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autoCompressPictures="0" defaultThemeVersion="124226"/>
  <mc:AlternateContent xmlns:mc="http://schemas.openxmlformats.org/markup-compatibility/2006">
    <mc:Choice Requires="x15">
      <x15ac:absPath xmlns:x15ac="http://schemas.microsoft.com/office/spreadsheetml/2010/11/ac" url="D:\Usuarios\brenda.figueroa\Escritorio\IGECTI 2022\VERSIÓN FINAL JUNIO 2024\Versión FINAL (para revisión Gaby)\VERSIÓN FINAL A PUBLICAR\"/>
    </mc:Choice>
  </mc:AlternateContent>
  <xr:revisionPtr revIDLastSave="0" documentId="13_ncr:1_{3C741134-F98A-43B0-B6B9-AF8D5BFC3C2E}" xr6:coauthVersionLast="47" xr6:coauthVersionMax="47" xr10:uidLastSave="{00000000-0000-0000-0000-000000000000}"/>
  <bookViews>
    <workbookView xWindow="-120" yWindow="-120" windowWidth="29040" windowHeight="15720" tabRatio="790" activeTab="1" xr2:uid="{00000000-000D-0000-FFFF-FFFF00000000}"/>
  </bookViews>
  <sheets>
    <sheet name="INDICE " sheetId="39" r:id="rId1"/>
    <sheet name="A.6.1" sheetId="67" r:id="rId2"/>
    <sheet name="A.6.2" sheetId="68" r:id="rId3"/>
    <sheet name="A.6.3" sheetId="69" r:id="rId4"/>
    <sheet name="A.6.4" sheetId="70" r:id="rId5"/>
    <sheet name="A.6.5" sheetId="72" r:id="rId6"/>
    <sheet name="A.6.6" sheetId="73" r:id="rId7"/>
    <sheet name="A.6.7" sheetId="74" r:id="rId8"/>
    <sheet name="A.6.8" sheetId="75" r:id="rId9"/>
    <sheet name="A.6.9" sheetId="76" r:id="rId10"/>
    <sheet name="A.6.10" sheetId="77" r:id="rId11"/>
    <sheet name="A.6.11" sheetId="78" r:id="rId12"/>
    <sheet name="A.6.12" sheetId="79" r:id="rId13"/>
    <sheet name="A.6.13" sheetId="80" r:id="rId14"/>
    <sheet name="A.6.14" sheetId="81" r:id="rId15"/>
    <sheet name="A.6.15" sheetId="82" r:id="rId16"/>
    <sheet name="A.6.16" sheetId="83" r:id="rId17"/>
    <sheet name="A.6.17" sheetId="84" r:id="rId18"/>
    <sheet name="A.6.18" sheetId="85" r:id="rId19"/>
    <sheet name="A.6.19" sheetId="86" r:id="rId20"/>
    <sheet name="A.6.20" sheetId="99" r:id="rId21"/>
    <sheet name="A.6.21" sheetId="87" r:id="rId22"/>
    <sheet name="A.6.22" sheetId="88" r:id="rId23"/>
    <sheet name="A.6.23" sheetId="89" r:id="rId24"/>
    <sheet name="A.6.24" sheetId="90" r:id="rId25"/>
    <sheet name="A.6.25" sheetId="91" r:id="rId26"/>
    <sheet name="A.7.1" sheetId="1" r:id="rId27"/>
    <sheet name="A.7.2" sheetId="2" r:id="rId28"/>
    <sheet name="A.7.3" sheetId="3" r:id="rId29"/>
    <sheet name="A.7.4" sheetId="4" r:id="rId30"/>
    <sheet name="A.7.5" sheetId="5" r:id="rId31"/>
    <sheet name="A.7.6" sheetId="8" r:id="rId32"/>
    <sheet name="A.7.7" sheetId="9" r:id="rId33"/>
    <sheet name="A.7.8" sheetId="10" r:id="rId34"/>
    <sheet name="A.7.9" sheetId="11" r:id="rId35"/>
    <sheet name="A.7.10" sheetId="12" r:id="rId36"/>
    <sheet name="A.7.11" sheetId="13" r:id="rId37"/>
    <sheet name="A.7.12" sheetId="14" r:id="rId38"/>
    <sheet name="A.7.13" sheetId="15" r:id="rId39"/>
    <sheet name="A.7.14" sheetId="18" r:id="rId40"/>
    <sheet name="A.7.15" sheetId="16" r:id="rId41"/>
    <sheet name="A.7.16" sheetId="19" r:id="rId42"/>
    <sheet name="A.7.17" sheetId="17" r:id="rId43"/>
    <sheet name="A.7.18" sheetId="20" r:id="rId44"/>
    <sheet name="A.7.19" sheetId="63" r:id="rId45"/>
    <sheet name="A.7.20" sheetId="7" r:id="rId46"/>
    <sheet name="A.7.21" sheetId="62" r:id="rId47"/>
    <sheet name="A.7.22" sheetId="43" r:id="rId48"/>
    <sheet name="A.7.23" sheetId="41" r:id="rId49"/>
    <sheet name="A.7.24" sheetId="44" r:id="rId50"/>
    <sheet name="A.7.25" sheetId="42" r:id="rId51"/>
    <sheet name="A.7.26" sheetId="45" r:id="rId52"/>
    <sheet name="A.7.27" sheetId="22" r:id="rId53"/>
    <sheet name="A.7.28" sheetId="61" r:id="rId54"/>
    <sheet name="A.7.29" sheetId="64" r:id="rId55"/>
    <sheet name="A.7.30" sheetId="65" r:id="rId56"/>
    <sheet name="A.7.31 " sheetId="66" r:id="rId57"/>
    <sheet name="A.7.32" sheetId="100" r:id="rId58"/>
    <sheet name="A.7.33" sheetId="101" r:id="rId59"/>
    <sheet name="A.8.1" sheetId="103" r:id="rId60"/>
    <sheet name="A.8.2" sheetId="104" r:id="rId61"/>
    <sheet name="A.8.3" sheetId="105" r:id="rId62"/>
    <sheet name="A.8.4" sheetId="106" r:id="rId63"/>
    <sheet name="A.8.5" sheetId="107" r:id="rId64"/>
    <sheet name="A.9.1" sheetId="93" r:id="rId65"/>
    <sheet name="A.9.2" sheetId="94" r:id="rId66"/>
    <sheet name="A.9.3" sheetId="96" r:id="rId67"/>
    <sheet name="A.9.4" sheetId="97" r:id="rId68"/>
  </sheets>
  <externalReferences>
    <externalReference r:id="rId69"/>
    <externalReference r:id="rId70"/>
  </externalReferences>
  <definedNames>
    <definedName name="_xlnm.Print_Area" localSheetId="26">'A.7.1'!$A$1:$M$26</definedName>
    <definedName name="_xlnm.Print_Area" localSheetId="35">'A.7.10'!$A$1:$I$22</definedName>
    <definedName name="_xlnm.Print_Area" localSheetId="36">'A.7.11'!$A$1:$G$20</definedName>
    <definedName name="_xlnm.Print_Area" localSheetId="37">'A.7.12'!$A$1:$G$20</definedName>
    <definedName name="_xlnm.Print_Area" localSheetId="38">'A.7.13'!$B$5:$D$40</definedName>
    <definedName name="_xlnm.Print_Area" localSheetId="39">'A.7.14'!$B$5:$D$48</definedName>
    <definedName name="_xlnm.Print_Area" localSheetId="40">'A.7.15'!$B$5:$D$37</definedName>
    <definedName name="_xlnm.Print_Area" localSheetId="41">'A.7.16'!$B$5:$D$39</definedName>
    <definedName name="_xlnm.Print_Area" localSheetId="42">'A.7.17'!$B$5:$D$31</definedName>
    <definedName name="_xlnm.Print_Area" localSheetId="43">'A.7.18'!$B$5:$D$32</definedName>
    <definedName name="_xlnm.Print_Area" localSheetId="44">'A.7.19'!$A$1:$B$24</definedName>
    <definedName name="_xlnm.Print_Area" localSheetId="27">'A.7.2'!$A$3:$F$21</definedName>
    <definedName name="_xlnm.Print_Area" localSheetId="45">'A.7.20'!$B$5:$C$26</definedName>
    <definedName name="_xlnm.Print_Area" localSheetId="46">'A.7.21'!$A$1:$B$24</definedName>
    <definedName name="_xlnm.Print_Area" localSheetId="47">'A.7.22'!$B$5:$C$25</definedName>
    <definedName name="_xlnm.Print_Area" localSheetId="48">'A.7.23'!$A$1:$B$24</definedName>
    <definedName name="_xlnm.Print_Area" localSheetId="49">'A.7.24'!$B$5:$C$25</definedName>
    <definedName name="_xlnm.Print_Area" localSheetId="50">'A.7.25'!$A$1:$B$24</definedName>
    <definedName name="_xlnm.Print_Area" localSheetId="51">'A.7.26'!$B$5:$C$25</definedName>
    <definedName name="_xlnm.Print_Area" localSheetId="52">'A.7.27'!$B$5:$R$56</definedName>
    <definedName name="_xlnm.Print_Area" localSheetId="53">'A.7.28'!$A$1:$A$20</definedName>
    <definedName name="_xlnm.Print_Area" localSheetId="28">'A.7.3'!$A$1:$D$23</definedName>
    <definedName name="_xlnm.Print_Area" localSheetId="29">'A.7.4'!$A$1:$D$48</definedName>
    <definedName name="_xlnm.Print_Area" localSheetId="30">'A.7.5'!$B$4:$D$48</definedName>
    <definedName name="_xlnm.Print_Area" localSheetId="31">'A.7.6'!$A$1:$F$20</definedName>
    <definedName name="_xlnm.Print_Area" localSheetId="32">'A.7.7'!$A$1:$F$21</definedName>
    <definedName name="_xlnm.Print_Area" localSheetId="33">'A.7.8'!$A$1:$I$21</definedName>
    <definedName name="_xlnm.Print_Area" localSheetId="34">'A.7.9'!$A$1:$I$21</definedName>
    <definedName name="_xlnm.Print_Area" localSheetId="0">'INDICE '!$B$6:$C$83</definedName>
    <definedName name="CoherenceInterval">[1]HiddenSettings!$B$4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 i="94" l="1"/>
  <c r="F13" i="94"/>
  <c r="F14" i="94"/>
  <c r="F15" i="94"/>
  <c r="F16" i="94"/>
  <c r="F17" i="94"/>
  <c r="F18" i="94"/>
  <c r="F19" i="94"/>
  <c r="F20" i="94"/>
  <c r="F11" i="94"/>
  <c r="F11" i="93"/>
  <c r="F12" i="93"/>
  <c r="F13" i="93"/>
  <c r="Q40" i="103" l="1"/>
  <c r="Q39" i="103"/>
  <c r="Q38" i="103"/>
  <c r="Q37" i="103"/>
  <c r="Q36" i="103"/>
  <c r="Q35" i="103"/>
  <c r="Q34" i="103"/>
  <c r="Q33" i="103"/>
  <c r="Q32" i="103"/>
  <c r="Q31" i="103"/>
  <c r="Q30" i="103"/>
  <c r="Q29" i="103"/>
  <c r="Q28" i="103"/>
  <c r="Q27" i="103"/>
  <c r="Q26" i="103"/>
  <c r="Q25" i="103"/>
  <c r="Q24" i="103"/>
  <c r="Q23" i="103"/>
  <c r="Q22" i="103"/>
  <c r="Q21" i="103"/>
  <c r="Q20" i="103"/>
  <c r="Q19" i="103"/>
  <c r="Q18" i="103"/>
  <c r="Q17" i="103"/>
  <c r="Q16" i="103"/>
  <c r="Q15" i="103"/>
  <c r="Q14" i="103"/>
  <c r="Q13" i="103"/>
  <c r="Q12" i="103"/>
  <c r="Q11" i="103"/>
  <c r="Q10" i="103"/>
  <c r="Q9" i="103"/>
  <c r="G9" i="101"/>
  <c r="F9" i="101"/>
  <c r="E9" i="101"/>
  <c r="D9" i="101"/>
  <c r="C9" i="101"/>
  <c r="G18" i="100"/>
  <c r="G17" i="100"/>
  <c r="G16" i="100"/>
  <c r="G15" i="100"/>
  <c r="G14" i="100"/>
  <c r="G13" i="100"/>
  <c r="G12" i="100"/>
  <c r="G11" i="100"/>
  <c r="G10" i="100"/>
  <c r="G9" i="100"/>
  <c r="T46" i="22"/>
  <c r="T45" i="22"/>
  <c r="T44" i="22"/>
  <c r="F44" i="22"/>
  <c r="L43" i="22"/>
  <c r="N45" i="22" s="1"/>
  <c r="H43" i="22"/>
  <c r="H47" i="22" s="1"/>
  <c r="D43" i="22"/>
  <c r="F45" i="22" s="1"/>
  <c r="T42" i="22"/>
  <c r="T41" i="22"/>
  <c r="T40" i="22"/>
  <c r="T39" i="22"/>
  <c r="L38" i="22"/>
  <c r="N41" i="22" s="1"/>
  <c r="D38" i="22"/>
  <c r="T38" i="22" s="1"/>
  <c r="T37" i="22"/>
  <c r="T36" i="22"/>
  <c r="T35" i="22"/>
  <c r="T34" i="22"/>
  <c r="T33" i="22"/>
  <c r="T32" i="22"/>
  <c r="H31" i="22"/>
  <c r="D31" i="22"/>
  <c r="F34" i="22" s="1"/>
  <c r="T30" i="22"/>
  <c r="N30" i="22"/>
  <c r="T29" i="22"/>
  <c r="N29" i="22"/>
  <c r="T28" i="22"/>
  <c r="T27" i="22"/>
  <c r="T26" i="22"/>
  <c r="N26" i="22"/>
  <c r="J26" i="22"/>
  <c r="L25" i="22"/>
  <c r="H25" i="22"/>
  <c r="J29" i="22" s="1"/>
  <c r="D25" i="22"/>
  <c r="F26" i="22" s="1"/>
  <c r="D24" i="22"/>
  <c r="T24" i="22" s="1"/>
  <c r="T23" i="22"/>
  <c r="T22" i="22"/>
  <c r="T21" i="22"/>
  <c r="L20" i="22"/>
  <c r="N23" i="22" s="1"/>
  <c r="T19" i="22"/>
  <c r="T18" i="22"/>
  <c r="N18" i="22"/>
  <c r="J18" i="22"/>
  <c r="T17" i="22"/>
  <c r="T16" i="22"/>
  <c r="T15" i="22"/>
  <c r="T14" i="22"/>
  <c r="N14" i="22"/>
  <c r="T13" i="22"/>
  <c r="N13" i="22"/>
  <c r="T12" i="22"/>
  <c r="T11" i="22"/>
  <c r="N11" i="22"/>
  <c r="J11" i="22"/>
  <c r="L10" i="22"/>
  <c r="N15" i="22" s="1"/>
  <c r="H10" i="22"/>
  <c r="J14" i="22" s="1"/>
  <c r="D10" i="22"/>
  <c r="F19" i="22" s="1"/>
  <c r="F39" i="22" l="1"/>
  <c r="L47" i="22"/>
  <c r="M25" i="22" s="1"/>
  <c r="T31" i="22"/>
  <c r="V33" i="22" s="1"/>
  <c r="N44" i="22"/>
  <c r="N43" i="22" s="1"/>
  <c r="D20" i="22"/>
  <c r="F24" i="22" s="1"/>
  <c r="F42" i="22"/>
  <c r="N42" i="22"/>
  <c r="T43" i="22"/>
  <c r="V45" i="22" s="1"/>
  <c r="T10" i="22"/>
  <c r="V18" i="22" s="1"/>
  <c r="J16" i="22"/>
  <c r="N28" i="22"/>
  <c r="N39" i="22"/>
  <c r="N38" i="22" s="1"/>
  <c r="N22" i="22"/>
  <c r="F11" i="22"/>
  <c r="N16" i="22"/>
  <c r="V37" i="22"/>
  <c r="V40" i="22"/>
  <c r="V39" i="22"/>
  <c r="V42" i="22"/>
  <c r="I43" i="22"/>
  <c r="I31" i="22"/>
  <c r="I20" i="22"/>
  <c r="I38" i="22"/>
  <c r="I46" i="22"/>
  <c r="F43" i="22"/>
  <c r="M43" i="22"/>
  <c r="M31" i="22"/>
  <c r="M46" i="22"/>
  <c r="V32" i="22"/>
  <c r="V36" i="22"/>
  <c r="V14" i="22"/>
  <c r="V41" i="22"/>
  <c r="V34" i="22"/>
  <c r="V35" i="22"/>
  <c r="F33" i="22"/>
  <c r="J12" i="22"/>
  <c r="D47" i="22"/>
  <c r="E31" i="22" s="1"/>
  <c r="M10" i="22"/>
  <c r="N12" i="22"/>
  <c r="J17" i="22"/>
  <c r="F21" i="22"/>
  <c r="N27" i="22"/>
  <c r="N25" i="22" s="1"/>
  <c r="F35" i="22"/>
  <c r="N40" i="22"/>
  <c r="F16" i="22"/>
  <c r="F37" i="22"/>
  <c r="F14" i="22"/>
  <c r="F29" i="22"/>
  <c r="N19" i="22"/>
  <c r="J27" i="22"/>
  <c r="J25" i="22" s="1"/>
  <c r="F15" i="22"/>
  <c r="N17" i="22"/>
  <c r="N21" i="22"/>
  <c r="F30" i="22"/>
  <c r="J19" i="22"/>
  <c r="F27" i="22"/>
  <c r="F17" i="22"/>
  <c r="F40" i="22"/>
  <c r="J15" i="22"/>
  <c r="N24" i="22"/>
  <c r="T25" i="22"/>
  <c r="V29" i="22" s="1"/>
  <c r="J30" i="22"/>
  <c r="I10" i="22"/>
  <c r="F28" i="22"/>
  <c r="F12" i="22"/>
  <c r="F13" i="22"/>
  <c r="F32" i="22"/>
  <c r="F36" i="22"/>
  <c r="F41" i="22"/>
  <c r="J13" i="22"/>
  <c r="F18" i="22"/>
  <c r="J28" i="22"/>
  <c r="M20" i="22"/>
  <c r="I25" i="22"/>
  <c r="V12" i="22" l="1"/>
  <c r="V15" i="22"/>
  <c r="F38" i="22"/>
  <c r="E10" i="22"/>
  <c r="V13" i="22"/>
  <c r="V10" i="22" s="1"/>
  <c r="V16" i="22"/>
  <c r="V28" i="22"/>
  <c r="N20" i="22"/>
  <c r="V17" i="22"/>
  <c r="F25" i="22"/>
  <c r="V44" i="22"/>
  <c r="V43" i="22" s="1"/>
  <c r="V27" i="22"/>
  <c r="M38" i="22"/>
  <c r="V11" i="22"/>
  <c r="N10" i="22"/>
  <c r="F22" i="22"/>
  <c r="F20" i="22" s="1"/>
  <c r="F23" i="22"/>
  <c r="V19" i="22"/>
  <c r="F10" i="22"/>
  <c r="T20" i="22"/>
  <c r="V21" i="22" s="1"/>
  <c r="E20" i="22"/>
  <c r="E38" i="22"/>
  <c r="E46" i="22"/>
  <c r="E25" i="22"/>
  <c r="T47" i="22"/>
  <c r="I47" i="22"/>
  <c r="E43" i="22"/>
  <c r="U25" i="22"/>
  <c r="V30" i="22"/>
  <c r="V26" i="22"/>
  <c r="M47" i="22"/>
  <c r="F31" i="22"/>
  <c r="V38" i="22"/>
  <c r="V31" i="22"/>
  <c r="E47" i="22" l="1"/>
  <c r="U20" i="22"/>
  <c r="V25" i="22"/>
  <c r="V22" i="22"/>
  <c r="V20" i="22" s="1"/>
  <c r="V23" i="22"/>
  <c r="V24" i="22"/>
  <c r="U46" i="22"/>
  <c r="U38" i="22"/>
  <c r="U43" i="22"/>
  <c r="L48" i="22"/>
  <c r="U31" i="22"/>
  <c r="U10" i="22"/>
  <c r="H48" i="22"/>
  <c r="D48" i="22"/>
  <c r="U47" i="22" l="1"/>
  <c r="M26" i="17" l="1"/>
  <c r="L26" i="17"/>
  <c r="K26" i="17"/>
  <c r="J26" i="17"/>
  <c r="I26" i="17"/>
  <c r="H26" i="17"/>
  <c r="G26" i="17"/>
  <c r="F26" i="17"/>
  <c r="E26" i="17"/>
  <c r="D26" i="17"/>
  <c r="N17" i="17"/>
  <c r="N13" i="17"/>
  <c r="N26" i="17" s="1"/>
  <c r="N10" i="17"/>
  <c r="M29" i="16"/>
  <c r="L29" i="16"/>
  <c r="K29" i="16"/>
  <c r="J29" i="16"/>
  <c r="I29" i="16"/>
  <c r="H29" i="16"/>
  <c r="G29" i="16"/>
  <c r="F29" i="16"/>
  <c r="F33" i="16" s="1"/>
  <c r="E29" i="16"/>
  <c r="D29" i="16"/>
  <c r="M24" i="16"/>
  <c r="L24" i="16"/>
  <c r="K24" i="16"/>
  <c r="J24" i="16"/>
  <c r="I24" i="16"/>
  <c r="H24" i="16"/>
  <c r="G24" i="16"/>
  <c r="F24" i="16"/>
  <c r="E24" i="16"/>
  <c r="D24" i="16"/>
  <c r="M20" i="16"/>
  <c r="L20" i="16"/>
  <c r="K20" i="16"/>
  <c r="J20" i="16"/>
  <c r="I20" i="16"/>
  <c r="H20" i="16"/>
  <c r="G20" i="16"/>
  <c r="F20" i="16"/>
  <c r="E20" i="16"/>
  <c r="D20" i="16"/>
  <c r="M10" i="16"/>
  <c r="L10" i="16"/>
  <c r="K10" i="16"/>
  <c r="J10" i="16"/>
  <c r="I10" i="16"/>
  <c r="H10" i="16"/>
  <c r="G10" i="16"/>
  <c r="F10" i="16"/>
  <c r="E10" i="16"/>
  <c r="D10" i="16"/>
  <c r="M20" i="15"/>
  <c r="L20" i="15"/>
  <c r="K20" i="15"/>
  <c r="J20" i="15"/>
  <c r="I20" i="15"/>
  <c r="H20" i="15"/>
  <c r="G20" i="15"/>
  <c r="F20" i="15"/>
  <c r="E20" i="15"/>
  <c r="D20" i="15"/>
  <c r="M10" i="15"/>
  <c r="L10" i="15"/>
  <c r="K10" i="15"/>
  <c r="J10" i="15"/>
  <c r="I10" i="15"/>
  <c r="H10" i="15"/>
  <c r="G10" i="15"/>
  <c r="F10" i="15"/>
  <c r="E10" i="15"/>
  <c r="D10" i="15"/>
  <c r="D33" i="16" l="1"/>
  <c r="I33" i="16"/>
  <c r="J33" i="16"/>
  <c r="E33" i="16"/>
  <c r="K33" i="16"/>
  <c r="L33" i="16"/>
  <c r="G33" i="16"/>
  <c r="M33" i="16"/>
  <c r="H33" i="16"/>
  <c r="N39" i="4"/>
  <c r="M39" i="4"/>
  <c r="L39" i="4"/>
  <c r="K39" i="4"/>
  <c r="J39" i="4"/>
  <c r="I39" i="4"/>
  <c r="H39" i="4"/>
  <c r="G39" i="4"/>
  <c r="F39" i="4"/>
  <c r="E39" i="4"/>
  <c r="N32" i="4"/>
  <c r="M32" i="4"/>
  <c r="L32" i="4"/>
  <c r="K32" i="4"/>
  <c r="J32" i="4"/>
  <c r="I32" i="4"/>
  <c r="H32" i="4"/>
  <c r="G32" i="4"/>
  <c r="F32" i="4"/>
  <c r="E32" i="4"/>
  <c r="N26" i="4"/>
  <c r="M26" i="4"/>
  <c r="L26" i="4"/>
  <c r="K26" i="4"/>
  <c r="J26" i="4"/>
  <c r="I26" i="4"/>
  <c r="H26" i="4"/>
  <c r="G26" i="4"/>
  <c r="F26" i="4"/>
  <c r="E26" i="4"/>
  <c r="N20" i="4"/>
  <c r="M20" i="4"/>
  <c r="L20" i="4"/>
  <c r="K20" i="4"/>
  <c r="J20" i="4"/>
  <c r="I20" i="4"/>
  <c r="H20" i="4"/>
  <c r="G20" i="4"/>
  <c r="F20" i="4"/>
  <c r="E20" i="4"/>
  <c r="N10" i="4"/>
  <c r="M10" i="4"/>
  <c r="L10" i="4"/>
  <c r="K10" i="4"/>
  <c r="J10" i="4"/>
  <c r="I10" i="4"/>
  <c r="H10" i="4"/>
  <c r="G10" i="4"/>
  <c r="F10" i="4"/>
  <c r="E10" i="4"/>
  <c r="E43" i="4" l="1"/>
  <c r="F43" i="4"/>
  <c r="G43" i="4"/>
  <c r="M43" i="4"/>
  <c r="H43" i="4"/>
  <c r="I43" i="4"/>
  <c r="J43" i="4"/>
  <c r="N43" i="4"/>
  <c r="K43" i="4"/>
  <c r="L43" i="4"/>
  <c r="F10" i="94"/>
  <c r="F21" i="93"/>
  <c r="F19" i="93"/>
  <c r="F18" i="93"/>
  <c r="F17" i="93"/>
  <c r="F16" i="93"/>
  <c r="F15" i="93"/>
  <c r="F14" i="93"/>
  <c r="G62" i="11" l="1"/>
  <c r="G63" i="11"/>
  <c r="G64" i="11"/>
  <c r="G65" i="11"/>
  <c r="G66" i="11"/>
  <c r="G67" i="11"/>
  <c r="G68" i="11"/>
  <c r="G69" i="11"/>
  <c r="G70" i="11"/>
  <c r="G71" i="11"/>
  <c r="G72" i="11"/>
  <c r="G73" i="11"/>
  <c r="G61" i="11"/>
  <c r="F73" i="11"/>
  <c r="I73" i="11" l="1"/>
  <c r="F72" i="11"/>
  <c r="I72" i="11" s="1"/>
  <c r="F71" i="11" l="1"/>
  <c r="I71" i="11" s="1"/>
  <c r="F70" i="11" l="1"/>
  <c r="I70" i="11" s="1"/>
  <c r="F69" i="11" l="1"/>
  <c r="I69" i="11" s="1"/>
  <c r="F68" i="11" l="1"/>
  <c r="I68" i="11" s="1"/>
  <c r="F67" i="11" l="1"/>
  <c r="I67" i="11" s="1"/>
  <c r="F66" i="11" l="1"/>
  <c r="I66" i="11" s="1"/>
  <c r="F61" i="11" l="1"/>
  <c r="I61" i="11" s="1"/>
  <c r="F62" i="11"/>
  <c r="I62" i="11" s="1"/>
  <c r="F63" i="11"/>
  <c r="I63" i="11" s="1"/>
  <c r="F64" i="11"/>
  <c r="I64" i="11" s="1"/>
  <c r="F65" i="11"/>
  <c r="I65" i="11" s="1"/>
</calcChain>
</file>

<file path=xl/sharedStrings.xml><?xml version="1.0" encoding="utf-8"?>
<sst xmlns="http://schemas.openxmlformats.org/spreadsheetml/2006/main" count="4107" uniqueCount="807">
  <si>
    <t>Í   N   D   I   C   E</t>
  </si>
  <si>
    <t>ANEXO ESTADÍSTICO</t>
  </si>
  <si>
    <t>Millones de pesos</t>
  </si>
  <si>
    <t>GFCyT</t>
  </si>
  <si>
    <t>PIB</t>
  </si>
  <si>
    <t>GPSPF</t>
  </si>
  <si>
    <t>FBCFP</t>
  </si>
  <si>
    <t>Año</t>
  </si>
  <si>
    <t>GFCyT/PIB</t>
  </si>
  <si>
    <t>A precios corrientes</t>
  </si>
  <si>
    <t>GFCyT/GPSPF</t>
  </si>
  <si>
    <t>GFCyT/FBCFP</t>
  </si>
  <si>
    <t>Nota:  Cifras actualizadas del PIB  con año base 2013, del Sistema de Cuentas Nacionales de México.</t>
  </si>
  <si>
    <t>Ramo Administrativo</t>
  </si>
  <si>
    <t>08</t>
  </si>
  <si>
    <t>09</t>
  </si>
  <si>
    <t>10</t>
  </si>
  <si>
    <t xml:space="preserve">Economía </t>
  </si>
  <si>
    <t>11</t>
  </si>
  <si>
    <t>Educación Pública</t>
  </si>
  <si>
    <t>12</t>
  </si>
  <si>
    <t>13</t>
  </si>
  <si>
    <t>Marina</t>
  </si>
  <si>
    <t>16</t>
  </si>
  <si>
    <t>Medio Ambiente y Recursos Naturales</t>
  </si>
  <si>
    <t>18</t>
  </si>
  <si>
    <t>Energía</t>
  </si>
  <si>
    <t>38</t>
  </si>
  <si>
    <t>TOTAL</t>
  </si>
  <si>
    <t>Economía</t>
  </si>
  <si>
    <t xml:space="preserve">Energía </t>
  </si>
  <si>
    <t>Conacyt</t>
  </si>
  <si>
    <t xml:space="preserve">TOTAL                  </t>
  </si>
  <si>
    <t xml:space="preserve">Ramo administrativo </t>
  </si>
  <si>
    <t>Entidad</t>
  </si>
  <si>
    <t xml:space="preserve">Universidad Nacional Autónoma de México </t>
  </si>
  <si>
    <t xml:space="preserve">Centro de Investigación y de Estudios Avanzados </t>
  </si>
  <si>
    <t>Universidad Autónoma Metropolitana</t>
  </si>
  <si>
    <t xml:space="preserve">Instituto Politécnico Nacional  </t>
  </si>
  <si>
    <t>El Colegio de México, A.C.</t>
  </si>
  <si>
    <t>Universidad Autónoma Agraria Antonio Narro</t>
  </si>
  <si>
    <t>Otros</t>
  </si>
  <si>
    <t>Instituto Mexicano del Petróleo</t>
  </si>
  <si>
    <t xml:space="preserve">Instituto Nacional de Investigaciones Nucleares </t>
  </si>
  <si>
    <t>Petróleos Mexicanos</t>
  </si>
  <si>
    <t>Instituto Nacional de Investigaciones Forestales, Agrícolas y Pecuarias</t>
  </si>
  <si>
    <t>Colegio de Postgraduados</t>
  </si>
  <si>
    <t>Universidad Autónoma Chapingo</t>
  </si>
  <si>
    <t>Instituto Mexicano del Seguro Social</t>
  </si>
  <si>
    <t>Instituto de Seguridad y Servicios Sociales de los Trabajadores del Estado</t>
  </si>
  <si>
    <t>Dirección General de Calidad y Educación en Salud</t>
  </si>
  <si>
    <t>Hospitales Generales y Regionales</t>
  </si>
  <si>
    <t>Otras unidades centralizadas y descentralizadas</t>
  </si>
  <si>
    <t>Total</t>
  </si>
  <si>
    <t xml:space="preserve">Petróleos Mexicanos </t>
  </si>
  <si>
    <t xml:space="preserve">Instituto Nacional de Investigaciones Forestales, Agrícolas y Pecuarias </t>
  </si>
  <si>
    <t>1/ Incluye Entidades de Servicio Institucional.</t>
  </si>
  <si>
    <t xml:space="preserve">               INEGI, Sistema de Cuentas Nacionales de México.</t>
  </si>
  <si>
    <t xml:space="preserve"> </t>
  </si>
  <si>
    <t>Empresas Públicas</t>
  </si>
  <si>
    <t>GFIDE</t>
  </si>
  <si>
    <t>GFIDE/GFCyT     %</t>
  </si>
  <si>
    <t>GFIDE/PIB             %</t>
  </si>
  <si>
    <t>GFIDE/GPSPF    %</t>
  </si>
  <si>
    <t>GFEECyT</t>
  </si>
  <si>
    <t>GFEECyT/GFCyT %</t>
  </si>
  <si>
    <t>GFEECyT/PIB             %</t>
  </si>
  <si>
    <t>GFEECyT/GPSPF           %</t>
  </si>
  <si>
    <t>BASE DE DATOS 1990-2022 REVISADO</t>
  </si>
  <si>
    <t>GFSCyT</t>
  </si>
  <si>
    <t>GFSCyT/GFCyT %</t>
  </si>
  <si>
    <t>GFSCyT/PIB             %</t>
  </si>
  <si>
    <t>GFSCyT/GPSPF           %</t>
  </si>
  <si>
    <t>Educación y Enseñanza Científica  y Técnica</t>
  </si>
  <si>
    <t>Servicios Científicos y Tecnológicos</t>
  </si>
  <si>
    <t>Innovación</t>
  </si>
  <si>
    <t>Investigación Científica y Desarrollo Experimental</t>
  </si>
  <si>
    <t xml:space="preserve">Millones de pesos </t>
  </si>
  <si>
    <t xml:space="preserve">Universidad Autónoma Metropolitana </t>
  </si>
  <si>
    <t xml:space="preserve">Instituto Mexicano del Petróleo </t>
  </si>
  <si>
    <t xml:space="preserve">Instituto Mexicano del Seguro Social </t>
  </si>
  <si>
    <t>Instituto de Seguridad y Servicios Sociales para los Trabajadores del Estado</t>
  </si>
  <si>
    <t>Otras unidades centralizadas</t>
  </si>
  <si>
    <t>Universidad Nacional Autónoma de México</t>
  </si>
  <si>
    <t>Otras Unidades centralizadas</t>
  </si>
  <si>
    <t xml:space="preserve">                   INEGI, Sistema de Cuentas Nacionales de México.</t>
  </si>
  <si>
    <t>Centro de Investigación y de Estudios Avanzados</t>
  </si>
  <si>
    <t>Centro Nacional de Metrología</t>
  </si>
  <si>
    <t>Servicio Geológico Mexicano</t>
  </si>
  <si>
    <t>Instituto Mexicano de la Propiedad Industrial</t>
  </si>
  <si>
    <t>Centro Nacional de Meteorología</t>
  </si>
  <si>
    <t>Objetivo</t>
  </si>
  <si>
    <t>Exploración y explotación de la Tierra</t>
  </si>
  <si>
    <t>Medio ambiente</t>
  </si>
  <si>
    <t>Exploración y explotación del espacio</t>
  </si>
  <si>
    <t>Transporte, telecomunicación y otras infraestructuras</t>
  </si>
  <si>
    <t>Producción y tecnología industrial</t>
  </si>
  <si>
    <t>Salud</t>
  </si>
  <si>
    <t>Agricultura</t>
  </si>
  <si>
    <t>Cultura, recreación, religión y medios masivos de comunicación</t>
  </si>
  <si>
    <t>Sistemas, estructuras y procesos políticos y sociales</t>
  </si>
  <si>
    <t>Avance general del conocimiento Fondos Generales Universitarios</t>
  </si>
  <si>
    <t>Defensa</t>
  </si>
  <si>
    <t>Nota: La clasificación y nomenclatura de los objetivos socio-económicos está basada en la metodología propuesta por la OCDE  en la versión 2015 del Manual Frascati, relativo a la medición de los recursos destinados a Investigación Científica y Desarrollo Experimental.</t>
  </si>
  <si>
    <t>Avance general del conocimiento otros no Fondos Generales Universitarios</t>
  </si>
  <si>
    <t>Nota: La clasificación de los objetivos socio-económicos está basada en la metodología propuesta por la OCDE  en la versión 2015 del Manual Frascati, relativo a la medición de los recursos destinados a Investigación Científica y Desarrollo Experimental.</t>
  </si>
  <si>
    <t xml:space="preserve">                 INEGI, Sistema de Cuentas Nacionales de México.</t>
  </si>
  <si>
    <t>Gasto Federal en Investigación Científica y Desarrollo Experimental</t>
  </si>
  <si>
    <t>Gasto Federal en Educación y Enseñanza Científica y Técnica</t>
  </si>
  <si>
    <t>Gasto Federal en Servicios Científicos y Tecnológicos</t>
  </si>
  <si>
    <t>Gasto Federal en Innovación</t>
  </si>
  <si>
    <t>Gasto Federal en Ciencia, Tecnología e Innovación</t>
  </si>
  <si>
    <t>Monto</t>
  </si>
  <si>
    <t>Participación Sector/Total %</t>
  </si>
  <si>
    <t xml:space="preserve">Monto   </t>
  </si>
  <si>
    <t>Participación Actividad/Total (%)</t>
  </si>
  <si>
    <t>Millones de dólares de EUA PPP</t>
  </si>
  <si>
    <t>País</t>
  </si>
  <si>
    <t>Estados Unidos de América</t>
  </si>
  <si>
    <t>Alemania</t>
  </si>
  <si>
    <t>Japón</t>
  </si>
  <si>
    <t>Francia</t>
  </si>
  <si>
    <t>n.d.</t>
  </si>
  <si>
    <t>Reino Unido</t>
  </si>
  <si>
    <t>Rusia</t>
  </si>
  <si>
    <t>España</t>
  </si>
  <si>
    <t>China</t>
  </si>
  <si>
    <t>Turquía</t>
  </si>
  <si>
    <t>México</t>
  </si>
  <si>
    <t>Chile</t>
  </si>
  <si>
    <t>NOTA: La conversión a dólares de EUA se hizo con la Paridad del Poder Adquisitivo (PPP) calculada por la OCDE.</t>
  </si>
  <si>
    <t>Miles de pesos</t>
  </si>
  <si>
    <t xml:space="preserve">  Año </t>
  </si>
  <si>
    <t>INEGI, Sistema de Cuentas Nacionales de México.</t>
  </si>
  <si>
    <t xml:space="preserve">Año       </t>
  </si>
  <si>
    <t>Educación y enseñanza científica y técnica</t>
  </si>
  <si>
    <t>Servicios científicos y tecnológicos</t>
  </si>
  <si>
    <t>1/  Clasificación de acuerdo al Manual Frascati de la OCDE.</t>
  </si>
  <si>
    <t>Investigación científica y desarrollo experimental</t>
  </si>
  <si>
    <t>1/ Clasificación de acuerdo al Manual Frascati de la OCDE.</t>
  </si>
  <si>
    <t>Sector de ejecución</t>
  </si>
  <si>
    <t>Sector de financiamiento</t>
  </si>
  <si>
    <t>Productivo</t>
  </si>
  <si>
    <t>Gobierno</t>
  </si>
  <si>
    <t>Educación superior</t>
  </si>
  <si>
    <t>Privado no lucrativo</t>
  </si>
  <si>
    <t>Fondos del exterior</t>
  </si>
  <si>
    <t>Total sector productivo</t>
  </si>
  <si>
    <t>Total sector gobierno</t>
  </si>
  <si>
    <t>Fondos del gobierno a universidades públicas</t>
  </si>
  <si>
    <t>Subtotal gobierno</t>
  </si>
  <si>
    <t>Total sector educación superior</t>
  </si>
  <si>
    <t xml:space="preserve"> Privado no lucrativo</t>
  </si>
  <si>
    <t>Total sector privado no lucrativo</t>
  </si>
  <si>
    <t>Total GIDE</t>
  </si>
  <si>
    <t>e/ Cifras estimadas</t>
  </si>
  <si>
    <t>n.d. No disponible</t>
  </si>
  <si>
    <t>Los totales pueden no coincidir debido al redondeo de la cifras.</t>
  </si>
  <si>
    <t>Fuente: Datos calculados por el Conacyt con base en información proveniente de la Encuesta sobre Investigación y Desarrollo Tecnológico (ESIDET), 2008, 2010, 2012, 2014, 2017 levantada en colaboración con el INEGI y Conacyt; Datos de la Cuenta de la Hacienda Pública Federal.</t>
  </si>
  <si>
    <t>Tipo de gasto</t>
  </si>
  <si>
    <t>Costos laborales</t>
  </si>
  <si>
    <t>Otros costos corrientes</t>
  </si>
  <si>
    <t xml:space="preserve">Subtotal gasto corriente </t>
  </si>
  <si>
    <t>Terrenos y edificios</t>
  </si>
  <si>
    <t>Instrumentos y equipo</t>
  </si>
  <si>
    <t>Subtotal gasto de capital</t>
  </si>
  <si>
    <t xml:space="preserve">Total  </t>
  </si>
  <si>
    <t>Actividad</t>
  </si>
  <si>
    <t>Investigación básica</t>
  </si>
  <si>
    <t>Investigación aplicada</t>
  </si>
  <si>
    <t>Desarrollo experimental</t>
  </si>
  <si>
    <t xml:space="preserve">Total </t>
  </si>
  <si>
    <t>Total Gasto Corriente en IDE</t>
  </si>
  <si>
    <t>Campo de la ciencia</t>
  </si>
  <si>
    <t>Ciencias naturales e ingeniería</t>
  </si>
  <si>
    <t>Ciencias sociales y humanidades</t>
  </si>
  <si>
    <t>Industria</t>
  </si>
  <si>
    <t>Minería</t>
  </si>
  <si>
    <t>Manufactura</t>
  </si>
  <si>
    <t>Alimentos, bebidas y tabaco</t>
  </si>
  <si>
    <t>Productos alimenticios y bebidas</t>
  </si>
  <si>
    <t>Productos del tabaco</t>
  </si>
  <si>
    <t xml:space="preserve">Textiles, prendas de vestir, piel y cuero </t>
  </si>
  <si>
    <t>Textiles</t>
  </si>
  <si>
    <t>Prendas de vestir y piel</t>
  </si>
  <si>
    <t xml:space="preserve">Productos de cuero e industria del calzado </t>
  </si>
  <si>
    <t xml:space="preserve">Madera, papel, imprentas y publicaciones </t>
  </si>
  <si>
    <t xml:space="preserve">Madera y corcho (no muebles) </t>
  </si>
  <si>
    <t>Pulpa, papel y productos de papel</t>
  </si>
  <si>
    <t>Publicaciones, imprentas y reproducción de medios de grabación</t>
  </si>
  <si>
    <t xml:space="preserve">Carbón, petróleo, energía nuclear, químicos y productos de caucho y plástico </t>
  </si>
  <si>
    <t xml:space="preserve">Carbón, productos derivados del petróleo y energía nuclear </t>
  </si>
  <si>
    <t>Químicos y productos químicos</t>
  </si>
  <si>
    <t xml:space="preserve">     Químicos y productos químicos (excepto farmacéuticos)</t>
  </si>
  <si>
    <t xml:space="preserve">     Farmacéuticos</t>
  </si>
  <si>
    <t xml:space="preserve">Caucho y productos plásticos </t>
  </si>
  <si>
    <t xml:space="preserve">Productos minerales no metálicos </t>
  </si>
  <si>
    <t>Metales básicos</t>
  </si>
  <si>
    <t xml:space="preserve">Metales básicos ferrosos </t>
  </si>
  <si>
    <t xml:space="preserve">Metales básicos no ferrosos </t>
  </si>
  <si>
    <t xml:space="preserve">Productos fabricados de metal (excepto maquinaria y equipo) </t>
  </si>
  <si>
    <t xml:space="preserve">Maquinaria, equipo, instrumentos y equipo de transporte </t>
  </si>
  <si>
    <t xml:space="preserve">Maquinaria no especificada en otra parte </t>
  </si>
  <si>
    <t xml:space="preserve">Maquinaria de oficina, contabilidad y computación </t>
  </si>
  <si>
    <t xml:space="preserve">Maquinaria eléctrica </t>
  </si>
  <si>
    <t xml:space="preserve">Equipo electrónico (radio, T.V. y comunicaciones) </t>
  </si>
  <si>
    <t xml:space="preserve">     Componentes electrónicos (incluye semiconductores) </t>
  </si>
  <si>
    <t xml:space="preserve">     Televisión, radio y equipo de comunicaciones </t>
  </si>
  <si>
    <t xml:space="preserve">Instrumentos médicos, de precisión y ópticos, relojes y cronómetros </t>
  </si>
  <si>
    <t xml:space="preserve">Vehículos de motor </t>
  </si>
  <si>
    <t xml:space="preserve">Otros equipos de transporte </t>
  </si>
  <si>
    <t xml:space="preserve">     Barcos</t>
  </si>
  <si>
    <t xml:space="preserve">     Aviones</t>
  </si>
  <si>
    <t xml:space="preserve">     Otros transportes no especificados en otra parte </t>
  </si>
  <si>
    <t xml:space="preserve">Muebles y otras manufacturas no especificadas en otra parte </t>
  </si>
  <si>
    <t>Muebles</t>
  </si>
  <si>
    <t xml:space="preserve">Otras manufacturas no especificadas en otra parte </t>
  </si>
  <si>
    <t>Reciclaje</t>
  </si>
  <si>
    <t>Electricidad, gas y suministro de agua (servicios públicos)</t>
  </si>
  <si>
    <t>Construcción</t>
  </si>
  <si>
    <t>Servicios</t>
  </si>
  <si>
    <t xml:space="preserve">Ventas al mayoreo y menudeo y reparación de vehículos de motor, etc. </t>
  </si>
  <si>
    <t>Hoteles y restaurantes</t>
  </si>
  <si>
    <t>Transporte y almacenamiento</t>
  </si>
  <si>
    <t>Comunicaciones</t>
  </si>
  <si>
    <t>Correo</t>
  </si>
  <si>
    <t>Telecomunicaciones</t>
  </si>
  <si>
    <t>Intermediación financiera; bienes raíces, renta y actividades empresariales; computadoras y, otras actividades empresariales</t>
  </si>
  <si>
    <t>Intermediación financiera (incluyendo aseguradoras)</t>
  </si>
  <si>
    <t xml:space="preserve">Bienes raíces, renta y actividades empresariales </t>
  </si>
  <si>
    <t xml:space="preserve">Computadoras y actividades relacionadas </t>
  </si>
  <si>
    <t xml:space="preserve">     Consultorías de software</t>
  </si>
  <si>
    <t xml:space="preserve">     Otros servicios de computadoras no especificados en otra parte </t>
  </si>
  <si>
    <t>Investigación y desarrollo</t>
  </si>
  <si>
    <t xml:space="preserve">Otras actividades empresariales no especificadas en otra parte </t>
  </si>
  <si>
    <t xml:space="preserve">Servicios comunales, sociales y personales </t>
  </si>
  <si>
    <t>Complemento de Manufacturas</t>
  </si>
  <si>
    <t>Complemento de Servicios</t>
  </si>
  <si>
    <t>e/ Cifras estimadas.</t>
  </si>
  <si>
    <t>Notas:</t>
  </si>
  <si>
    <t>n1/ Los totales pueden no coincidir debido al redondeo de la cifras.</t>
  </si>
  <si>
    <r>
      <t>Austria</t>
    </r>
    <r>
      <rPr>
        <vertAlign val="superscript"/>
        <sz val="9"/>
        <color indexed="8"/>
        <rFont val="Montserrat"/>
      </rPr>
      <t>p/</t>
    </r>
  </si>
  <si>
    <r>
      <t>Canadá</t>
    </r>
    <r>
      <rPr>
        <vertAlign val="superscript"/>
        <sz val="9"/>
        <color indexed="8"/>
        <rFont val="Montserrat"/>
      </rPr>
      <t>p/</t>
    </r>
  </si>
  <si>
    <t>Corea</t>
  </si>
  <si>
    <r>
      <t>Dinamarca</t>
    </r>
    <r>
      <rPr>
        <vertAlign val="superscript"/>
        <sz val="9"/>
        <color indexed="8"/>
        <rFont val="Montserrat"/>
      </rPr>
      <t>p/</t>
    </r>
  </si>
  <si>
    <t>Finlandia</t>
  </si>
  <si>
    <t>Hungría</t>
  </si>
  <si>
    <t>Islandia</t>
  </si>
  <si>
    <r>
      <t>México</t>
    </r>
    <r>
      <rPr>
        <b/>
        <vertAlign val="superscript"/>
        <sz val="9"/>
        <color indexed="8"/>
        <rFont val="Montserrat"/>
      </rPr>
      <t>e/</t>
    </r>
  </si>
  <si>
    <t>Noruega</t>
  </si>
  <si>
    <t>Polonia</t>
  </si>
  <si>
    <t>Portugal</t>
  </si>
  <si>
    <t>República Eslovaca</t>
  </si>
  <si>
    <t>Rumania</t>
  </si>
  <si>
    <t>p/ Cifras provisionales.</t>
  </si>
  <si>
    <t>1/  La paridad del poder adquisitivo (PPP por sus siglas en inglés) es la tasa de conversión de  moneda que elimina las diferencias en niveles de precios entre países.</t>
  </si>
  <si>
    <t>Porcentaje</t>
  </si>
  <si>
    <t>Fuente de financiamiento</t>
  </si>
  <si>
    <t>n.d</t>
  </si>
  <si>
    <t xml:space="preserve">Turquía </t>
  </si>
  <si>
    <t>n.d No diponible</t>
  </si>
  <si>
    <t>1/  El concepto "Otros" corresponde a contribuciones de los Sectores Educación Superior, Instituciones Privadas no Lucrativas y Fondos del Exterior.</t>
  </si>
  <si>
    <t>Los totales pueden no coincidir debido al redondeo de las cifras.</t>
  </si>
  <si>
    <r>
      <t>Alemania</t>
    </r>
    <r>
      <rPr>
        <vertAlign val="superscript"/>
        <sz val="9"/>
        <color indexed="8"/>
        <rFont val="Montserrat"/>
      </rPr>
      <t>d/</t>
    </r>
  </si>
  <si>
    <t>Estonia</t>
  </si>
  <si>
    <t>Grecia</t>
  </si>
  <si>
    <r>
      <t>Hungría</t>
    </r>
    <r>
      <rPr>
        <vertAlign val="superscript"/>
        <sz val="9"/>
        <color indexed="8"/>
        <rFont val="Montserrat"/>
      </rPr>
      <t>d/</t>
    </r>
  </si>
  <si>
    <r>
      <t>Israel</t>
    </r>
    <r>
      <rPr>
        <vertAlign val="superscript"/>
        <sz val="9"/>
        <color indexed="8"/>
        <rFont val="Montserrat"/>
      </rPr>
      <t>d/</t>
    </r>
  </si>
  <si>
    <r>
      <t>Japón</t>
    </r>
    <r>
      <rPr>
        <vertAlign val="superscript"/>
        <sz val="9"/>
        <color indexed="8"/>
        <rFont val="Montserrat"/>
      </rPr>
      <t xml:space="preserve"> </t>
    </r>
  </si>
  <si>
    <r>
      <t>Reino Unido</t>
    </r>
    <r>
      <rPr>
        <vertAlign val="superscript"/>
        <sz val="9"/>
        <color indexed="8"/>
        <rFont val="Montserrat"/>
      </rPr>
      <t>/p</t>
    </r>
  </si>
  <si>
    <t>b/ Ruptura de serie de tiempo.</t>
  </si>
  <si>
    <t>d/ Diferencia en la definición.</t>
  </si>
  <si>
    <t>Irlanda</t>
  </si>
  <si>
    <r>
      <t>Islandia</t>
    </r>
    <r>
      <rPr>
        <vertAlign val="superscript"/>
        <sz val="9"/>
        <color indexed="8"/>
        <rFont val="Montserrat"/>
      </rPr>
      <t>/d</t>
    </r>
  </si>
  <si>
    <t>e/</t>
  </si>
  <si>
    <t>Argentina</t>
  </si>
  <si>
    <t>p/</t>
  </si>
  <si>
    <t>Australia</t>
  </si>
  <si>
    <t>Austria</t>
  </si>
  <si>
    <t>Brasil*</t>
  </si>
  <si>
    <t>Bélgica</t>
  </si>
  <si>
    <t/>
  </si>
  <si>
    <t>Canadá</t>
  </si>
  <si>
    <t>b/</t>
  </si>
  <si>
    <t>d/</t>
  </si>
  <si>
    <t>India*</t>
  </si>
  <si>
    <t>Italia</t>
  </si>
  <si>
    <t>Países Bajos</t>
  </si>
  <si>
    <t>Sudáfrica</t>
  </si>
  <si>
    <t>Suecia</t>
  </si>
  <si>
    <t>Suiza</t>
  </si>
  <si>
    <t xml:space="preserve">Brasil* </t>
  </si>
  <si>
    <t>Argentina*</t>
  </si>
  <si>
    <t>bd/</t>
  </si>
  <si>
    <t>m/</t>
  </si>
  <si>
    <t>Público</t>
  </si>
  <si>
    <t>Privado</t>
  </si>
  <si>
    <t>IES</t>
  </si>
  <si>
    <t>Sector Externo</t>
  </si>
  <si>
    <t>Total CTI</t>
  </si>
  <si>
    <t>Sector Empresarial</t>
  </si>
  <si>
    <t>IPnL</t>
  </si>
  <si>
    <t>Total Privado</t>
  </si>
  <si>
    <t>n1/ El Gasto en Innovación del sector privado no está considerado en el Gasto Nacional en Ciencia, Tecnología e Innovación, con el objetivo de evitar duplicidad con los datos reportados por las empresas para la realización de IDE, ya que ambos datos provienen de la ESIDET. El Gasto Público sólo incluye la inversión federal en innovación.</t>
  </si>
  <si>
    <t xml:space="preserve">n2/De acuerdo con los lineamientos metodológicos establecidos por la OCDE, en 2018 el indicador GIDE se recalculó para el periodo 2007–2018. Se considera como parte del gasto en IDE de gobierno sólo el pago de las becas nacionales otorgadas a estudiantes inscritos en los programas de doctorado registrados en el Padrón de Programas Nacionales de Posgrados de Calidad (PNPC) de Conacyt como un proxi del pago a estudiantes de posgrado por su participación en proyectos de IDE en sus respectivas instituciones de estudio. Asimismo, se contabiliza desde 2014 el pago a investigadores adscritos en el programa de Cátedras Conacyt. Además, se realizó una distribución proporcional del financiamiento del gobierno a la IDE, entre los sectores de ejecución gobierno e instituciones de educación superior. Debido a ello, las cifras del GIDE aquí presentadas consideran esta nueva forma de cálculo. En consecuencia, al ser el GIDE un componente del GNCTI se actualizó la información de este indicador para el mismo periodo. Por lo tanto, para 2019 y 2020 se utilizó la misma metodología. </t>
  </si>
  <si>
    <t>n3/ Se realizó una revisión de cifras registradas en la ESIDET 2012 y 2014.</t>
  </si>
  <si>
    <t>n4/ Se consideraron cifras registradas en la ESIDET 2017 con información complemetaria que capta el INEGI de ramas industriales de interés nacional, por lo tanto, se realizó un ajuste a los datos registrados en 2014, 2015 y 2016.</t>
  </si>
  <si>
    <t>Fuente: Datos calculados por el Conacyt con base en información proveniente de la Encuesta sobre Investigación y Desarrollo Tecnológico (ESIDET), 2012, 2014, 2017. INEGI-Conacyt.</t>
  </si>
  <si>
    <t>SHCP, Cuenta de la Hacienda Pública Federal (SHCP) 2011-2020.</t>
  </si>
  <si>
    <t>INEGI. Encuesta Nacional de Gastos de los Hogares (ENGASTO), 2012 y 2013.</t>
  </si>
  <si>
    <t>INEGI, Encuesta Nacional de Ingresos y Gastos de los Hogares, 2014, 2016 y 2018.</t>
  </si>
  <si>
    <t xml:space="preserve">Año </t>
  </si>
  <si>
    <t>IDE</t>
  </si>
  <si>
    <t>GEECyT</t>
  </si>
  <si>
    <t>GSCyT</t>
  </si>
  <si>
    <t>GI</t>
  </si>
  <si>
    <t>GNCTI</t>
  </si>
  <si>
    <t xml:space="preserve">Fuente: Datos calculados con base en información proveniente de la Encuesta sobre Investigación y Desarrollo Tecnológico (ESIDET) 2008, 2010, 2012, 2014, 2017; INEGI-Conacyt. </t>
  </si>
  <si>
    <t>INEGI. Encuesta Nacional de Ingresos y Gastos de los Hogares (ENIGH), 2014, 2016 y 2018. Hasta la fecha de publicación de este informe, no ha sido publicada la ENIGH 2020.</t>
  </si>
  <si>
    <t>nd</t>
  </si>
  <si>
    <t>b/ Ruptura de la serie de tiempo.</t>
  </si>
  <si>
    <t>(dp)</t>
  </si>
  <si>
    <t>(e)</t>
  </si>
  <si>
    <t>(p)</t>
  </si>
  <si>
    <t>(d)</t>
  </si>
  <si>
    <t>(ep)</t>
  </si>
  <si>
    <t>(bp)</t>
  </si>
  <si>
    <t>(de)</t>
  </si>
  <si>
    <t>..</t>
  </si>
  <si>
    <t>(b)</t>
  </si>
  <si>
    <t>(bd)</t>
  </si>
  <si>
    <t>(bep)</t>
  </si>
  <si>
    <t>(v)</t>
  </si>
  <si>
    <t>dp/</t>
  </si>
  <si>
    <t>ep/</t>
  </si>
  <si>
    <t>bp/</t>
  </si>
  <si>
    <t>v/</t>
  </si>
  <si>
    <t>India**</t>
  </si>
  <si>
    <t>(s)</t>
  </si>
  <si>
    <t>(be)</t>
  </si>
  <si>
    <t>(c)</t>
  </si>
  <si>
    <t>v/ La suma del desglose no suma al total.</t>
  </si>
  <si>
    <t>(bv)</t>
  </si>
  <si>
    <t>(m)</t>
  </si>
  <si>
    <t>(bm)</t>
  </si>
  <si>
    <t>(es)</t>
  </si>
  <si>
    <t>GNCTI/PIB</t>
  </si>
  <si>
    <t>SHCP, Cuenta de la Hacienda Pública Federal (SHCP) 2014-2022.</t>
  </si>
  <si>
    <t>SHCP, Cuenta de la Hacienda Pública Federal, 2014-2022.</t>
  </si>
  <si>
    <t>INFORME NACIONAL SOBRE EL ESTADO GENERAL QUE GUARDAN LAS HUMANIDADES, LAS CIENCIAS, LAS TECNOLOGÍAS Y LA INNOVACIÓN EN MÉXICO, 2022</t>
  </si>
  <si>
    <t>A.6.1 GIDE POR SECTOR DE EJECUCIÓN Y FUENTE DE LOS FONDOS, 2013-2022</t>
  </si>
  <si>
    <t>A.6.1</t>
  </si>
  <si>
    <t>A.6.2  GIDE POR SECTOR DE EJECUCIÓN Y FUENTE DE LOS FONDOS, 2013-2022</t>
  </si>
  <si>
    <t xml:space="preserve">A.6.2 </t>
  </si>
  <si>
    <t>A.6.3</t>
  </si>
  <si>
    <t>A.6.4</t>
  </si>
  <si>
    <t>A.6.5</t>
  </si>
  <si>
    <t>A.6.6</t>
  </si>
  <si>
    <t>A.6.7</t>
  </si>
  <si>
    <t>A.6.8</t>
  </si>
  <si>
    <t>A.6.9</t>
  </si>
  <si>
    <t>A.6.10</t>
  </si>
  <si>
    <t>A.6.11</t>
  </si>
  <si>
    <t>A.6.12</t>
  </si>
  <si>
    <t>A.6.13</t>
  </si>
  <si>
    <t>A.6.14</t>
  </si>
  <si>
    <t>A.6.15</t>
  </si>
  <si>
    <t>A.6.16</t>
  </si>
  <si>
    <t>A.6.17</t>
  </si>
  <si>
    <t>A.6.18</t>
  </si>
  <si>
    <t>A.6.19</t>
  </si>
  <si>
    <t>A.6.20</t>
  </si>
  <si>
    <t>A.6.21</t>
  </si>
  <si>
    <t>A.6.22</t>
  </si>
  <si>
    <t>A.6.23</t>
  </si>
  <si>
    <t>A.6.24</t>
  </si>
  <si>
    <t>A.6.25</t>
  </si>
  <si>
    <t>GIDE POR SECTOR DE EJECUCIÓN Y FUENTE DE LOS FONDOS, 2013-2022 (Miles de pesos)</t>
  </si>
  <si>
    <t>GIDE POR SECTOR DE EJECUCIÓN Y FUENTE DE LOS FONDOS, 2013-2022 (Miles de pesos de 2022)</t>
  </si>
  <si>
    <t>GIDE POR SECTOR DE EJECUCIÓN Y TIPO DE GASTO, 2013-2022  (Miles de pesos)</t>
  </si>
  <si>
    <t>GIDE POR SECTOR DE EJECUCIÓN Y TIPO DE GASTO, 2013-2020 (Miles de pesos de 2022)</t>
  </si>
  <si>
    <t>A.6.4 GIDE POR SECTOR DE EJECUCIÓN Y TIPO DE GASTO, 2013-2020</t>
  </si>
  <si>
    <t>A.6.3 GIDE POR SECTOR DE EJECUCIÓN Y TIPO DE GASTO, 2013-2022</t>
  </si>
  <si>
    <t>A.6.6 GIDE POR SECTOR DE EJECUCIÓN Y TIPO DE ACTIVIDAD, 2013-2022</t>
  </si>
  <si>
    <t>A.6.8 GIDE POR SECTOR DE EJECUCIÓN Y CAMPO DE LA CIENCIA, 2013-2022</t>
  </si>
  <si>
    <t>A.6.10 GIDESP POR INDUSTRIA, 2013-2022</t>
  </si>
  <si>
    <t>GIDE POR SECTOR DE EJECUCIÓN Y CAMPO DE LA CIENCIA, 2013-2022 (Miles de pesos)</t>
  </si>
  <si>
    <t>GIDE POR SECTOR DE EJECUCIÓN Y CAMPO DE LA CIENCIA, 2013-2022 (Miles de pesos de 2022)</t>
  </si>
  <si>
    <t>GIDE POR SECTOR DE EJECUCIÓN Y TIPO DE ACTIVIDAD, 2013-2022 (Miles de pesos)</t>
  </si>
  <si>
    <t>GIDE POR SECTOR DE EJECUCIÓN Y TIPO DE ACTIVIDAD, 2013-2022 (Miles de pesos de 2022)</t>
  </si>
  <si>
    <t>GIDESP POR INDUSTRIA, 2013-2022 (Miles de pesos)</t>
  </si>
  <si>
    <t>GIDESP POR INDUSTRIA, 2013-2022 (Miles de pesos de 2022)</t>
  </si>
  <si>
    <r>
      <t>Alemania</t>
    </r>
    <r>
      <rPr>
        <vertAlign val="superscript"/>
        <sz val="10"/>
        <color indexed="8"/>
        <rFont val="Montserrat"/>
      </rPr>
      <t>e/</t>
    </r>
  </si>
  <si>
    <r>
      <t>Austria</t>
    </r>
    <r>
      <rPr>
        <vertAlign val="superscript"/>
        <sz val="10"/>
        <color indexed="8"/>
        <rFont val="Montserrat"/>
      </rPr>
      <t>p/</t>
    </r>
  </si>
  <si>
    <r>
      <t>Canadá</t>
    </r>
    <r>
      <rPr>
        <vertAlign val="superscript"/>
        <sz val="10"/>
        <color indexed="8"/>
        <rFont val="Montserrat"/>
      </rPr>
      <t>p/</t>
    </r>
  </si>
  <si>
    <r>
      <t>Dinamarca</t>
    </r>
    <r>
      <rPr>
        <vertAlign val="superscript"/>
        <sz val="10"/>
        <color indexed="8"/>
        <rFont val="Montserrat"/>
      </rPr>
      <t>p/</t>
    </r>
  </si>
  <si>
    <r>
      <t xml:space="preserve">Eslovenia </t>
    </r>
    <r>
      <rPr>
        <vertAlign val="superscript"/>
        <sz val="10"/>
        <color indexed="8"/>
        <rFont val="Montserrat"/>
      </rPr>
      <t>p/</t>
    </r>
  </si>
  <si>
    <r>
      <t xml:space="preserve">España </t>
    </r>
    <r>
      <rPr>
        <vertAlign val="superscript"/>
        <sz val="10"/>
        <color indexed="8"/>
        <rFont val="Montserrat"/>
      </rPr>
      <t>p/</t>
    </r>
  </si>
  <si>
    <r>
      <t>Estados Unidos de América</t>
    </r>
    <r>
      <rPr>
        <vertAlign val="superscript"/>
        <sz val="10"/>
        <color indexed="8"/>
        <rFont val="Montserrat"/>
      </rPr>
      <t>e/</t>
    </r>
  </si>
  <si>
    <r>
      <t xml:space="preserve">Estonia </t>
    </r>
    <r>
      <rPr>
        <vertAlign val="superscript"/>
        <sz val="10"/>
        <color indexed="8"/>
        <rFont val="Montserrat"/>
      </rPr>
      <t>p/</t>
    </r>
  </si>
  <si>
    <r>
      <t>Francia</t>
    </r>
    <r>
      <rPr>
        <vertAlign val="superscript"/>
        <sz val="10"/>
        <color rgb="FF000000"/>
        <rFont val="Montserrat"/>
      </rPr>
      <t>e/</t>
    </r>
  </si>
  <si>
    <r>
      <t>Grecia</t>
    </r>
    <r>
      <rPr>
        <vertAlign val="superscript"/>
        <sz val="10"/>
        <color indexed="8"/>
        <rFont val="Montserrat"/>
      </rPr>
      <t>p/</t>
    </r>
  </si>
  <si>
    <r>
      <t>Irlanda</t>
    </r>
    <r>
      <rPr>
        <vertAlign val="superscript"/>
        <sz val="10"/>
        <color rgb="FF000000"/>
        <rFont val="Montserrat"/>
      </rPr>
      <t>e/</t>
    </r>
  </si>
  <si>
    <r>
      <t>Israel</t>
    </r>
    <r>
      <rPr>
        <vertAlign val="superscript"/>
        <sz val="10"/>
        <color indexed="8"/>
        <rFont val="Montserrat"/>
      </rPr>
      <t>e/</t>
    </r>
  </si>
  <si>
    <r>
      <t xml:space="preserve">Italia </t>
    </r>
    <r>
      <rPr>
        <vertAlign val="superscript"/>
        <sz val="10"/>
        <color rgb="FF000000"/>
        <rFont val="Montserrat"/>
      </rPr>
      <t>p/</t>
    </r>
  </si>
  <si>
    <r>
      <t>Luxemburgo</t>
    </r>
    <r>
      <rPr>
        <vertAlign val="superscript"/>
        <sz val="10"/>
        <color indexed="8"/>
        <rFont val="Montserrat"/>
      </rPr>
      <t>p/</t>
    </r>
  </si>
  <si>
    <r>
      <t>México</t>
    </r>
    <r>
      <rPr>
        <b/>
        <vertAlign val="superscript"/>
        <sz val="10"/>
        <color indexed="8"/>
        <rFont val="Montserrat"/>
      </rPr>
      <t>e/</t>
    </r>
  </si>
  <si>
    <r>
      <t>Países Bajos</t>
    </r>
    <r>
      <rPr>
        <vertAlign val="superscript"/>
        <sz val="10"/>
        <color indexed="8"/>
        <rFont val="Montserrat"/>
      </rPr>
      <t>p/</t>
    </r>
  </si>
  <si>
    <r>
      <t xml:space="preserve">Reino Unido </t>
    </r>
    <r>
      <rPr>
        <vertAlign val="superscript"/>
        <sz val="10"/>
        <color indexed="8"/>
        <rFont val="Montserrat"/>
      </rPr>
      <t>p/</t>
    </r>
  </si>
  <si>
    <r>
      <t>República Checa</t>
    </r>
    <r>
      <rPr>
        <vertAlign val="superscript"/>
        <sz val="10"/>
        <color indexed="8"/>
        <rFont val="Montserrat"/>
      </rPr>
      <t xml:space="preserve"> p/</t>
    </r>
  </si>
  <si>
    <r>
      <t>Suecia</t>
    </r>
    <r>
      <rPr>
        <vertAlign val="superscript"/>
        <sz val="10"/>
        <color indexed="8"/>
        <rFont val="Montserrat"/>
      </rPr>
      <t>e/</t>
    </r>
  </si>
  <si>
    <r>
      <t>Otros</t>
    </r>
    <r>
      <rPr>
        <b/>
        <vertAlign val="superscript"/>
        <sz val="10"/>
        <color theme="0"/>
        <rFont val="Montserrat"/>
      </rPr>
      <t>1/</t>
    </r>
  </si>
  <si>
    <t>FUENTES DE FINANCIAMIENTO DEL GIDE POR PAÍS, 2021</t>
  </si>
  <si>
    <t>GIDE EJECUTADO POR EL SECTOR GOBIERNO POR PAÍS, 2021</t>
  </si>
  <si>
    <r>
      <t>Hungría</t>
    </r>
    <r>
      <rPr>
        <vertAlign val="superscript"/>
        <sz val="10"/>
        <color indexed="8"/>
        <rFont val="Montserrat"/>
      </rPr>
      <t>d/</t>
    </r>
  </si>
  <si>
    <r>
      <t>Israel</t>
    </r>
    <r>
      <rPr>
        <vertAlign val="superscript"/>
        <sz val="10"/>
        <color indexed="8"/>
        <rFont val="Montserrat"/>
      </rPr>
      <t>d/</t>
    </r>
  </si>
  <si>
    <r>
      <t>Japón</t>
    </r>
    <r>
      <rPr>
        <vertAlign val="superscript"/>
        <sz val="10"/>
        <color indexed="8"/>
        <rFont val="Montserrat"/>
      </rPr>
      <t xml:space="preserve"> </t>
    </r>
  </si>
  <si>
    <t>GIDE EJECUTADO POR EL SECTOR INSTITUCIONES DE EDUCACIÓN SUPERIOR POR PAÍS, 2021</t>
  </si>
  <si>
    <t>GIDE EJECUTADO POR EL SECTOR EMPRESARIAL POR PAÍS, 2021</t>
  </si>
  <si>
    <t>GIDE FINANCIADO POR LAS EMPRESAS POR PAÍSES, 2013-2022</t>
  </si>
  <si>
    <t>GIDE FINANCIADO POR EL GOBIERNO POR PAÍSES, 2013-2021</t>
  </si>
  <si>
    <t>GIDE FINANCIADO POR OTROS SECTORES NACIONALES POR PAÍSES, 2013-2021</t>
  </si>
  <si>
    <t>GIDE EJECUTADO POR LAS EMPRESAS POR PAÍSES, 2013-2021</t>
  </si>
  <si>
    <t>GIDE EJECUTADO POR EL GOBIERNO POR PAÍSES, 2013-2021</t>
  </si>
  <si>
    <t>GIDE EJECUTADO POR INSTITUCIONES DE EDUCACIÓN SUPERIOR POR PAÍSES, 2013-2021</t>
  </si>
  <si>
    <t>A.7.1</t>
  </si>
  <si>
    <t>A.7.2</t>
  </si>
  <si>
    <t>A.7.3</t>
  </si>
  <si>
    <t>A.7.4</t>
  </si>
  <si>
    <t>A.7.5</t>
  </si>
  <si>
    <t>A.7.6</t>
  </si>
  <si>
    <t>A.7.7</t>
  </si>
  <si>
    <t>A.7.8</t>
  </si>
  <si>
    <t>A.7.9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</si>
  <si>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</si>
  <si>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</si>
  <si>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</si>
  <si>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</si>
  <si>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</si>
  <si>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</si>
  <si>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</si>
  <si>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</si>
  <si>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</si>
  <si>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</si>
  <si>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</si>
  <si>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</si>
  <si>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</si>
  <si>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</si>
  <si>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</si>
  <si>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</si>
  <si>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</si>
  <si>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</si>
  <si>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</si>
  <si>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</si>
  <si>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</si>
  <si>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</si>
  <si>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 xml:space="preserve">A.7 INVERSIÓN FEDERAL EN CIENCIA, TECNOLOGÍA E INNOVACIÓN </t>
  </si>
  <si>
    <r>
      <t xml:space="preserve">Instituto Nacional de Electricidad y Energías Limpias </t>
    </r>
    <r>
      <rPr>
        <vertAlign val="superscript"/>
        <sz val="10"/>
        <rFont val="Montserrat"/>
      </rPr>
      <t>1/</t>
    </r>
  </si>
  <si>
    <r>
      <t xml:space="preserve">Otros ramos administrativos </t>
    </r>
    <r>
      <rPr>
        <b/>
        <vertAlign val="superscript"/>
        <sz val="10"/>
        <rFont val="Montserrat"/>
      </rPr>
      <t>2/</t>
    </r>
  </si>
  <si>
    <r>
      <t xml:space="preserve">A precios corrientes </t>
    </r>
    <r>
      <rPr>
        <b/>
        <vertAlign val="superscript"/>
        <sz val="10"/>
        <color theme="0"/>
        <rFont val="Montserrat"/>
      </rPr>
      <t>1/</t>
    </r>
  </si>
  <si>
    <t>A.7.1 GASTO FEDERAL EN CIENCIA, TECNOLOGÍA E INNOVACIÓN -GFCyT-, 2013-2022</t>
  </si>
  <si>
    <t xml:space="preserve">1/ Los datos corresponden a promedios anuales de observaciones trimestrales. </t>
  </si>
  <si>
    <t>2/ Cifras actualizadas con año base 2013. Cifras prelimiares a partir de 2020.</t>
  </si>
  <si>
    <t>Fuentes:  SHCP, Cuenta de la Hacienda Pública Federal, 2013-2022.</t>
  </si>
  <si>
    <t xml:space="preserve">                  INEGI, Sistema de Cuentas Nacionales de México.</t>
  </si>
  <si>
    <t>PIB= Producto Interno Bruto.</t>
  </si>
  <si>
    <t>GPSPF= Gasto Programable del Sector Público Federal.</t>
  </si>
  <si>
    <t>FBCFP= Formación Bruta de Capital Fijo Público.</t>
  </si>
  <si>
    <t>A.7.2  GFCyT POR RAMO ADMINISTRATIVO, 2013-2022</t>
  </si>
  <si>
    <t>Agricultura y Desarrollo Rural</t>
  </si>
  <si>
    <t>Fiscalía General de la República</t>
  </si>
  <si>
    <t>1/ Hasta 2021 el Ramo 09 se denominó Comunicaciones y Transportes.</t>
  </si>
  <si>
    <t>2/ Incluye al Instituto Mexicano del Seguro Social y al Instituto de Seguridad y Servicios Sociales de los Trabajadores del Estado.</t>
  </si>
  <si>
    <t>3/ Incluye a los ramos administrativos 05 Relaciones Exteriores, 21 Turismo, 07 Defensa Nacional. A partir de 2017 incluye al Ramo 48 Cultura al sectorizarse el Instituto Nacional de Antropología e Historia en ese Ramo, que hasta 2018 se sectorizó en el Ramo 11 Educación Pública. A partir de 2019 incluye al Ramo 36 Seguridad y Protección Ciudadana al sectorizarse el Centro Nacional de Prevención de Desastres en ese Ramo, que hasta 2018 se sectorizó en el Ramo 04 Gobernación. A partir de 2020 incluye a la Comisión Federal de Electricidad.</t>
  </si>
  <si>
    <t>Fuente:  SHCP, Cuenta de la Hacienda Pública Federal, 2013-2022.</t>
  </si>
  <si>
    <t>A precios        de 2022</t>
  </si>
  <si>
    <t>A.7.3 GFCyT POR RAMO ADMINISTRATIVO, 2013-2022</t>
  </si>
  <si>
    <t>GFCyT POR RAMO ADMINISTRATIVO, 2013-2022  (Millones de pesos de 2022)</t>
  </si>
  <si>
    <t>A.7.4 PARTICIPACIÓN DE LOS RAMOS ADMINISTRATIVOS Y PRINCIPALES ENTIDADES EN EL GFCyT, 2013-2022</t>
  </si>
  <si>
    <t>11 Educación Pública</t>
  </si>
  <si>
    <t>Dirección General de Educación Superior Universitaria
Dirección General de Educación Superior Universitaria e Intercultural</t>
  </si>
  <si>
    <t>Tecnológico Nacional de México</t>
  </si>
  <si>
    <t>18 Energía</t>
  </si>
  <si>
    <t xml:space="preserve">Instituto Nacional de Electricidad y Energías Limpias </t>
  </si>
  <si>
    <t xml:space="preserve">08 Agricultura y Desarrollo Rural </t>
  </si>
  <si>
    <t>Instituto Nacional de Pesca y Acuacultura</t>
  </si>
  <si>
    <t>2/ Se incluye en el grupo de Institutos Nacionales de Salud al Hospital Infantil de México Federico Gómez.</t>
  </si>
  <si>
    <t>3/ Incluye a los ramos administrativos 05 Relaciones Exteriores, 07 Defensa Nacional, 09 Comunicaciones y Transportes, que a partir de 2022 cambia de nombre a Infraestructura, Comunicaciones y Transportes, 10 Economía, 13 Marina, 16 Medio Ambiente y Recursos Naturales, 21 Turismo. A partir de 2017 incluye al Ramo 48 Cultura al sectorizarse el Instituto Nacional de Antropología e Historia en ese Ramo, que hasta 2018 se sectorizó en el Ramo 11 Educación Pública. A partir de 2019 incluye al Ramo 36 Seguridad y Protección Ciudadana al sectorizarse el Centro Nacional de Prevención de Desastres en ese Ramo, que hasta 2018 se sectorizó en el Ramo 04 Gobernación. A partir de 2020 incluye al Ramo 49 Fiscalía General de la República al sectorizarse al Instituto Nacional de Ciencias Penales en ese ramo, que hasta 2019 se sectorizó en el Ramo 17 Procuraduría General de la República. A partir de 2020 incluye a la Comisión Federal de Electricidad.</t>
  </si>
  <si>
    <r>
      <t xml:space="preserve">Otros ramos administrativos </t>
    </r>
    <r>
      <rPr>
        <b/>
        <vertAlign val="superscript"/>
        <sz val="10"/>
        <rFont val="Montserrat"/>
      </rPr>
      <t>3/</t>
    </r>
  </si>
  <si>
    <t>Instituto Nacional de Electricidad y Energías Limpias</t>
  </si>
  <si>
    <t>08 Agricultura y Desarrollo Rural</t>
  </si>
  <si>
    <t>A.7.5 PARTICIPACIÓN DE LOS RAMOS ADMINISTRATIVOS Y PRINCIPALES ENTIDADES EN EL GFCyT, 2013-2022</t>
  </si>
  <si>
    <t>A.7.6  GFCyT POR SECTOR DE ASIGNACIÓN, 2013-2022</t>
  </si>
  <si>
    <t xml:space="preserve">1/ Incluye Entidades de Servicio Institucional. </t>
  </si>
  <si>
    <t>2/ De 2013 a 2021 cifras revisadas por la entidad responsable.</t>
  </si>
  <si>
    <t>3/ De 2017 a 2021 cifras revisadas por la entidad responsable.</t>
  </si>
  <si>
    <r>
      <t xml:space="preserve">Administración  Central </t>
    </r>
    <r>
      <rPr>
        <b/>
        <vertAlign val="superscript"/>
        <sz val="10"/>
        <color theme="0"/>
        <rFont val="Montserrat"/>
      </rPr>
      <t>1/, 2/</t>
    </r>
  </si>
  <si>
    <t>A.7.7  GFCyT POR SECTOR DE ASIGNACIÓN, 2013-2022</t>
  </si>
  <si>
    <r>
      <t>Centros de Enseñanza Superior Públicos</t>
    </r>
    <r>
      <rPr>
        <b/>
        <vertAlign val="superscript"/>
        <sz val="10"/>
        <color theme="0"/>
        <rFont val="Montserrat"/>
      </rPr>
      <t>2/</t>
    </r>
  </si>
  <si>
    <r>
      <t xml:space="preserve">Empresas                   Públicas </t>
    </r>
    <r>
      <rPr>
        <b/>
        <vertAlign val="superscript"/>
        <sz val="10"/>
        <color theme="0"/>
        <rFont val="Montserrat"/>
      </rPr>
      <t>3/</t>
    </r>
  </si>
  <si>
    <t>A.7.8  GFIDE POR SECTOR DE ASIGNACIÓN, 2013-2022</t>
  </si>
  <si>
    <r>
      <t>Administración  Central</t>
    </r>
    <r>
      <rPr>
        <b/>
        <vertAlign val="superscript"/>
        <sz val="10"/>
        <color theme="0"/>
        <rFont val="Montserrat"/>
      </rPr>
      <t xml:space="preserve"> 1/, 2/</t>
    </r>
  </si>
  <si>
    <r>
      <t>Centros de Enseñanza Superior Públicos</t>
    </r>
    <r>
      <rPr>
        <b/>
        <vertAlign val="superscript"/>
        <sz val="10"/>
        <color theme="0"/>
        <rFont val="Montserrat"/>
      </rPr>
      <t xml:space="preserve"> 2/</t>
    </r>
  </si>
  <si>
    <r>
      <t xml:space="preserve">Empresas Públicas </t>
    </r>
    <r>
      <rPr>
        <b/>
        <vertAlign val="superscript"/>
        <sz val="10"/>
        <color theme="0"/>
        <rFont val="Montserrat"/>
      </rPr>
      <t>3/</t>
    </r>
  </si>
  <si>
    <t>2/  De 2013 a 2021 cifras actualizadas por la entidad responsable.</t>
  </si>
  <si>
    <t>3/ De 2017 a 2021 cifras actualizadas por la entidad responsable.</t>
  </si>
  <si>
    <t>Fuentes: SHCP, Cuenta de la Hacienda Pública Federal, 2013-2022.</t>
  </si>
  <si>
    <t>A.7.9  GFEECyT POR SECTOR DE ASIGNACIÓN,  2013-2022</t>
  </si>
  <si>
    <t>2/ De 2013 a 2021 cifras actualizadas por la entidad responsable.</t>
  </si>
  <si>
    <r>
      <t>Centros de Enseñanza Superior Públicos</t>
    </r>
    <r>
      <rPr>
        <b/>
        <vertAlign val="superscript"/>
        <sz val="10"/>
        <color theme="0"/>
        <rFont val="Montserrat"/>
      </rPr>
      <t xml:space="preserve"> 2</t>
    </r>
    <r>
      <rPr>
        <b/>
        <sz val="10"/>
        <color theme="0"/>
        <rFont val="Montserrat"/>
      </rPr>
      <t>/</t>
    </r>
  </si>
  <si>
    <t>Fuente: SHCP, Cuenta de la Hacienda Pública Federal, 2013-2022.</t>
  </si>
  <si>
    <t>A.7.12 GFCyT POR TIPO DE ACTIVIDAD, 2013-2022</t>
  </si>
  <si>
    <t>A.7.11 GFCyT POR TIPO DE ACTIVIDAD, 2013-2022</t>
  </si>
  <si>
    <t>A.7.10 GFSCyT POR SECTOR DE ASIGNACIÓN, 2013-2022</t>
  </si>
  <si>
    <t>Instituto Politécnico Nacional</t>
  </si>
  <si>
    <t>Universidad Autónoma Agraria "Antonio Narro"</t>
  </si>
  <si>
    <t>A.7.13   PARTICIPACIÓN DE LOS RAMOS ADMINISTRATIVOS Y PRINCIPALES ENTIDADES EN EL GFIDE, 2013-2022</t>
  </si>
  <si>
    <t>A.7.14  PARTICIPACIÓN DE LOS RAMOS ADMINISTRATIVOS Y PRINCIPALES ENTIDADES EN EL GFIDE, 2013-2022</t>
  </si>
  <si>
    <t>1/ Se incluye en el grupo de Institutos Nacionales de Salud al Hospital Infantil de México Federico Gómez.</t>
  </si>
  <si>
    <t>2/ Incluye a los ramos administrativos 07 Defensa Nacional; 09 Comunicaciones y Transportes que en 2022 cambia a Infraestructura, Comunicaciones y Transportes, 10 Economía, 13 Marina, 16 Medio Ambiente y Recursos Naturales, 17 Procuraduría General de la República que en 2020 cambia a Ramo 49 Fiscalía General de la República, 21 Turismo. A partir de 2020 incluye el Ramo 48 Cultura.</t>
  </si>
  <si>
    <t>Fuentes:  SHCP, Cuenta de la Hacienda Pública Federal, 2013-2022</t>
  </si>
  <si>
    <t>A.7.15  PARTICIPACIÓN DE LOS RAMOS ADMINISTRATIVOS Y PRINCIPALES ENTIDADES EN EL GFEECyT, 2013-2022</t>
  </si>
  <si>
    <t>Colegio Superior Agropecuario del Estado de Guerrero</t>
  </si>
  <si>
    <t>49 Fiscalía General de la República</t>
  </si>
  <si>
    <t>A.7.16   PARTICIPACIÓN DE LOS RAMOS ADMINISTRATIVOS Y PRINCIPALES ENTIDADES EN EL GFEECyT, 2013-2022</t>
  </si>
  <si>
    <t>Fuentes:     SHCP, Cuenta de la Hacienda Pública Federal, 2013-2022.</t>
  </si>
  <si>
    <t>A.7.17 PARTICIPACIÓN DE LOS RAMOS ADMINISTRATIVOS Y PRINCIPALES ENTIDADES EN EL GFSCyT, 2013-2022</t>
  </si>
  <si>
    <t>10 Economía</t>
  </si>
  <si>
    <t>1/ Para 2018 y 2021 cifras actualizadas por la entidad responsable.</t>
  </si>
  <si>
    <t>2/ Incluye a los ramos administrativos 05 Relaciones Exteriores, 08 Agricultura y Desarrollo Rural, 09 Comunicaciones y Transportres que a partir de 2022 cambia a Infraestructura, Comunicaciones y Trasportes, 16 Medio Ambiente y Recursos Naturales. A partir de 2019 el Centro Nacional de Prevención de Desastres  sectorizado hasta 2018 en el Ramo 04 Gobernación, se sectoriza en el Ramo 36 Seguridad y Protección Ciudadana. A partir de 2020 El Instituto Nacional de Ciencia Penales sectorizado en el Ramo 17 Procuraduría General de la República se sectoriza en el Ramo 49 Fiscalía General de la República. A partir de 2020 incluye a la Comisión Federal de Electricidad.</t>
  </si>
  <si>
    <r>
      <t xml:space="preserve">Instituto Nacional de Investigaciones Nucleares </t>
    </r>
    <r>
      <rPr>
        <vertAlign val="superscript"/>
        <sz val="10"/>
        <rFont val="Montserrat"/>
      </rPr>
      <t>1/</t>
    </r>
  </si>
  <si>
    <t xml:space="preserve">       Entidad</t>
  </si>
  <si>
    <t>A.7.18   PARTICIPACIÓN DE LOS RAMOS ADMINISTRATIVOS Y PRINCIPALES ENTIDADES EN EL GFSCyT, 2013-2022</t>
  </si>
  <si>
    <t>Instituto Nacional de Investigaciones Nucleares</t>
  </si>
  <si>
    <t>1/ Incluye a los ramos administrativos 05 Relaciones Exteriores, 08 Agricultura y Desarrollo Rural, 09 Comunicaciones y Transportres que a partir de 2022 cambia a Infraestructura, Comunicaciones y Trasportes, 16 Medio Ambiente y Recursos Naturales. A partir de 2019 el Centro Nacional de Prevención de Desastres  sectorizado hasta 2018 en el Ramo 04 Gobernación, se sectoriza en el Ramo 36 Seguridad y Protección Ciudadana. A partir de 2020 El Instituto Nacional de Ciencia Penales sectorizado en el Ramo 17 Procuraduría General de la República se sectoriza en el Ramo 49 Fiscalía General de la República. A partir de 2020 incluye a la Comisión Federal de Electricidad.</t>
  </si>
  <si>
    <r>
      <t xml:space="preserve">Otros ramos administrativos </t>
    </r>
    <r>
      <rPr>
        <b/>
        <vertAlign val="superscript"/>
        <sz val="10"/>
        <rFont val="Montserrat"/>
      </rPr>
      <t>1/</t>
    </r>
  </si>
  <si>
    <t xml:space="preserve">              Entidad</t>
  </si>
  <si>
    <t xml:space="preserve">Avance general del conocimiento otros no Fondos Generales Universitarios </t>
  </si>
  <si>
    <t>1/ De 2017 a 2021, cifras actualizadas por la entidad responsable.</t>
  </si>
  <si>
    <t>A.7.19  GFCyT POR OBJETIVO SOCIO-ECONÓMICO, 2013-2022</t>
  </si>
  <si>
    <t>A.7.20  GFCyT POR OBJETIVO SOCIO-ECONÓMICO, 2013-2022</t>
  </si>
  <si>
    <t>A.7.21   GFIDE POR OBJETIVO SOCIO-ECONÓMICO, 2013-2022</t>
  </si>
  <si>
    <t>A.7.22  GFIDE POR OBJETIVO SOCIO-ECONÓMICO, 2013-2022</t>
  </si>
  <si>
    <t>A.7.23  GFEECyT POR OBJETIVO SOCIO-ECONÓMICO, 2013-2022</t>
  </si>
  <si>
    <r>
      <t xml:space="preserve">Producción y tecnología industrial </t>
    </r>
    <r>
      <rPr>
        <vertAlign val="superscript"/>
        <sz val="10"/>
        <rFont val="Montserrat"/>
      </rPr>
      <t>1/</t>
    </r>
  </si>
  <si>
    <r>
      <t xml:space="preserve">Avance general del conocimiento Fondos Generales Universitarios </t>
    </r>
    <r>
      <rPr>
        <vertAlign val="superscript"/>
        <sz val="10"/>
        <rFont val="Montserrat"/>
      </rPr>
      <t>1/</t>
    </r>
  </si>
  <si>
    <t>A.7.24 GFEECyT POR OBJETIVO SOCIO-ECONÓMICO, 2013-2022</t>
  </si>
  <si>
    <t>A.7.25  GFSCyT POR OBJETIVO SOCIO-ECONÓMICO, 2013-2022</t>
  </si>
  <si>
    <t>A.7.26  GFSCyT POR OBJETIVO SOCIO-ECONÓMICO, 2013-2022</t>
  </si>
  <si>
    <t>Participación Ramo/Total %</t>
  </si>
  <si>
    <t>Participación Entidad/Ramo %</t>
  </si>
  <si>
    <t>Dirección General de Educación Superior Universitaria e Intercultural</t>
  </si>
  <si>
    <t>2/ Incluye a los ramos administrativos 36 Seguridad y Protección Ciudadana, 05 Relaciones Exteriores, 07 Defensa Nacional, 09 Infraestructura, Comunicaciones y Transportes, antes de 2022 era Comunicaciones y Transportes, 13 Marina, 16 Medio Ambiente y Recursos Naturales, 49 Fiscalía General de la República, 21 Turismo, 48 Cultura y a la Comisión Federal de Electricidad.</t>
  </si>
  <si>
    <t>Fuente: SHCP, Cuenta de la Hacienda Pública Federal, 2022.</t>
  </si>
  <si>
    <r>
      <t xml:space="preserve">Otros sectores  </t>
    </r>
    <r>
      <rPr>
        <b/>
        <vertAlign val="superscript"/>
        <sz val="10"/>
        <rFont val="Montserrat"/>
      </rPr>
      <t>2/</t>
    </r>
  </si>
  <si>
    <r>
      <t>1/ Se incluye en el grupo de Institutos Nacionales de Salud al Hospital Infantil de México Federico Gómez</t>
    </r>
    <r>
      <rPr>
        <sz val="8"/>
        <color rgb="FFFF0000"/>
        <rFont val="Montserrat"/>
      </rPr>
      <t>.</t>
    </r>
  </si>
  <si>
    <t>A.7.28  COMPARACIÓN INTERNACIONAL DE LAS ASIGNACIONES PRESUPUESTALES DEL GOBIERNO A LA IDE (GBARD), 2013-2022</t>
  </si>
  <si>
    <r>
      <t xml:space="preserve">Estados Unidos de América </t>
    </r>
    <r>
      <rPr>
        <vertAlign val="superscript"/>
        <sz val="10"/>
        <rFont val="Montserrat"/>
      </rPr>
      <t>1/</t>
    </r>
  </si>
  <si>
    <r>
      <t xml:space="preserve">Alemania </t>
    </r>
    <r>
      <rPr>
        <vertAlign val="superscript"/>
        <sz val="10"/>
        <rFont val="Montserrat"/>
      </rPr>
      <t>2/</t>
    </r>
  </si>
  <si>
    <r>
      <t xml:space="preserve">Japón </t>
    </r>
    <r>
      <rPr>
        <vertAlign val="superscript"/>
        <sz val="10"/>
        <rFont val="Montserrat"/>
      </rPr>
      <t>3/</t>
    </r>
  </si>
  <si>
    <r>
      <t xml:space="preserve">Francia </t>
    </r>
    <r>
      <rPr>
        <vertAlign val="superscript"/>
        <sz val="10"/>
        <rFont val="Montserrat"/>
      </rPr>
      <t>3/</t>
    </r>
  </si>
  <si>
    <r>
      <t xml:space="preserve">Reino Unido </t>
    </r>
    <r>
      <rPr>
        <vertAlign val="superscript"/>
        <sz val="10"/>
        <rFont val="Montserrat"/>
      </rPr>
      <t>4/</t>
    </r>
  </si>
  <si>
    <r>
      <t xml:space="preserve">España </t>
    </r>
    <r>
      <rPr>
        <vertAlign val="superscript"/>
        <sz val="10"/>
        <rFont val="Montserrat"/>
      </rPr>
      <t>3/</t>
    </r>
  </si>
  <si>
    <r>
      <t xml:space="preserve">Turquía </t>
    </r>
    <r>
      <rPr>
        <vertAlign val="superscript"/>
        <sz val="10"/>
        <rFont val="Montserrat"/>
      </rPr>
      <t>5/</t>
    </r>
  </si>
  <si>
    <r>
      <t xml:space="preserve">México </t>
    </r>
    <r>
      <rPr>
        <b/>
        <vertAlign val="superscript"/>
        <sz val="10"/>
        <rFont val="Montserrat"/>
      </rPr>
      <t>6/</t>
    </r>
  </si>
  <si>
    <r>
      <t xml:space="preserve">Israel </t>
    </r>
    <r>
      <rPr>
        <vertAlign val="superscript"/>
        <sz val="10"/>
        <rFont val="Montserrat"/>
      </rPr>
      <t>5/</t>
    </r>
  </si>
  <si>
    <t>Fuente: Main Science and Technology Indicators, OECD, 2023/1.</t>
  </si>
  <si>
    <t>1/ Cifra revisada de 2018.</t>
  </si>
  <si>
    <t>2/ Cifra revisada de 2020 y 2021.</t>
  </si>
  <si>
    <t>3/ Cifras revisadas de 2019-2021</t>
  </si>
  <si>
    <t>4/ Cifras revisadas de 2016 a 2020.</t>
  </si>
  <si>
    <t>5/ Cifras revisadas 2019 y 2020.</t>
  </si>
  <si>
    <t>6/ Cifras revisadas de 2018-2021.</t>
  </si>
  <si>
    <t>A.7.29  PRESUPUESTO ADMINISTRADO POR EL RAMO 38 CONACYT, 2013-2022</t>
  </si>
  <si>
    <t>A.7.30 PRESUPUESTO ADMINISTRADO POR EL RAMO 38 CONACYT, 2013-2022</t>
  </si>
  <si>
    <t>Millones de pesos a precios de 2022</t>
  </si>
  <si>
    <t>Milones de pesos</t>
  </si>
  <si>
    <t>A precios  de 2022</t>
  </si>
  <si>
    <t>A.7.32</t>
  </si>
  <si>
    <t>A.7.33</t>
  </si>
  <si>
    <t>ENTIDAD FEDERATIVA</t>
  </si>
  <si>
    <t>TOTAL 2009-2022</t>
  </si>
  <si>
    <t>AGUASCALIENTES</t>
  </si>
  <si>
    <t>BAJA CALIFORNIA</t>
  </si>
  <si>
    <t>BAJA CALIFORNIA SUR</t>
  </si>
  <si>
    <t>CAMPECHE</t>
  </si>
  <si>
    <t>CHIAPAS</t>
  </si>
  <si>
    <t>CHIHUAHUA</t>
  </si>
  <si>
    <t>CIUDAD DE MÉXICO</t>
  </si>
  <si>
    <t>COAHUILA</t>
  </si>
  <si>
    <t>COLIMA</t>
  </si>
  <si>
    <t>DURANGO</t>
  </si>
  <si>
    <t>GUANAJUATO</t>
  </si>
  <si>
    <t>GUERRERO</t>
  </si>
  <si>
    <t>HIDALGO</t>
  </si>
  <si>
    <t>JALISCO</t>
  </si>
  <si>
    <t>MÉXICO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</si>
  <si>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</si>
  <si>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</si>
  <si>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</si>
  <si>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</si>
  <si>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</si>
  <si>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</si>
  <si>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</si>
  <si>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</si>
  <si>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</si>
  <si>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</si>
  <si>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</si>
  <si>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</si>
  <si>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</si>
  <si>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</si>
  <si>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</si>
  <si>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</si>
  <si>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</si>
  <si>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1/ Datos preliminares.</t>
  </si>
  <si>
    <t>Fuente: Decretos de Presupuestos de Egresos de las 32 entidades federativas, 2009-2021.</t>
  </si>
  <si>
    <t>A.8.1 PRESUPUESTO ESTATAL EN CIENCIA, TECNOLOGÍA E INNOVACIÓN, 2009-2022</t>
  </si>
  <si>
    <t xml:space="preserve">A.8.1 </t>
  </si>
  <si>
    <t>A.8 PRESUPUESTO ESTATAL EN CIENCIA, TECNOLOGÍA E INNOVACIÓN</t>
  </si>
  <si>
    <t>A.8.2 PRESUPUESTO ESTATAL EN CIENCIA, TECNOLOGÍA E INNOVACIÓN, 2009-2022</t>
  </si>
  <si>
    <t xml:space="preserve">A.8.2 </t>
  </si>
  <si>
    <t xml:space="preserve">A.8.3 </t>
  </si>
  <si>
    <t>A.8.4 PRESUPUESTO DE EGRESO ESTATAL 2009-2022</t>
  </si>
  <si>
    <t>A.8.4</t>
  </si>
  <si>
    <t>Total 2009-2022</t>
  </si>
  <si>
    <t>A.8.5  PROPORCIÓN DEL PRESUPUESTO ESTATAL DESTINADO A CIENCIA, TECNOLOGÍA E INNOVACIÓN, 2009-2022</t>
  </si>
  <si>
    <t>PROPORCIÓN DEL PRESUPUESTO ESTATAL DESTINADO A CIENCIA, TECNOLOGÍA E INNOVACIÓN, 2009-2022</t>
  </si>
  <si>
    <t xml:space="preserve">A.8.5  </t>
  </si>
  <si>
    <t>A.9 GASTO NACIONAL EN CIENCIA, TECNOLOGÍA E INNOVACIÓN</t>
  </si>
  <si>
    <t xml:space="preserve">A.9.1  </t>
  </si>
  <si>
    <r>
      <t>2017</t>
    </r>
    <r>
      <rPr>
        <b/>
        <vertAlign val="superscript"/>
        <sz val="10"/>
        <color theme="1"/>
        <rFont val="Montserrat"/>
      </rPr>
      <t>e/</t>
    </r>
  </si>
  <si>
    <r>
      <t>2020</t>
    </r>
    <r>
      <rPr>
        <b/>
        <vertAlign val="superscript"/>
        <sz val="10"/>
        <color theme="1"/>
        <rFont val="Montserrat"/>
      </rPr>
      <t>e/</t>
    </r>
  </si>
  <si>
    <r>
      <t>2022</t>
    </r>
    <r>
      <rPr>
        <b/>
        <vertAlign val="superscript"/>
        <sz val="10"/>
        <color theme="1"/>
        <rFont val="Montserrat"/>
      </rPr>
      <t>e/</t>
    </r>
  </si>
  <si>
    <t xml:space="preserve">A.9.2 </t>
  </si>
  <si>
    <t>A.9.3</t>
  </si>
  <si>
    <t xml:space="preserve">A.9.4 </t>
  </si>
  <si>
    <t>n2/ Se consideraron cifras registradas en la ESIDET 2017 con información complementaria que capta el INEGI de ramas industriales de interés nacional, por lo tanto, se realizó un ajuste a los datos registrados en 2014, 2015 y 2016.</t>
  </si>
  <si>
    <t>Fuente: Elaboración propia con base en información proveniente de la Encuesta sobre Investigación y Desarrollo Tecnológico (ESIDET), 2012, 2014, 2017. INEGI-Conacyt.</t>
  </si>
  <si>
    <r>
      <t>GIDE (millones de USD PPP)</t>
    </r>
    <r>
      <rPr>
        <b/>
        <vertAlign val="superscript"/>
        <sz val="10"/>
        <color theme="0"/>
        <rFont val="Montserrat"/>
      </rPr>
      <t>1/</t>
    </r>
  </si>
  <si>
    <t>GIDE/PIB (%)</t>
  </si>
  <si>
    <t>Empresas</t>
  </si>
  <si>
    <r>
      <t>GIDESG (millones de USD  PPP)</t>
    </r>
    <r>
      <rPr>
        <b/>
        <vertAlign val="superscript"/>
        <sz val="9"/>
        <color theme="0"/>
        <rFont val="Montserrat"/>
      </rPr>
      <t>1/</t>
    </r>
  </si>
  <si>
    <r>
      <t>GIDESES (millones de USD PPP)</t>
    </r>
    <r>
      <rPr>
        <b/>
        <vertAlign val="superscript"/>
        <sz val="10"/>
        <color theme="0"/>
        <rFont val="Montserrat"/>
      </rPr>
      <t>1/</t>
    </r>
  </si>
  <si>
    <t>GIDESES/GIDE 
(%)</t>
  </si>
  <si>
    <t>GIDESES/PIB 
(%)</t>
  </si>
  <si>
    <t>GIDESG/GIDE 
(%)</t>
  </si>
  <si>
    <t>GIDESG/PIB 
(%)</t>
  </si>
  <si>
    <r>
      <t>GIDESP (millones de USD PPP)</t>
    </r>
    <r>
      <rPr>
        <b/>
        <vertAlign val="superscript"/>
        <sz val="9"/>
        <color theme="0"/>
        <rFont val="Montserrat"/>
      </rPr>
      <t>1/</t>
    </r>
  </si>
  <si>
    <t>GIDESP/GIDE 
(%)</t>
  </si>
  <si>
    <t>GIDESP/PIB 
(%)</t>
  </si>
  <si>
    <r>
      <t>Millones de USD PPP</t>
    </r>
    <r>
      <rPr>
        <b/>
        <vertAlign val="superscript"/>
        <sz val="9"/>
        <color theme="1"/>
        <rFont val="Montserrat"/>
      </rPr>
      <t>1/</t>
    </r>
  </si>
  <si>
    <r>
      <t xml:space="preserve">Infraestructura, Comunicaciones y Transportes </t>
    </r>
    <r>
      <rPr>
        <vertAlign val="superscript"/>
        <sz val="10"/>
        <rFont val="Montserrat"/>
      </rPr>
      <t>1/</t>
    </r>
  </si>
  <si>
    <r>
      <t xml:space="preserve">Salud y Seguridad Social </t>
    </r>
    <r>
      <rPr>
        <vertAlign val="superscript"/>
        <sz val="10"/>
        <rFont val="Montserrat"/>
      </rPr>
      <t>2/</t>
    </r>
  </si>
  <si>
    <r>
      <t xml:space="preserve">Otros </t>
    </r>
    <r>
      <rPr>
        <vertAlign val="superscript"/>
        <sz val="10"/>
        <rFont val="Montserrat"/>
      </rPr>
      <t>3/</t>
    </r>
  </si>
  <si>
    <t>Consejo Nacional de Humanidades, Ciencias y Tecnologías</t>
  </si>
  <si>
    <t>Centros Públicos de Investigación - Conahcyt</t>
  </si>
  <si>
    <t>12 Salud y Seguridad Social</t>
  </si>
  <si>
    <t>1/ Hasta 2021 se denominó Dirección General de Educación Superior Universitaria.</t>
  </si>
  <si>
    <r>
      <t xml:space="preserve">Dirección General de Educación Superior Universitaria e Intercultural </t>
    </r>
    <r>
      <rPr>
        <vertAlign val="superscript"/>
        <sz val="10"/>
        <rFont val="Montserrat"/>
      </rPr>
      <t>1/</t>
    </r>
  </si>
  <si>
    <r>
      <t xml:space="preserve">Institutos Nacionales de Salud </t>
    </r>
    <r>
      <rPr>
        <vertAlign val="superscript"/>
        <sz val="10"/>
        <rFont val="Montserrat"/>
      </rPr>
      <t>2/</t>
    </r>
  </si>
  <si>
    <r>
      <t>Otros ramos administrativos 2</t>
    </r>
    <r>
      <rPr>
        <b/>
        <vertAlign val="superscript"/>
        <sz val="10"/>
        <rFont val="Montserrat"/>
      </rPr>
      <t>/</t>
    </r>
  </si>
  <si>
    <t xml:space="preserve">Consejo Nacional de Humanidades, Ciencias y Tecnologías </t>
  </si>
  <si>
    <t xml:space="preserve">Consejo Nacional de Humanidades,Ciencias y Tecnologías </t>
  </si>
  <si>
    <t>38 Conahcyt</t>
  </si>
  <si>
    <t xml:space="preserve">38 Conahcyt </t>
  </si>
  <si>
    <t>Conahcyt</t>
  </si>
  <si>
    <t>Variación real %</t>
  </si>
  <si>
    <t>A.7.31   PRESUPUESTO ADMINISTRADO POR EL CONAHCYT, 2013-2022</t>
  </si>
  <si>
    <r>
      <t>A.7.32 PRESUPUESTO ADMINISTRADO POR EL CONAHCYT POR ACTIVIDAD, 2013-2022</t>
    </r>
    <r>
      <rPr>
        <b/>
        <vertAlign val="superscript"/>
        <sz val="10"/>
        <rFont val="Montserrat"/>
      </rPr>
      <t xml:space="preserve"> 1/</t>
    </r>
  </si>
  <si>
    <t>A.8.3 PRESUPUESTO DE EGRESOS ESTATAL 2009-2022</t>
  </si>
  <si>
    <t>Fuente: Páginas Web de las 32 entidades federativas.- Presupuesto de Egresos Estatal 2009-2022.</t>
  </si>
  <si>
    <t xml:space="preserve">A.9.1  GASTO NACIONAL EN CIENCIA, TECNOLOGÍA E INNOVACIÓN, POR SECTOR DE FINANCIAMIENTO, 2013-2022
</t>
  </si>
  <si>
    <t>A.9.4 GASTO NACIONAL EN CIENCIA, TECNOLOGÍA E INNOVACIÓN, POR TIPO DE ACTIVIDAD, 2013-2022</t>
  </si>
  <si>
    <t>A.9.3 GASTO NACIONAL EN CIENCIA, TECNOLOGÍA E INNOVACIÓN, POR TIPO DE ACTIVIDAD, 2013-2022</t>
  </si>
  <si>
    <t>Nueva Zelanda</t>
  </si>
  <si>
    <t>Eslovenia</t>
  </si>
  <si>
    <t>Luxemburgo</t>
  </si>
  <si>
    <t>República Checa</t>
  </si>
  <si>
    <t>v/ la suma del desglose no suma el total</t>
  </si>
  <si>
    <t>d/ Diferente definición</t>
  </si>
  <si>
    <t>b/ Ruptura en la serie temporal</t>
  </si>
  <si>
    <r>
      <t xml:space="preserve">Alemania </t>
    </r>
    <r>
      <rPr>
        <vertAlign val="superscript"/>
        <sz val="10"/>
        <color rgb="FF000000"/>
        <rFont val="Montserrat"/>
      </rPr>
      <t>d/</t>
    </r>
  </si>
  <si>
    <r>
      <t xml:space="preserve">Canadá </t>
    </r>
    <r>
      <rPr>
        <vertAlign val="superscript"/>
        <sz val="10"/>
        <color rgb="FF000000"/>
        <rFont val="Montserrat"/>
      </rPr>
      <t>p/</t>
    </r>
  </si>
  <si>
    <r>
      <t xml:space="preserve">Estados Unidos de América </t>
    </r>
    <r>
      <rPr>
        <vertAlign val="superscript"/>
        <sz val="10"/>
        <color rgb="FF000000"/>
        <rFont val="Montserrat"/>
      </rPr>
      <t>dp/</t>
    </r>
  </si>
  <si>
    <r>
      <t xml:space="preserve">Irlanda </t>
    </r>
    <r>
      <rPr>
        <vertAlign val="superscript"/>
        <sz val="10"/>
        <color rgb="FF000000"/>
        <rFont val="Montserrat"/>
      </rPr>
      <t>b/</t>
    </r>
  </si>
  <si>
    <r>
      <t xml:space="preserve">Islandia </t>
    </r>
    <r>
      <rPr>
        <vertAlign val="superscript"/>
        <sz val="10"/>
        <color rgb="FF000000"/>
        <rFont val="Montserrat"/>
      </rPr>
      <t>b/</t>
    </r>
  </si>
  <si>
    <r>
      <t xml:space="preserve">Reino Unido </t>
    </r>
    <r>
      <rPr>
        <vertAlign val="superscript"/>
        <sz val="10"/>
        <color rgb="FF000000"/>
        <rFont val="Montserrat"/>
      </rPr>
      <t>p/</t>
    </r>
  </si>
  <si>
    <r>
      <t xml:space="preserve">Suecia </t>
    </r>
    <r>
      <rPr>
        <vertAlign val="superscript"/>
        <sz val="10"/>
        <color rgb="FF000000"/>
        <rFont val="Montserrat"/>
      </rPr>
      <t>ev/</t>
    </r>
  </si>
  <si>
    <r>
      <t>Países Bajos</t>
    </r>
    <r>
      <rPr>
        <vertAlign val="superscript"/>
        <sz val="9"/>
        <color indexed="8"/>
        <rFont val="Montserrat"/>
      </rPr>
      <t>d/</t>
    </r>
  </si>
  <si>
    <t>17,12</t>
  </si>
  <si>
    <r>
      <t>Estados Unidos de América</t>
    </r>
    <r>
      <rPr>
        <vertAlign val="superscript"/>
        <sz val="9"/>
        <color indexed="8"/>
        <rFont val="Montserrat"/>
      </rPr>
      <t>dp/</t>
    </r>
  </si>
  <si>
    <r>
      <t>Suecia</t>
    </r>
    <r>
      <rPr>
        <vertAlign val="superscript"/>
        <sz val="9"/>
        <color rgb="FF000000"/>
        <rFont val="Montserrat"/>
      </rPr>
      <t>v/</t>
    </r>
  </si>
  <si>
    <r>
      <t xml:space="preserve">Suiza </t>
    </r>
    <r>
      <rPr>
        <vertAlign val="superscript"/>
        <sz val="9"/>
        <color rgb="FF000000"/>
        <rFont val="Montserrat"/>
      </rPr>
      <t>d/</t>
    </r>
  </si>
  <si>
    <r>
      <t>Estados Unidos de América</t>
    </r>
    <r>
      <rPr>
        <vertAlign val="superscript"/>
        <sz val="10"/>
        <color indexed="8"/>
        <rFont val="Montserrat"/>
      </rPr>
      <t>d/</t>
    </r>
  </si>
  <si>
    <r>
      <t>Estados Unidos de América</t>
    </r>
    <r>
      <rPr>
        <vertAlign val="superscript"/>
        <sz val="9"/>
        <color indexed="8"/>
        <rFont val="Montserrat"/>
      </rPr>
      <t>p/</t>
    </r>
  </si>
  <si>
    <t xml:space="preserve">Nueva Zelanda </t>
  </si>
  <si>
    <t>(ev)</t>
  </si>
  <si>
    <t>A.6.5 GIDE POR SECTOR DE EJECUCIÓN Y TIPO DE ACTIVIDAD, 2013-2022</t>
  </si>
  <si>
    <t>A.6.7 GIDE POR SECTOR DE EJECUCIÓN Y CAMPO DE LA CIENCIA, 2013-2022</t>
  </si>
  <si>
    <t>A.6.9 GIDESP POR INDUSTRIA, 2013-2022</t>
  </si>
  <si>
    <t>A.6.11 GIDE POR PAÍS, 2021</t>
  </si>
  <si>
    <t>A.6.12 FUENTES DE FINANCIAMIENTO DEL GIDE POR PAÍS, 2021</t>
  </si>
  <si>
    <t>A.6.13 GIDE EJECUTADO POR EL SECTOR GOBIERNO POR PAÍS, 2021</t>
  </si>
  <si>
    <t>A.6.14 GIDE EJECUTADO POR EL SECTOR INSTITUCIONES DE EDUCACIÓN SUPERIOR POR PAÍS, 2021</t>
  </si>
  <si>
    <t>A.6.15 GIDE EJECUTADO POR EL SECTOR EMPRESARIAL POR PAÍS, 2021</t>
  </si>
  <si>
    <t>A.6.19 GIDE FINANCIADO POR LAS EMPRESAS POR PAÍSES, 2013-2022</t>
  </si>
  <si>
    <t>A.6.20 GIDE FINANCIADO POR EL GOBIERNO POR PAÍSES, 2013-2021</t>
  </si>
  <si>
    <t>A.6.21 GIDE FINANCIADO POR OTROS SECTORES NACIONALES POR PAÍSES, 2013-2021</t>
  </si>
  <si>
    <t>A.6.22 GIDE EJECUTADO POR LAS EMPRESAS POR PAÍSES, 2013-2021</t>
  </si>
  <si>
    <t>A.6.23 GIDE EJECUTADO POR EL GOBIERNO POR PAÍSES, 2013-2021</t>
  </si>
  <si>
    <t>A.6.24 GIDE EJECUTADO POR INSTITUCIONES DE EDUCACIÓN SUPERIOR POR PAÍSES, 2013-2021</t>
  </si>
  <si>
    <t>A.6 GASTO EN INVESTIGACION CIENTÍFICA Y DESARROLLO EXPERIMENTAL</t>
  </si>
  <si>
    <t>PARTICIPACIÓN DE LOS RAMOS ADMINISTRATIVOS Y PRINCIPALES ENTIDADES EN EL GFCyT, 2013-2022 (Millones de pesos a precios de 2022)</t>
  </si>
  <si>
    <t>GFCyT POR SECTOR DE ASIGNACIÓN, 2013-2022 (Millones de pesos a precios de 2022)</t>
  </si>
  <si>
    <t>GFCyT POR SECTOR DE ASIGNACIÓN, 2013-2022 (Millones de pesos)</t>
  </si>
  <si>
    <t>GFIDE POR SECTOR DE ASIGNACIÓN, 2013-2022 (Millones de pesos a precios de 2022)</t>
  </si>
  <si>
    <t>GFEECyT POR SECTOR DE ASIGNACIÓN,  2013-2022 (Millones de pesos a precios de 2022)</t>
  </si>
  <si>
    <t>GFSCyT POR SECTOR DE ASIGNACIÓN, 2013-2022 (Millones de pesos a precios de 2022)</t>
  </si>
  <si>
    <t>GFCyT POR TIPO DE ACTIVIDAD, 2013-2022 (Millones de pesos)</t>
  </si>
  <si>
    <t>GFCyT POR TIPO DE ACTIVIDAD, 2013-2022 (Millones de pesos a precios de 2022)</t>
  </si>
  <si>
    <t>GASTO FEDERAL EN CIENCIA, TECNOLOGÍA E INNOVACIÓN -GFCyT-, 2013-2022 (Millones de pesos)</t>
  </si>
  <si>
    <t>PARTICIPACIÓN DE LOS RAMOS ADMINISTRATIVOS Y PRINCIPALES ENTIDADES EN EL GFIDE, 2013-2022  (Millones de pesos)</t>
  </si>
  <si>
    <t xml:space="preserve">PARTICIPACIÓN DE LOS RAMOS ADMINISTRATIVOS Y PRINCIPALES ENTIDADES EN EL GFEECyT, 2013-2022  (Millones de pesos) </t>
  </si>
  <si>
    <t>PARTICIPACIÓN DE LOS RAMOS ADMINISTRATIVOS Y PRINCIPALES ENTIDADES EN EL GFSCyT, 2013-2022  (Millones de pesos)</t>
  </si>
  <si>
    <t>PARTICIPACIÓN DE LOS RAMOS ADMINISTRATIVOS Y PRINCIPALES ENTIDADES EN EL GFIDE, 2013-2022 (Millones de pesos a precios de 2022)</t>
  </si>
  <si>
    <t xml:space="preserve">PARTICIPACIÓN DE LOS RAMOS ADMINISTRATIVOS Y PRINCIPALES ENTIDADES EN EL GFEECyT, 2013-2022 (Millones de pesos a precios de 2022) </t>
  </si>
  <si>
    <t>PARTICIPACIÓN DE LOS RAMOS ADMINISTRATIVOS Y PRINCIPALES ENTIDADES EN EL GFSCyT, 2013-2022 (Millones de pesos a precios de 2022)</t>
  </si>
  <si>
    <t>GFCyT POR OBJETIVO SOCIO-ECONÓMICO, 2013-2022 (Millones de pesos)</t>
  </si>
  <si>
    <t xml:space="preserve">GFIDE POR OBJETIVO SOCIO-ECONÓMICO, 2013-2022 (Millones de pesos) </t>
  </si>
  <si>
    <t xml:space="preserve">GFEECyT POR OBJETIVO SOCIO-ECONÓMICO, 2013-2022 (Millones de pesos) </t>
  </si>
  <si>
    <t xml:space="preserve">GFSCyT POR OBJETIVO SOCIO-ECONÓMICO, 2013-2022 (Millones de pesos) </t>
  </si>
  <si>
    <t xml:space="preserve">GFCyT POR OBJETIVO SOCIO-ECONÓMICO, 2013-2022 (Millones de pesos a precios de 2022) </t>
  </si>
  <si>
    <t xml:space="preserve">GFIDE POR OBJETIVO SOCIO-ECONÓMICO, 2013-2022 (Millones de pesos a precios de 2022) </t>
  </si>
  <si>
    <t xml:space="preserve">GFEECyT POR OBJETIVO SOCIO-ECONÓMICO, 2013-2022 (Millones de pesos a precios de 2022) </t>
  </si>
  <si>
    <t>GFSCyT POR OBJETIVO SOCIO-ECONÓMICO, 2013-2022 (Millones de pesos a precios de 2022)</t>
  </si>
  <si>
    <t xml:space="preserve">PARTICIPACIÓN DE LOS RAMOS ADMINISTRATIVOS Y PRINCIPALES ENTIDADES EN EL GFCyT POR ACTIVIDAD, 2022 </t>
  </si>
  <si>
    <t>COMPARACIÓN INTERNACIONAL DE LAS ASIGNACIONES PRESUPUESTALES DEL GOBIERNO A LA IDE (GBARD), 2013-2022 (Millones de dólares de EUA PPP)</t>
  </si>
  <si>
    <t>PRESUPUESTO ADMINISTRADO POR EL RAMO 38 CONACYT, 2013-2022 (Millones de pesos a precios de 2022)</t>
  </si>
  <si>
    <t xml:space="preserve">PRESUPUESTO ESTATAL EN CIENCIA, TECNOLOGÍA E INNOVACIÓN, 2009-2022 (Millones de pesos) </t>
  </si>
  <si>
    <t xml:space="preserve">PRESUPUESTO DE EGRESO ESTATAL 2009-2022 (Millones de pesos) </t>
  </si>
  <si>
    <t>PRESUPUESTO ESTATAL EN CIENCIA, TECNOLOGÍA E INNOVACIÓN, 2009-2022 (Millones de pesos a precios de 2022)</t>
  </si>
  <si>
    <t>PRESUPUESTO DE EGRESO ESTATAL 2009-2022 (Millones de pesos a precios de 2022)</t>
  </si>
  <si>
    <t xml:space="preserve">GASTO NACIONAL EN CIENCIA, TECNOLOGÍA E INNOVACIÓN, POR SECTOR DE FINANCIAMIENTO, 2014-2022 (Millones de pesos) </t>
  </si>
  <si>
    <t xml:space="preserve">GASTO NACIONAL EN CIENCIA, TECNOLOGÍA E INNOVACIÓN, POR TIPO DE ACTIVIDAD, 2014-2022 (Millones de pesos)  </t>
  </si>
  <si>
    <t xml:space="preserve">GASTO NACIONAL EN CIENCIA, TECNOLOGÍA E INNOVACIÓN, POR SECTOR DE FINANCIAMIENTO, 2014-2022 (Millones de pesos a precios de 2022) </t>
  </si>
  <si>
    <t>GASTO NACIONAL EN CIENCIA, TECNOLOGÍA E INNOVACIÓN, POR TIPO DE ACTIVIDAD, 2014-2022 (Millones de pesos a precios de 2022)</t>
  </si>
  <si>
    <t>GIDE POR PAÍS, 2021</t>
  </si>
  <si>
    <t>Las cifras del GIDE de 2007 a 2020 fueron calculadas contabilizando el gasto en becas de doctorado registrados en el SNP y, a partir de 2014, se contabiliza el pago a personal adscrito en el Programa de Investigadoras e Investigadores por México.</t>
  </si>
  <si>
    <t>Miles de pesos a precios de 2022</t>
  </si>
  <si>
    <t>A.9.2 GASTO NACIONAL EN CIENCIA, TECNOLOGÍA E INNOVACIÓN, POR SECTOR DE FINANCIAMIENTO, 2013-2022
Millones de pesos a precios de 2022</t>
  </si>
  <si>
    <t>A.6.16 GIDE POR PAÍS, 2013-2021</t>
  </si>
  <si>
    <t>GIDE POR PAÍS, 2013-2021</t>
  </si>
  <si>
    <t>GIDE PER CÁPITA POR PAÍS, 2013-2021</t>
  </si>
  <si>
    <t>GIDE COMO RELACIÓN DEL PIB POR PAÍS, 2013-2021</t>
  </si>
  <si>
    <t>A.6.18 GIDE COMO RELACIÓN DEL PIB POR PAÍS, 2013-2021</t>
  </si>
  <si>
    <r>
      <t>A.7.33 PRESUPUESTO ADMINISTRADO POR EL CONAHCYT POR ACTIVIDAD, 2013-2022</t>
    </r>
    <r>
      <rPr>
        <b/>
        <vertAlign val="superscript"/>
        <sz val="10"/>
        <color theme="1"/>
        <rFont val="Montserrat"/>
      </rPr>
      <t xml:space="preserve"> 1/</t>
    </r>
  </si>
  <si>
    <t>PRESUPUESTO ADMINISTRADO POR EL CONAHCYT POR ACTIVIDAD, 2013-2022 (Millones de pesos a precios de 2022)</t>
  </si>
  <si>
    <t>PRESUPUESTO ADMINISTRADO POR EL CONAHCYT POR ACTIVIDAD, 2013-2022 (Millones de pesos)</t>
  </si>
  <si>
    <t>A.7.27 PARTICIPACIÓN DE LOS RAMOS ADMINISTRATIVOS Y PRINCIPALES ENTIDADES EN EL GFCyT POR ACTIVIDAD, 2022</t>
  </si>
  <si>
    <t>PRESUPUESTO ADMINISTRADO POR EL CONAHCYT, 2012-2022  (Millones de pesos)</t>
  </si>
  <si>
    <r>
      <t xml:space="preserve">A.6.17 GIDE PER CÁPITA </t>
    </r>
    <r>
      <rPr>
        <b/>
        <sz val="10"/>
        <color theme="1"/>
        <rFont val="Montserrat"/>
      </rPr>
      <t xml:space="preserve">POR PAÍS, 2013-2021 </t>
    </r>
  </si>
  <si>
    <t>n.d: No diponible</t>
  </si>
  <si>
    <t>NEGI, Sistema de Cuentas Nacionales de México.</t>
  </si>
  <si>
    <t xml:space="preserve">            INEGI, Sistema de Cuentas Nacionales de México.</t>
  </si>
  <si>
    <t xml:space="preserve">                INEGI, Sistema de Cuentas Nacionales de México.</t>
  </si>
  <si>
    <t xml:space="preserve">                    INEGI, Sistema de Cuentas Nacionales de México.</t>
  </si>
  <si>
    <t>nd: No disponible.</t>
  </si>
  <si>
    <r>
      <t>2018</t>
    </r>
    <r>
      <rPr>
        <b/>
        <vertAlign val="superscript"/>
        <sz val="10"/>
        <color theme="1"/>
        <rFont val="Montserrat"/>
      </rPr>
      <t>e/</t>
    </r>
  </si>
  <si>
    <r>
      <t>2019</t>
    </r>
    <r>
      <rPr>
        <b/>
        <vertAlign val="superscript"/>
        <sz val="10"/>
        <color theme="1"/>
        <rFont val="Montserrat"/>
      </rPr>
      <t>e/</t>
    </r>
  </si>
  <si>
    <r>
      <t>2021</t>
    </r>
    <r>
      <rPr>
        <b/>
        <vertAlign val="superscript"/>
        <sz val="10"/>
        <color theme="1"/>
        <rFont val="Montserrat"/>
      </rPr>
      <t>e/</t>
    </r>
  </si>
  <si>
    <t>Millones de USD / porcentaje</t>
  </si>
  <si>
    <t>PARTICIPACIÓN DE LOS RAMOS ADMINISTRATIVOS Y PRINCIPALES ENTIDADES EN EL GFCyT, 2013-2022 (Millones de pesos)</t>
  </si>
  <si>
    <t>GFCyT POR RAMO ADMINISTRATIVO, 2013-2022 (Millones de pesos)</t>
  </si>
  <si>
    <t>PRESUPUESTO ADMINISTRADO POR EL RAMO 38 CONACYT, 2013-2022 (Millones de pesos)</t>
  </si>
  <si>
    <t>A.6.25 GASTO EN INVESTIGACIÓN BÁSICA POR PAÍSES COMO PORCENTAJE DEL PIB, 2013-2021</t>
  </si>
  <si>
    <t>GASTO EN INVESTIGACIÓN BÁSICA POR PAÍSES COMO PORCENTAJE DEL PIB, 2013-2021</t>
  </si>
  <si>
    <t>m/ Subestimado o basado en datos subestimados.</t>
  </si>
  <si>
    <t>s/ El desglose no revisado no se suma al total revisado.</t>
  </si>
  <si>
    <t>Se presenta el comparativo internacional hasta 2021 debido a que son los últimos datos publicados por la OCDE y la UNESCO.</t>
  </si>
  <si>
    <t>Fuentes: Los datos para México están calculados con base en información proveniente de la Encuesta sobre Investigación y Desarrollo Tecnológico (ESIDET) 2017; INEGI-Conacyt. Cuenta de la Hacienda Pública Federal.</t>
  </si>
  <si>
    <t>OECD, Main Science and Technology Indicator, en https://stats.oecd.org/Index.aspx?DataSetCode=MSTI_PUB, consultado 17/05/2024.</t>
  </si>
  <si>
    <t>OECD, Main Science and Technology Indicator, en https://stats.oecd.org/Index.aspx?DataSetCode=MSTI_PUB, consultado 17/05/20234</t>
  </si>
  <si>
    <t>* RICYT, Indicadores en http://www.ricyt.org/category/indicadores/ consultado 17/05/2024.</t>
  </si>
  <si>
    <t>* RICYT, Indicadores en http://www.ricyt.org/category/indicadores/ consultado 17/05/2024</t>
  </si>
  <si>
    <t>v/ La suma del desglose no suma el total</t>
  </si>
  <si>
    <t>n.d: No disponible.</t>
  </si>
  <si>
    <t>OECD, Main Science and Technology Indicator, en https://stats.oecd.org/Index.aspx?DataSetCode=MSTI_PUB consultado 17/05/2024.</t>
  </si>
  <si>
    <t>**UNESCO, Institute for Statistics en Data extracted, consultado 17/05/2024 from UIS.Stat</t>
  </si>
  <si>
    <t>d/ Diferente definición.</t>
  </si>
  <si>
    <t>OECD, Main Science and Technology Indicators, en https://stats.oecd.org/Index.aspx?DataSetCode=MSTI_PUB, consultado 17/05/2024.</t>
  </si>
  <si>
    <t>Fuentes: Los datos para México están calculados  con base en información proveniente de la Encuesta sobre Investigación y Desarrollo Tecnológico (ESIDET) 2017 INEGI-Conacyt. Cuenta de la Hacienda Pública Federal.</t>
  </si>
  <si>
    <t>OECD, Main Science and Technology Indicators, en https://stats.oecd.org/Index.aspx?DataSetCode=MSTI_PUB consultado 17/05/2024.</t>
  </si>
  <si>
    <t xml:space="preserve">Avance general del conocimiento Fondos Generales Universitarios </t>
  </si>
  <si>
    <r>
      <t>2017</t>
    </r>
    <r>
      <rPr>
        <b/>
        <vertAlign val="superscript"/>
        <sz val="10"/>
        <color theme="0"/>
        <rFont val="Montserrat"/>
      </rPr>
      <t>e/</t>
    </r>
  </si>
  <si>
    <r>
      <t>2018</t>
    </r>
    <r>
      <rPr>
        <b/>
        <vertAlign val="superscript"/>
        <sz val="10"/>
        <color theme="0"/>
        <rFont val="Montserrat"/>
      </rPr>
      <t>e/</t>
    </r>
  </si>
  <si>
    <r>
      <t>2019</t>
    </r>
    <r>
      <rPr>
        <b/>
        <vertAlign val="superscript"/>
        <sz val="10"/>
        <color theme="0"/>
        <rFont val="Montserrat"/>
      </rPr>
      <t>e/</t>
    </r>
  </si>
  <si>
    <r>
      <t>2020</t>
    </r>
    <r>
      <rPr>
        <b/>
        <vertAlign val="superscript"/>
        <sz val="10"/>
        <color theme="0"/>
        <rFont val="Montserrat"/>
      </rPr>
      <t>e/</t>
    </r>
  </si>
  <si>
    <r>
      <t>2021</t>
    </r>
    <r>
      <rPr>
        <b/>
        <vertAlign val="superscript"/>
        <sz val="10"/>
        <color theme="0"/>
        <rFont val="Montserrat"/>
      </rPr>
      <t>e/</t>
    </r>
  </si>
  <si>
    <r>
      <t>2022</t>
    </r>
    <r>
      <rPr>
        <b/>
        <vertAlign val="superscript"/>
        <sz val="10"/>
        <color theme="0"/>
        <rFont val="Montserrat"/>
      </rPr>
      <t>e/</t>
    </r>
  </si>
  <si>
    <r>
      <t>Otros</t>
    </r>
    <r>
      <rPr>
        <vertAlign val="superscript"/>
        <sz val="10"/>
        <rFont val="Montserrat"/>
      </rPr>
      <t>1/</t>
    </r>
  </si>
  <si>
    <r>
      <t xml:space="preserve">A precios corrientes </t>
    </r>
    <r>
      <rPr>
        <b/>
        <vertAlign val="superscript"/>
        <sz val="10"/>
        <color theme="0"/>
        <rFont val="Montserrat"/>
      </rPr>
      <t>2/</t>
    </r>
  </si>
  <si>
    <r>
      <t>Dirección General de Educación Superior Universitaria e Intercultural</t>
    </r>
    <r>
      <rPr>
        <vertAlign val="superscript"/>
        <sz val="10"/>
        <rFont val="Montserrat"/>
      </rPr>
      <t>1/</t>
    </r>
  </si>
  <si>
    <r>
      <t xml:space="preserve">
Dirección General de Educación Superior Universitaria e Intercultural</t>
    </r>
    <r>
      <rPr>
        <vertAlign val="superscript"/>
        <sz val="10"/>
        <rFont val="Montserrat"/>
      </rPr>
      <t>1/</t>
    </r>
  </si>
  <si>
    <r>
      <t>Institutos Nacionales de Salud 2</t>
    </r>
    <r>
      <rPr>
        <vertAlign val="superscript"/>
        <sz val="10"/>
        <rFont val="Montserrat"/>
      </rPr>
      <t>/</t>
    </r>
  </si>
  <si>
    <r>
      <t>Institutos Nacionales de Salud 1</t>
    </r>
    <r>
      <rPr>
        <vertAlign val="superscript"/>
        <sz val="10"/>
        <rFont val="Montserrat"/>
      </rPr>
      <t>/</t>
    </r>
  </si>
  <si>
    <r>
      <t>Institutos Nacionales de Salud</t>
    </r>
    <r>
      <rPr>
        <vertAlign val="superscript"/>
        <sz val="10"/>
        <rFont val="Montserrat"/>
      </rPr>
      <t>1/</t>
    </r>
  </si>
  <si>
    <t>Salud y Seguridad Social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</si>
</sst>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6" formatCode="&quot;$&quot;#,##0;[Red]\-&quot;$&quot;#,##0"/>
    <numFmt numFmtId="43" formatCode="_-* #,##0.00_-;\-* #,##0.00_-;_-* &quot;-&quot;??_-;_-@_-"/>
    <numFmt numFmtId="164" formatCode="&quot;$&quot;#,##0_);[Red]\(&quot;$&quot;#,##0\)"/>
    <numFmt numFmtId="165" formatCode="_(* #,##0.00_);_(* \(#,##0.00\);_(* &quot;-&quot;??_);_(@_)"/>
    <numFmt numFmtId="166" formatCode="_-[$€-2]* #,##0.00_-;\-[$€-2]* #,##0.00_-;_-[$€-2]* &quot;-&quot;??_-"/>
    <numFmt numFmtId="167" formatCode="0_ ;\-0\ "/>
    <numFmt numFmtId="168" formatCode="0.00000000"/>
    <numFmt numFmtId="169" formatCode="0.0"/>
    <numFmt numFmtId="170" formatCode="#,##0.0"/>
    <numFmt numFmtId="171" formatCode="#,##0_ ;\-#,##0\ "/>
    <numFmt numFmtId="172" formatCode="0.000000"/>
    <numFmt numFmtId="173" formatCode="#,##0.00000"/>
    <numFmt numFmtId="174" formatCode="0.0_ ;\-0.0\ "/>
    <numFmt numFmtId="175" formatCode="_(* #,##0.0_);_(* \(#,##0.0\);_(* &quot;-&quot;??_);_(@_)"/>
    <numFmt numFmtId="176" formatCode="_-* #,##0_-;\-* #,##0_-;_-* &quot;-&quot;??_-;_-@_-"/>
    <numFmt numFmtId="177" formatCode="#,##0.000"/>
    <numFmt numFmtId="178" formatCode="0.0000"/>
    <numFmt numFmtId="179" formatCode="_(* #,##0_);_(* \(#,##0\);_(* &quot;-&quot;??_);_(@_)"/>
    <numFmt numFmtId="180" formatCode="_-[$€-2]* #,##0.0_-;\-[$€-2]* #,##0.0_-;_-[$€-2]* &quot;-&quot;??_-"/>
    <numFmt numFmtId="181" formatCode="_(* #,##0.0000_);_(* \(#,##0.0000\);_(* &quot;-&quot;??_);_(@_)"/>
    <numFmt numFmtId="182" formatCode="#,##0.0000"/>
    <numFmt numFmtId="183" formatCode="_(* #,##0.0000000000_);_(* \(#,##0.0000000000\);_(* &quot;-&quot;??_);_(@_)"/>
    <numFmt numFmtId="184" formatCode="_-* #,##0.0_-;\-* #,##0.0_-;_-* &quot;-&quot;??_-;_-@_-"/>
    <numFmt numFmtId="185" formatCode="_-* #,##0.0_-;\-* #,##0.0_-;_-* &quot;-&quot;?_-;_-@_-"/>
    <numFmt numFmtId="186" formatCode="0_)"/>
    <numFmt numFmtId="187" formatCode="_-* #,##0.0000_-;\-* #,##0.0000_-;_-* &quot;-&quot;??_-;_-@_-"/>
    <numFmt numFmtId="188" formatCode="#,##0.00_ ;\-#,##0.00\ "/>
  </numFmts>
  <fonts count="7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Geneva"/>
    </font>
    <font>
      <sz val="10"/>
      <name val="Arial"/>
      <family val="2"/>
    </font>
    <font>
      <sz val="10"/>
      <name val="MS Sans Serif"/>
      <family val="2"/>
    </font>
    <font>
      <sz val="10"/>
      <name val="Arial"/>
      <family val="2"/>
    </font>
    <font>
      <sz val="10"/>
      <name val="Arial"/>
      <family val="2"/>
    </font>
    <font>
      <u/>
      <sz val="6"/>
      <color indexed="12"/>
      <name val="Arial"/>
      <family val="2"/>
    </font>
    <font>
      <sz val="8"/>
      <name val="Arial"/>
      <family val="2"/>
    </font>
    <font>
      <sz val="8"/>
      <name val="Arial"/>
      <family val="2"/>
    </font>
    <font>
      <sz val="12"/>
      <name val="Montserrat"/>
    </font>
    <font>
      <sz val="8"/>
      <color indexed="8"/>
      <name val="Montserrat"/>
    </font>
    <font>
      <sz val="12"/>
      <color indexed="8"/>
      <name val="Montserrat"/>
    </font>
    <font>
      <sz val="11"/>
      <name val="Montserrat"/>
    </font>
    <font>
      <sz val="9"/>
      <name val="Montserrat"/>
    </font>
    <font>
      <b/>
      <sz val="9"/>
      <name val="Montserrat"/>
    </font>
    <font>
      <b/>
      <vertAlign val="superscript"/>
      <sz val="9"/>
      <name val="Montserrat"/>
    </font>
    <font>
      <b/>
      <sz val="12"/>
      <name val="Montserrat"/>
    </font>
    <font>
      <sz val="9"/>
      <color indexed="8"/>
      <name val="Montserrat"/>
    </font>
    <font>
      <sz val="10"/>
      <name val="Montserrat"/>
    </font>
    <font>
      <sz val="10"/>
      <color indexed="8"/>
      <name val="Montserrat"/>
    </font>
    <font>
      <sz val="11"/>
      <color indexed="8"/>
      <name val="Montserrat"/>
    </font>
    <font>
      <sz val="8"/>
      <name val="Montserrat"/>
    </font>
    <font>
      <sz val="9"/>
      <color theme="1"/>
      <name val="Montserrat"/>
    </font>
    <font>
      <u/>
      <sz val="9"/>
      <color indexed="12"/>
      <name val="Montserrat"/>
    </font>
    <font>
      <b/>
      <sz val="14"/>
      <color theme="0"/>
      <name val="Montserrat"/>
    </font>
    <font>
      <sz val="12"/>
      <color rgb="FFFF0000"/>
      <name val="Montserrat"/>
    </font>
    <font>
      <b/>
      <sz val="10"/>
      <color theme="1"/>
      <name val="Montserrat"/>
    </font>
    <font>
      <sz val="12"/>
      <color theme="1"/>
      <name val="Montserrat"/>
    </font>
    <font>
      <i/>
      <sz val="10"/>
      <name val="Montserrat"/>
    </font>
    <font>
      <b/>
      <sz val="10"/>
      <name val="Montserrat"/>
    </font>
    <font>
      <sz val="22"/>
      <name val="Montserrat"/>
    </font>
    <font>
      <b/>
      <sz val="9"/>
      <color theme="1"/>
      <name val="Montserrat"/>
    </font>
    <font>
      <b/>
      <sz val="9"/>
      <color theme="0"/>
      <name val="Montserrat"/>
    </font>
    <font>
      <sz val="9"/>
      <color theme="0"/>
      <name val="Montserrat"/>
    </font>
    <font>
      <b/>
      <sz val="9"/>
      <color indexed="8"/>
      <name val="Montserrat"/>
    </font>
    <font>
      <sz val="8"/>
      <color theme="1"/>
      <name val="Montserrat"/>
    </font>
    <font>
      <b/>
      <sz val="8"/>
      <name val="Montserrat"/>
    </font>
    <font>
      <sz val="11"/>
      <color theme="1"/>
      <name val="Montserrat"/>
    </font>
    <font>
      <sz val="10"/>
      <color theme="1"/>
      <name val="Montserrat"/>
    </font>
    <font>
      <sz val="8"/>
      <color rgb="FFFF0000"/>
      <name val="Montserrat"/>
    </font>
    <font>
      <b/>
      <sz val="8"/>
      <color theme="1"/>
      <name val="Montserrat"/>
    </font>
    <font>
      <b/>
      <vertAlign val="superscript"/>
      <sz val="9"/>
      <color indexed="8"/>
      <name val="Montserrat"/>
    </font>
    <font>
      <vertAlign val="superscript"/>
      <sz val="9"/>
      <color indexed="8"/>
      <name val="Montserrat"/>
    </font>
    <font>
      <sz val="10"/>
      <name val="Courier"/>
      <family val="3"/>
    </font>
    <font>
      <vertAlign val="superscript"/>
      <sz val="9"/>
      <name val="Montserrat"/>
    </font>
    <font>
      <b/>
      <sz val="10"/>
      <color theme="0"/>
      <name val="Montserrat"/>
    </font>
    <font>
      <sz val="9"/>
      <name val="Arial"/>
      <family val="2"/>
    </font>
    <font>
      <vertAlign val="superscript"/>
      <sz val="8"/>
      <name val="Montserrat"/>
    </font>
    <font>
      <vertAlign val="superscript"/>
      <sz val="8"/>
      <color theme="1"/>
      <name val="Montserrat"/>
    </font>
    <font>
      <vertAlign val="superscript"/>
      <sz val="10"/>
      <color theme="1"/>
      <name val="Montserrat"/>
    </font>
    <font>
      <sz val="9"/>
      <color rgb="FF666666"/>
      <name val="Arial"/>
      <family val="2"/>
    </font>
    <font>
      <b/>
      <vertAlign val="superscript"/>
      <sz val="9"/>
      <color theme="1"/>
      <name val="Montserrat"/>
    </font>
    <font>
      <b/>
      <sz val="14"/>
      <name val="Montserrat"/>
    </font>
    <font>
      <sz val="10"/>
      <color indexed="10"/>
      <name val="Montserrat"/>
    </font>
    <font>
      <sz val="10"/>
      <color theme="0"/>
      <name val="Montserrat"/>
    </font>
    <font>
      <b/>
      <sz val="10"/>
      <color indexed="8"/>
      <name val="Montserrat"/>
    </font>
    <font>
      <b/>
      <vertAlign val="superscript"/>
      <sz val="10"/>
      <color theme="0"/>
      <name val="Montserrat"/>
    </font>
    <font>
      <vertAlign val="superscript"/>
      <sz val="10"/>
      <color indexed="8"/>
      <name val="Montserrat"/>
    </font>
    <font>
      <vertAlign val="superscript"/>
      <sz val="10"/>
      <color rgb="FF000000"/>
      <name val="Montserrat"/>
    </font>
    <font>
      <b/>
      <vertAlign val="superscript"/>
      <sz val="10"/>
      <color indexed="8"/>
      <name val="Montserrat"/>
    </font>
    <font>
      <vertAlign val="superscript"/>
      <sz val="10"/>
      <name val="Montserrat"/>
    </font>
    <font>
      <b/>
      <vertAlign val="superscript"/>
      <sz val="10"/>
      <name val="Montserrat"/>
    </font>
    <font>
      <b/>
      <i/>
      <sz val="10"/>
      <name val="Montserrat"/>
    </font>
    <font>
      <b/>
      <vertAlign val="superscript"/>
      <sz val="10"/>
      <color theme="1"/>
      <name val="Montserrat"/>
    </font>
    <font>
      <b/>
      <vertAlign val="superscript"/>
      <sz val="9"/>
      <color theme="0"/>
      <name val="Montserrat"/>
    </font>
    <font>
      <vertAlign val="superscript"/>
      <sz val="9"/>
      <color rgb="FF000000"/>
      <name val="Montserrat"/>
    </font>
    <font>
      <sz val="14"/>
      <name val="Montserrat"/>
    </font>
    <font>
      <b/>
      <sz val="16"/>
      <name val="Montserrat"/>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275C4F"/>
        <bgColor indexed="64"/>
      </patternFill>
    </fill>
    <fill>
      <patternFill patternType="solid">
        <fgColor rgb="FFD4C19C"/>
        <bgColor indexed="64"/>
      </patternFill>
    </fill>
    <fill>
      <patternFill patternType="solid">
        <fgColor rgb="FFFFFFFF"/>
        <bgColor indexed="64"/>
      </patternFill>
    </fill>
    <fill>
      <patternFill patternType="solid">
        <fgColor rgb="FF9D2449"/>
        <bgColor indexed="64"/>
      </patternFill>
    </fill>
  </fills>
  <borders count="30">
    <border>
      <left/>
      <right/>
      <top/>
      <bottom/>
      <diagonal/>
    </border>
    <border>
      <left/>
      <right/>
      <top style="thin">
        <color auto="1"/>
      </top>
      <bottom/>
      <diagonal/>
    </border>
    <border>
      <left/>
      <right/>
      <top style="thin">
        <color auto="1"/>
      </top>
      <bottom style="thin">
        <color auto="1"/>
      </bottom>
      <diagonal/>
    </border>
    <border>
      <left/>
      <right/>
      <top/>
      <bottom style="thin">
        <color auto="1"/>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right style="thin">
        <color indexed="64"/>
      </right>
      <top/>
      <bottom/>
      <diagonal/>
    </border>
    <border>
      <left/>
      <right/>
      <top/>
      <bottom style="thin">
        <color theme="0"/>
      </bottom>
      <diagonal/>
    </border>
    <border>
      <left style="thin">
        <color theme="0"/>
      </left>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bottom/>
      <diagonal/>
    </border>
    <border>
      <left style="thin">
        <color indexed="64"/>
      </left>
      <right/>
      <top/>
      <bottom style="thin">
        <color auto="1"/>
      </bottom>
      <diagonal/>
    </border>
    <border>
      <left style="thin">
        <color indexed="64"/>
      </left>
      <right style="thin">
        <color indexed="64"/>
      </right>
      <top style="thin">
        <color auto="1"/>
      </top>
      <bottom/>
      <diagonal/>
    </border>
    <border>
      <left style="thin">
        <color indexed="64"/>
      </left>
      <right/>
      <top style="thin">
        <color auto="1"/>
      </top>
      <bottom style="thin">
        <color auto="1"/>
      </bottom>
      <diagonal/>
    </border>
    <border>
      <left/>
      <right/>
      <top style="thin">
        <color auto="1"/>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s>
  <cellStyleXfs count="15971">
    <xf numFmtId="166" fontId="0" fillId="0" borderId="0"/>
    <xf numFmtId="165" fontId="7" fillId="0" borderId="0" applyFont="0" applyFill="0" applyBorder="0" applyAlignment="0" applyProtection="0"/>
    <xf numFmtId="166" fontId="4" fillId="0" borderId="0"/>
    <xf numFmtId="166" fontId="6" fillId="0" borderId="0"/>
    <xf numFmtId="40" fontId="4" fillId="0" borderId="0" applyFont="0" applyFill="0" applyBorder="0" applyAlignment="0" applyProtection="0"/>
    <xf numFmtId="166" fontId="6" fillId="0" borderId="0"/>
    <xf numFmtId="166" fontId="4" fillId="0" borderId="0"/>
    <xf numFmtId="166" fontId="4" fillId="0" borderId="0"/>
    <xf numFmtId="0" fontId="3" fillId="0" borderId="0"/>
    <xf numFmtId="0" fontId="3" fillId="0" borderId="0"/>
    <xf numFmtId="0" fontId="3" fillId="0" borderId="0"/>
    <xf numFmtId="166" fontId="7" fillId="0" borderId="0"/>
    <xf numFmtId="0" fontId="3" fillId="0" borderId="0"/>
    <xf numFmtId="166" fontId="6" fillId="0" borderId="0"/>
    <xf numFmtId="0" fontId="7" fillId="0" borderId="0"/>
    <xf numFmtId="0" fontId="7" fillId="0" borderId="0"/>
    <xf numFmtId="0" fontId="3" fillId="0" borderId="0"/>
    <xf numFmtId="166" fontId="6"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166" fontId="6"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8" fontId="4" fillId="0" borderId="0" applyFont="0" applyFill="0" applyBorder="0" applyAlignment="0" applyProtection="0"/>
    <xf numFmtId="164" fontId="4" fillId="0" borderId="0" applyFont="0" applyFill="0" applyBorder="0" applyAlignment="0" applyProtection="0"/>
    <xf numFmtId="166"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166" fontId="7"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166" fontId="7"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166" fontId="7"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166" fontId="7"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0" fontId="3" fillId="0" borderId="0"/>
    <xf numFmtId="166" fontId="7" fillId="0" borderId="0"/>
    <xf numFmtId="166" fontId="7" fillId="0" borderId="0"/>
    <xf numFmtId="166" fontId="7" fillId="0" borderId="0"/>
    <xf numFmtId="166" fontId="7"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166" fontId="7"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166" fontId="7" fillId="0" borderId="0"/>
    <xf numFmtId="166" fontId="7" fillId="0" borderId="0"/>
    <xf numFmtId="166" fontId="7" fillId="0" borderId="0"/>
    <xf numFmtId="166" fontId="7"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166" fontId="7" fillId="0" borderId="0"/>
    <xf numFmtId="166"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166" fontId="7" fillId="0" borderId="0"/>
    <xf numFmtId="166" fontId="7"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166"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166" fontId="7" fillId="0" borderId="0"/>
    <xf numFmtId="166" fontId="7" fillId="0" borderId="0"/>
    <xf numFmtId="166"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166" fontId="7" fillId="0" borderId="0"/>
    <xf numFmtId="166" fontId="7" fillId="0" borderId="0"/>
    <xf numFmtId="166" fontId="7" fillId="0" borderId="0"/>
    <xf numFmtId="166" fontId="7" fillId="0" borderId="0"/>
    <xf numFmtId="0" fontId="7" fillId="0" borderId="0"/>
    <xf numFmtId="0" fontId="7" fillId="0" borderId="0"/>
    <xf numFmtId="0" fontId="7" fillId="0" borderId="0"/>
    <xf numFmtId="166" fontId="7" fillId="0" borderId="0"/>
    <xf numFmtId="166" fontId="7" fillId="0" borderId="0"/>
    <xf numFmtId="166" fontId="7" fillId="0" borderId="0"/>
    <xf numFmtId="166" fontId="7" fillId="0" borderId="0"/>
    <xf numFmtId="166"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166" fontId="7" fillId="0" borderId="0"/>
    <xf numFmtId="166"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166" fontId="7" fillId="0" borderId="0"/>
    <xf numFmtId="0" fontId="7" fillId="0" borderId="0"/>
    <xf numFmtId="166" fontId="7" fillId="0" borderId="0"/>
    <xf numFmtId="0" fontId="7" fillId="0" borderId="0"/>
    <xf numFmtId="0" fontId="7" fillId="0" borderId="0"/>
    <xf numFmtId="0" fontId="7" fillId="0" borderId="0"/>
    <xf numFmtId="0" fontId="7" fillId="0" borderId="0"/>
    <xf numFmtId="166" fontId="7" fillId="0" borderId="0"/>
    <xf numFmtId="166"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7" fillId="0" borderId="0"/>
    <xf numFmtId="166" fontId="7" fillId="0" borderId="0"/>
    <xf numFmtId="0" fontId="7" fillId="0" borderId="0"/>
    <xf numFmtId="0" fontId="7" fillId="0" borderId="0"/>
    <xf numFmtId="0" fontId="7" fillId="0" borderId="0"/>
    <xf numFmtId="0" fontId="7" fillId="0" borderId="0"/>
    <xf numFmtId="166" fontId="7" fillId="0" borderId="0"/>
    <xf numFmtId="166"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7"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7"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7" fillId="0" borderId="0" applyFont="0" applyFill="0" applyBorder="0" applyAlignment="0" applyProtection="0"/>
    <xf numFmtId="0" fontId="8" fillId="0" borderId="0"/>
    <xf numFmtId="0" fontId="8" fillId="0" borderId="0"/>
    <xf numFmtId="165" fontId="5" fillId="0" borderId="0" applyFont="0" applyFill="0" applyBorder="0" applyAlignment="0" applyProtection="0"/>
    <xf numFmtId="0" fontId="4" fillId="0" borderId="0"/>
    <xf numFmtId="9" fontId="5" fillId="0" borderId="0" applyFont="0" applyFill="0" applyBorder="0" applyAlignment="0" applyProtection="0"/>
    <xf numFmtId="0" fontId="5" fillId="0" borderId="0"/>
    <xf numFmtId="0" fontId="5" fillId="0" borderId="0"/>
    <xf numFmtId="0" fontId="9" fillId="0" borderId="0" applyNumberFormat="0" applyFill="0" applyBorder="0" applyAlignment="0" applyProtection="0">
      <alignment vertical="top"/>
      <protection locked="0"/>
    </xf>
    <xf numFmtId="0" fontId="2" fillId="0" borderId="0"/>
    <xf numFmtId="0" fontId="5" fillId="0" borderId="0">
      <alignment horizontal="left" wrapText="1"/>
    </xf>
    <xf numFmtId="43" fontId="2" fillId="0" borderId="0" applyFont="0" applyFill="0" applyBorder="0" applyAlignment="0" applyProtection="0"/>
    <xf numFmtId="40" fontId="4" fillId="0" borderId="0" applyFont="0" applyFill="0" applyBorder="0" applyAlignment="0" applyProtection="0"/>
    <xf numFmtId="186" fontId="46" fillId="0" borderId="0"/>
    <xf numFmtId="0" fontId="5" fillId="0" borderId="0">
      <alignment horizontal="left" wrapText="1"/>
    </xf>
    <xf numFmtId="43" fontId="5" fillId="0" borderId="0" applyFont="0" applyFill="0" applyBorder="0" applyAlignment="0" applyProtection="0"/>
    <xf numFmtId="0" fontId="1" fillId="0" borderId="0"/>
    <xf numFmtId="0" fontId="1" fillId="0" borderId="0"/>
    <xf numFmtId="0" fontId="1" fillId="0" borderId="0"/>
    <xf numFmtId="166"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6" fontId="4" fillId="0" borderId="0" applyFont="0" applyFill="0" applyBorder="0" applyAlignment="0" applyProtection="0"/>
    <xf numFmtId="166"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166" fontId="5"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166" fontId="5"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166" fontId="5"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166" fontId="5"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0" fontId="1" fillId="0" borderId="0"/>
    <xf numFmtId="166" fontId="5" fillId="0" borderId="0"/>
    <xf numFmtId="166" fontId="5" fillId="0" borderId="0"/>
    <xf numFmtId="166" fontId="5" fillId="0" borderId="0"/>
    <xf numFmtId="166" fontId="5"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166" fontId="5"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66" fontId="5" fillId="0" borderId="0"/>
    <xf numFmtId="166" fontId="5" fillId="0" borderId="0"/>
    <xf numFmtId="166" fontId="5" fillId="0" borderId="0"/>
    <xf numFmtId="166" fontId="5"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16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xf numFmtId="0" fontId="5" fillId="0" borderId="0"/>
    <xf numFmtId="166" fontId="5" fillId="0" borderId="0"/>
    <xf numFmtId="0" fontId="5" fillId="0" borderId="0"/>
    <xf numFmtId="166" fontId="5" fillId="0" borderId="0"/>
    <xf numFmtId="0" fontId="5" fillId="0" borderId="0"/>
    <xf numFmtId="0" fontId="5" fillId="0" borderId="0"/>
    <xf numFmtId="0" fontId="5" fillId="0" borderId="0"/>
    <xf numFmtId="0" fontId="5" fillId="0" borderId="0"/>
    <xf numFmtId="0" fontId="5" fillId="0" borderId="0"/>
    <xf numFmtId="166" fontId="5" fillId="0" borderId="0"/>
    <xf numFmtId="166" fontId="5" fillId="0" borderId="0"/>
    <xf numFmtId="166" fontId="5" fillId="0" borderId="0"/>
    <xf numFmtId="16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xf numFmtId="0" fontId="5" fillId="0" borderId="0"/>
    <xf numFmtId="166" fontId="5" fillId="0" borderId="0"/>
    <xf numFmtId="166" fontId="5" fillId="0" borderId="0"/>
    <xf numFmtId="166" fontId="5" fillId="0" borderId="0"/>
    <xf numFmtId="166" fontId="5" fillId="0" borderId="0"/>
    <xf numFmtId="0" fontId="5" fillId="0" borderId="0"/>
    <xf numFmtId="0" fontId="5" fillId="0" borderId="0"/>
    <xf numFmtId="0"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xf numFmtId="0" fontId="5" fillId="0" borderId="0"/>
    <xf numFmtId="0" fontId="5" fillId="0" borderId="0"/>
    <xf numFmtId="0" fontId="5" fillId="0" borderId="0"/>
    <xf numFmtId="0" fontId="5" fillId="0" borderId="0"/>
    <xf numFmtId="166" fontId="5" fillId="0" borderId="0"/>
    <xf numFmtId="166" fontId="5" fillId="0" borderId="0"/>
    <xf numFmtId="16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166" fontId="5" fillId="0" borderId="0"/>
    <xf numFmtId="0" fontId="5" fillId="0" borderId="0"/>
    <xf numFmtId="166" fontId="5" fillId="0" borderId="0"/>
    <xf numFmtId="0" fontId="5" fillId="0" borderId="0"/>
    <xf numFmtId="0" fontId="5" fillId="0" borderId="0"/>
    <xf numFmtId="0" fontId="5" fillId="0" borderId="0"/>
    <xf numFmtId="0" fontId="5" fillId="0" borderId="0"/>
    <xf numFmtId="166" fontId="5" fillId="0" borderId="0"/>
    <xf numFmtId="166" fontId="5" fillId="0" borderId="0"/>
    <xf numFmtId="16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5" fillId="0" borderId="0"/>
    <xf numFmtId="166" fontId="5" fillId="0" borderId="0"/>
    <xf numFmtId="0" fontId="5" fillId="0" borderId="0"/>
    <xf numFmtId="0" fontId="5" fillId="0" borderId="0"/>
    <xf numFmtId="0" fontId="5" fillId="0" borderId="0"/>
    <xf numFmtId="0" fontId="5" fillId="0" borderId="0"/>
    <xf numFmtId="166" fontId="5" fillId="0" borderId="0"/>
    <xf numFmtId="166" fontId="5" fillId="0" borderId="0"/>
    <xf numFmtId="16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5" fillId="0" borderId="0" applyFont="0" applyFill="0" applyBorder="0" applyAlignment="0" applyProtection="0"/>
    <xf numFmtId="0" fontId="1" fillId="0" borderId="0"/>
    <xf numFmtId="43" fontId="1" fillId="0" borderId="0" applyFont="0" applyFill="0" applyBorder="0" applyAlignment="0" applyProtection="0"/>
  </cellStyleXfs>
  <cellXfs count="1702">
    <xf numFmtId="166" fontId="0" fillId="0" borderId="0" xfId="0"/>
    <xf numFmtId="0" fontId="12" fillId="2" borderId="0" xfId="7992" applyFont="1" applyFill="1"/>
    <xf numFmtId="0" fontId="12" fillId="0" borderId="0" xfId="7992" applyFont="1"/>
    <xf numFmtId="0" fontId="13" fillId="2" borderId="0" xfId="7992" applyFont="1" applyFill="1" applyAlignment="1">
      <alignment horizontal="left"/>
    </xf>
    <xf numFmtId="0" fontId="14" fillId="2" borderId="0" xfId="7992" applyFont="1" applyFill="1" applyAlignment="1">
      <alignment horizontal="left"/>
    </xf>
    <xf numFmtId="0" fontId="13" fillId="2" borderId="0" xfId="7993" applyFont="1" applyFill="1" applyAlignment="1">
      <alignment horizontal="left"/>
    </xf>
    <xf numFmtId="0" fontId="19" fillId="2" borderId="0" xfId="7992" applyFont="1" applyFill="1"/>
    <xf numFmtId="3" fontId="12" fillId="0" borderId="0" xfId="7992" applyNumberFormat="1" applyFont="1" applyAlignment="1">
      <alignment horizontal="center"/>
    </xf>
    <xf numFmtId="0" fontId="12" fillId="0" borderId="0" xfId="7992" applyFont="1" applyAlignment="1">
      <alignment horizontal="center"/>
    </xf>
    <xf numFmtId="0" fontId="19" fillId="0" borderId="0" xfId="7992" applyFont="1" applyAlignment="1">
      <alignment horizontal="center" vertical="center" wrapText="1"/>
    </xf>
    <xf numFmtId="0" fontId="20" fillId="2" borderId="0" xfId="7992" applyFont="1" applyFill="1" applyAlignment="1">
      <alignment horizontal="right"/>
    </xf>
    <xf numFmtId="0" fontId="20" fillId="2" borderId="0" xfId="7992" applyFont="1" applyFill="1" applyAlignment="1">
      <alignment horizontal="left"/>
    </xf>
    <xf numFmtId="0" fontId="20" fillId="2" borderId="0" xfId="7992" applyFont="1" applyFill="1"/>
    <xf numFmtId="3" fontId="21" fillId="2" borderId="0" xfId="7992" applyNumberFormat="1" applyFont="1" applyFill="1" applyAlignment="1">
      <alignment horizontal="center"/>
    </xf>
    <xf numFmtId="0" fontId="22" fillId="2" borderId="0" xfId="7992" applyFont="1" applyFill="1"/>
    <xf numFmtId="0" fontId="23" fillId="2" borderId="0" xfId="7992" applyFont="1" applyFill="1" applyAlignment="1">
      <alignment horizontal="left"/>
    </xf>
    <xf numFmtId="0" fontId="16" fillId="2" borderId="0" xfId="7992" applyFont="1" applyFill="1"/>
    <xf numFmtId="0" fontId="22" fillId="2" borderId="0" xfId="7992" applyFont="1" applyFill="1" applyAlignment="1">
      <alignment horizontal="left"/>
    </xf>
    <xf numFmtId="3" fontId="12" fillId="2" borderId="0" xfId="7992" applyNumberFormat="1" applyFont="1" applyFill="1" applyAlignment="1">
      <alignment horizontal="center"/>
    </xf>
    <xf numFmtId="184" fontId="12" fillId="2" borderId="0" xfId="7994" applyNumberFormat="1" applyFont="1" applyFill="1" applyBorder="1" applyAlignment="1">
      <alignment horizontal="center"/>
    </xf>
    <xf numFmtId="185" fontId="12" fillId="2" borderId="0" xfId="7992" applyNumberFormat="1" applyFont="1" applyFill="1"/>
    <xf numFmtId="184" fontId="12" fillId="2" borderId="0" xfId="7994" applyNumberFormat="1" applyFont="1" applyFill="1" applyBorder="1"/>
    <xf numFmtId="0" fontId="21" fillId="0" borderId="0" xfId="7992" applyFont="1"/>
    <xf numFmtId="0" fontId="15" fillId="2" borderId="0" xfId="7992" applyFont="1" applyFill="1"/>
    <xf numFmtId="0" fontId="24" fillId="2" borderId="0" xfId="7992" applyFont="1" applyFill="1"/>
    <xf numFmtId="43" fontId="16" fillId="0" borderId="0" xfId="0" applyNumberFormat="1" applyFont="1" applyAlignment="1">
      <alignment horizontal="left" vertical="center"/>
    </xf>
    <xf numFmtId="43" fontId="16" fillId="0" borderId="0" xfId="0" applyNumberFormat="1" applyFont="1" applyAlignment="1">
      <alignment horizontal="left" vertical="center" wrapText="1"/>
    </xf>
    <xf numFmtId="0" fontId="24" fillId="2" borderId="15" xfId="7992" applyFont="1" applyFill="1" applyBorder="1" applyAlignment="1">
      <alignment horizontal="left"/>
    </xf>
    <xf numFmtId="0" fontId="16" fillId="0" borderId="0" xfId="7046" applyFont="1"/>
    <xf numFmtId="0" fontId="17" fillId="0" borderId="0" xfId="7046" applyFont="1" applyAlignment="1">
      <alignment horizontal="center"/>
    </xf>
    <xf numFmtId="0" fontId="16" fillId="0" borderId="0" xfId="7987" applyFont="1"/>
    <xf numFmtId="0" fontId="26" fillId="0" borderId="0" xfId="7991" applyFont="1" applyBorder="1" applyAlignment="1" applyProtection="1"/>
    <xf numFmtId="0" fontId="20" fillId="0" borderId="0" xfId="7046" applyFont="1" applyAlignment="1">
      <alignment vertical="center"/>
    </xf>
    <xf numFmtId="166" fontId="27" fillId="0" borderId="0" xfId="0" applyFont="1" applyAlignment="1">
      <alignment horizontal="center"/>
    </xf>
    <xf numFmtId="166" fontId="27" fillId="0" borderId="0" xfId="0" applyFont="1"/>
    <xf numFmtId="166" fontId="12" fillId="0" borderId="0" xfId="2" applyFont="1"/>
    <xf numFmtId="166" fontId="12" fillId="0" borderId="0" xfId="2" applyFont="1" applyAlignment="1">
      <alignment horizontal="center"/>
    </xf>
    <xf numFmtId="179" fontId="12" fillId="0" borderId="0" xfId="1" applyNumberFormat="1" applyFont="1" applyFill="1" applyBorder="1"/>
    <xf numFmtId="166" fontId="19" fillId="0" borderId="0" xfId="2" applyFont="1" applyAlignment="1">
      <alignment horizontal="center"/>
    </xf>
    <xf numFmtId="166" fontId="12" fillId="0" borderId="0" xfId="2" applyFont="1" applyAlignment="1">
      <alignment horizontal="right"/>
    </xf>
    <xf numFmtId="166" fontId="12" fillId="0" borderId="0" xfId="2" applyFont="1" applyAlignment="1">
      <alignment vertical="center" wrapText="1"/>
    </xf>
    <xf numFmtId="166" fontId="19" fillId="0" borderId="0" xfId="2" applyFont="1" applyAlignment="1">
      <alignment horizontal="centerContinuous" vertical="center" wrapText="1"/>
    </xf>
    <xf numFmtId="3" fontId="12" fillId="0" borderId="0" xfId="0" applyNumberFormat="1" applyFont="1" applyAlignment="1">
      <alignment horizontal="left"/>
    </xf>
    <xf numFmtId="3" fontId="12" fillId="0" borderId="0" xfId="0" applyNumberFormat="1" applyFont="1" applyAlignment="1">
      <alignment horizontal="right" vertical="center" indent="1"/>
    </xf>
    <xf numFmtId="3" fontId="12" fillId="0" borderId="0" xfId="2" applyNumberFormat="1" applyFont="1" applyAlignment="1">
      <alignment horizontal="right" vertical="center" indent="1"/>
    </xf>
    <xf numFmtId="165" fontId="12" fillId="0" borderId="0" xfId="1" applyFont="1" applyFill="1" applyBorder="1" applyAlignment="1">
      <alignment horizontal="center"/>
    </xf>
    <xf numFmtId="178" fontId="21" fillId="0" borderId="0" xfId="0" applyNumberFormat="1" applyFont="1"/>
    <xf numFmtId="169" fontId="12" fillId="0" borderId="0" xfId="2" applyNumberFormat="1" applyFont="1"/>
    <xf numFmtId="3" fontId="12" fillId="0" borderId="0" xfId="2" applyNumberFormat="1" applyFont="1" applyAlignment="1">
      <alignment horizontal="left"/>
    </xf>
    <xf numFmtId="173" fontId="12" fillId="0" borderId="0" xfId="2" applyNumberFormat="1" applyFont="1" applyAlignment="1">
      <alignment horizontal="left"/>
    </xf>
    <xf numFmtId="183" fontId="12" fillId="0" borderId="0" xfId="1" applyNumberFormat="1" applyFont="1" applyFill="1" applyBorder="1" applyAlignment="1">
      <alignment horizontal="center" vertical="center" wrapText="1"/>
    </xf>
    <xf numFmtId="182" fontId="12" fillId="0" borderId="0" xfId="2" applyNumberFormat="1" applyFont="1" applyAlignment="1">
      <alignment horizontal="left"/>
    </xf>
    <xf numFmtId="169" fontId="28" fillId="0" borderId="0" xfId="2" applyNumberFormat="1" applyFont="1"/>
    <xf numFmtId="165" fontId="12" fillId="0" borderId="0" xfId="1" applyFont="1" applyFill="1" applyBorder="1"/>
    <xf numFmtId="165" fontId="21" fillId="0" borderId="0" xfId="1" applyFont="1" applyFill="1" applyBorder="1" applyAlignment="1">
      <alignment horizontal="right"/>
    </xf>
    <xf numFmtId="3" fontId="12" fillId="0" borderId="0" xfId="0" applyNumberFormat="1" applyFont="1" applyAlignment="1">
      <alignment horizontal="right" vertical="center"/>
    </xf>
    <xf numFmtId="3" fontId="12" fillId="0" borderId="0" xfId="2" applyNumberFormat="1" applyFont="1" applyAlignment="1">
      <alignment horizontal="center" vertical="center"/>
    </xf>
    <xf numFmtId="2" fontId="12" fillId="0" borderId="0" xfId="2" applyNumberFormat="1" applyFont="1" applyAlignment="1">
      <alignment horizontal="center" vertical="center" wrapText="1"/>
    </xf>
    <xf numFmtId="177" fontId="12" fillId="0" borderId="0" xfId="2" applyNumberFormat="1" applyFont="1" applyAlignment="1">
      <alignment horizontal="center"/>
    </xf>
    <xf numFmtId="166" fontId="21" fillId="0" borderId="0" xfId="0" applyFont="1"/>
    <xf numFmtId="166" fontId="16" fillId="0" borderId="0" xfId="2" applyFont="1"/>
    <xf numFmtId="3" fontId="12" fillId="0" borderId="0" xfId="2" applyNumberFormat="1" applyFont="1" applyAlignment="1">
      <alignment horizontal="center"/>
    </xf>
    <xf numFmtId="175" fontId="12" fillId="0" borderId="0" xfId="1" applyNumberFormat="1" applyFont="1" applyFill="1" applyBorder="1"/>
    <xf numFmtId="175" fontId="21" fillId="0" borderId="0" xfId="1" applyNumberFormat="1" applyFont="1" applyBorder="1" applyAlignment="1">
      <alignment horizontal="center"/>
    </xf>
    <xf numFmtId="166" fontId="19" fillId="0" borderId="0" xfId="3" applyFont="1"/>
    <xf numFmtId="166" fontId="12" fillId="0" borderId="0" xfId="3" applyFont="1"/>
    <xf numFmtId="166" fontId="16" fillId="0" borderId="0" xfId="0" applyFont="1"/>
    <xf numFmtId="180" fontId="12" fillId="0" borderId="0" xfId="2" applyNumberFormat="1" applyFont="1"/>
    <xf numFmtId="172" fontId="12" fillId="0" borderId="0" xfId="2" applyNumberFormat="1" applyFont="1" applyAlignment="1">
      <alignment horizontal="center"/>
    </xf>
    <xf numFmtId="2" fontId="12" fillId="0" borderId="0" xfId="2" applyNumberFormat="1" applyFont="1"/>
    <xf numFmtId="171" fontId="12" fillId="0" borderId="0" xfId="2" applyNumberFormat="1" applyFont="1" applyAlignment="1">
      <alignment horizontal="center" vertical="center"/>
    </xf>
    <xf numFmtId="2" fontId="12" fillId="0" borderId="0" xfId="2" applyNumberFormat="1" applyFont="1" applyAlignment="1">
      <alignment horizontal="center"/>
    </xf>
    <xf numFmtId="170" fontId="12" fillId="0" borderId="0" xfId="2" applyNumberFormat="1" applyFont="1" applyAlignment="1">
      <alignment horizontal="center"/>
    </xf>
    <xf numFmtId="166" fontId="12" fillId="0" borderId="0" xfId="0" applyFont="1"/>
    <xf numFmtId="3" fontId="21" fillId="0" borderId="0" xfId="0" applyNumberFormat="1" applyFont="1" applyAlignment="1">
      <alignment horizontal="center" vertical="center"/>
    </xf>
    <xf numFmtId="4" fontId="21" fillId="0" borderId="0" xfId="0" applyNumberFormat="1" applyFont="1" applyAlignment="1">
      <alignment horizontal="right"/>
    </xf>
    <xf numFmtId="4" fontId="12" fillId="0" borderId="0" xfId="2" applyNumberFormat="1" applyFont="1" applyAlignment="1">
      <alignment horizontal="right"/>
    </xf>
    <xf numFmtId="172" fontId="21" fillId="3" borderId="0" xfId="0" applyNumberFormat="1" applyFont="1" applyFill="1"/>
    <xf numFmtId="3" fontId="12" fillId="0" borderId="0" xfId="4" applyNumberFormat="1" applyFont="1" applyFill="1" applyBorder="1" applyAlignment="1">
      <alignment horizontal="center"/>
    </xf>
    <xf numFmtId="173" fontId="12" fillId="0" borderId="0" xfId="2" applyNumberFormat="1" applyFont="1"/>
    <xf numFmtId="175" fontId="21" fillId="0" borderId="0" xfId="1" applyNumberFormat="1" applyFont="1" applyFill="1" applyBorder="1" applyAlignment="1">
      <alignment horizontal="center"/>
    </xf>
    <xf numFmtId="4" fontId="12" fillId="0" borderId="0" xfId="2" applyNumberFormat="1" applyFont="1" applyAlignment="1">
      <alignment horizontal="center" vertical="center"/>
    </xf>
    <xf numFmtId="0" fontId="12" fillId="0" borderId="0" xfId="2" applyNumberFormat="1" applyFont="1"/>
    <xf numFmtId="3" fontId="12" fillId="0" borderId="0" xfId="2" applyNumberFormat="1" applyFont="1"/>
    <xf numFmtId="3" fontId="12" fillId="0" borderId="0" xfId="0" applyNumberFormat="1" applyFont="1" applyAlignment="1">
      <alignment horizontal="center"/>
    </xf>
    <xf numFmtId="0" fontId="21" fillId="3" borderId="0" xfId="0" applyNumberFormat="1" applyFont="1" applyFill="1"/>
    <xf numFmtId="168" fontId="12" fillId="0" borderId="0" xfId="2" applyNumberFormat="1" applyFont="1"/>
    <xf numFmtId="4" fontId="12" fillId="0" borderId="0" xfId="2" applyNumberFormat="1" applyFont="1"/>
    <xf numFmtId="166" fontId="19" fillId="0" borderId="0" xfId="5" applyFont="1" applyAlignment="1">
      <alignment horizontal="right"/>
    </xf>
    <xf numFmtId="166" fontId="12" fillId="0" borderId="0" xfId="5" applyFont="1"/>
    <xf numFmtId="166" fontId="19" fillId="0" borderId="0" xfId="5" applyFont="1"/>
    <xf numFmtId="3" fontId="12" fillId="0" borderId="0" xfId="5" applyNumberFormat="1" applyFont="1" applyAlignment="1">
      <alignment horizontal="right" vertical="center" indent="1"/>
    </xf>
    <xf numFmtId="176" fontId="29" fillId="0" borderId="0" xfId="0" applyNumberFormat="1" applyFont="1"/>
    <xf numFmtId="179" fontId="12" fillId="0" borderId="0" xfId="1" applyNumberFormat="1" applyFont="1" applyBorder="1" applyAlignment="1">
      <alignment horizontal="right" vertical="center" indent="1"/>
    </xf>
    <xf numFmtId="179" fontId="12" fillId="0" borderId="0" xfId="1" applyNumberFormat="1" applyFont="1" applyBorder="1"/>
    <xf numFmtId="166" fontId="16" fillId="0" borderId="0" xfId="5" applyFont="1"/>
    <xf numFmtId="0" fontId="29" fillId="0" borderId="0" xfId="0" applyNumberFormat="1" applyFont="1"/>
    <xf numFmtId="179" fontId="12" fillId="0" borderId="0" xfId="1" applyNumberFormat="1" applyFont="1"/>
    <xf numFmtId="166" fontId="12" fillId="0" borderId="0" xfId="5" applyFont="1" applyAlignment="1">
      <alignment horizontal="center"/>
    </xf>
    <xf numFmtId="166" fontId="16" fillId="0" borderId="0" xfId="5" applyFont="1" applyAlignment="1">
      <alignment horizontal="left" wrapText="1"/>
    </xf>
    <xf numFmtId="3" fontId="12" fillId="0" borderId="0" xfId="5" applyNumberFormat="1" applyFont="1" applyAlignment="1">
      <alignment horizontal="left" vertical="center"/>
    </xf>
    <xf numFmtId="43" fontId="29" fillId="0" borderId="0" xfId="0" applyNumberFormat="1" applyFont="1"/>
    <xf numFmtId="167" fontId="19" fillId="0" borderId="0" xfId="3" applyNumberFormat="1" applyFont="1" applyAlignment="1">
      <alignment horizontal="center" vertical="center"/>
    </xf>
    <xf numFmtId="166" fontId="12" fillId="0" borderId="0" xfId="5" applyFont="1" applyAlignment="1">
      <alignment vertical="center"/>
    </xf>
    <xf numFmtId="166" fontId="19" fillId="2" borderId="0" xfId="5" applyFont="1" applyFill="1"/>
    <xf numFmtId="3" fontId="12" fillId="2" borderId="0" xfId="5" applyNumberFormat="1" applyFont="1" applyFill="1" applyAlignment="1">
      <alignment horizontal="right" vertical="center" indent="1"/>
    </xf>
    <xf numFmtId="174" fontId="12" fillId="2" borderId="0" xfId="5" applyNumberFormat="1" applyFont="1" applyFill="1"/>
    <xf numFmtId="166" fontId="12" fillId="2" borderId="0" xfId="5" applyFont="1" applyFill="1"/>
    <xf numFmtId="3" fontId="19" fillId="2" borderId="0" xfId="5" applyNumberFormat="1" applyFont="1" applyFill="1" applyAlignment="1">
      <alignment horizontal="right" vertical="center" indent="1"/>
    </xf>
    <xf numFmtId="166" fontId="12" fillId="2" borderId="0" xfId="2" applyFont="1" applyFill="1"/>
    <xf numFmtId="174" fontId="12" fillId="0" borderId="0" xfId="5" applyNumberFormat="1" applyFont="1"/>
    <xf numFmtId="166" fontId="12" fillId="0" borderId="0" xfId="6" applyFont="1"/>
    <xf numFmtId="166" fontId="19" fillId="0" borderId="0" xfId="6" applyFont="1" applyAlignment="1">
      <alignment horizontal="left"/>
    </xf>
    <xf numFmtId="179" fontId="12" fillId="0" borderId="0" xfId="1" applyNumberFormat="1" applyFont="1" applyAlignment="1">
      <alignment horizontal="center" vertical="center"/>
    </xf>
    <xf numFmtId="166" fontId="19" fillId="0" borderId="0" xfId="6" applyFont="1"/>
    <xf numFmtId="166" fontId="12" fillId="0" borderId="0" xfId="6" applyFont="1" applyAlignment="1">
      <alignment vertical="center"/>
    </xf>
    <xf numFmtId="166" fontId="19" fillId="0" borderId="0" xfId="6" applyFont="1" applyAlignment="1">
      <alignment vertical="center"/>
    </xf>
    <xf numFmtId="3" fontId="19" fillId="0" borderId="0" xfId="6" applyNumberFormat="1" applyFont="1" applyAlignment="1">
      <alignment horizontal="right" vertical="center" indent="1"/>
    </xf>
    <xf numFmtId="166" fontId="12" fillId="0" borderId="0" xfId="7" applyFont="1" applyAlignment="1">
      <alignment vertical="center"/>
    </xf>
    <xf numFmtId="166" fontId="19" fillId="0" borderId="0" xfId="2" applyFont="1" applyAlignment="1">
      <alignment vertical="center"/>
    </xf>
    <xf numFmtId="3" fontId="12" fillId="0" borderId="0" xfId="6" applyNumberFormat="1" applyFont="1" applyAlignment="1">
      <alignment horizontal="right" vertical="center" indent="1"/>
    </xf>
    <xf numFmtId="179" fontId="12" fillId="0" borderId="0" xfId="1" applyNumberFormat="1" applyFont="1" applyAlignment="1">
      <alignment horizontal="right" vertical="center"/>
    </xf>
    <xf numFmtId="166" fontId="19" fillId="0" borderId="0" xfId="7" applyFont="1" applyAlignment="1">
      <alignment vertical="center"/>
    </xf>
    <xf numFmtId="166" fontId="21" fillId="0" borderId="0" xfId="0" applyFont="1" applyAlignment="1">
      <alignment horizontal="left" vertical="center" indent="3"/>
    </xf>
    <xf numFmtId="166" fontId="21" fillId="0" borderId="0" xfId="0" applyFont="1" applyAlignment="1">
      <alignment horizontal="left" indent="1"/>
    </xf>
    <xf numFmtId="167" fontId="19" fillId="0" borderId="0" xfId="6" applyNumberFormat="1" applyFont="1" applyAlignment="1">
      <alignment horizontal="center" vertical="center" wrapText="1"/>
    </xf>
    <xf numFmtId="166" fontId="12" fillId="0" borderId="0" xfId="7" applyFont="1"/>
    <xf numFmtId="166" fontId="19" fillId="0" borderId="0" xfId="13" applyFont="1"/>
    <xf numFmtId="166" fontId="12" fillId="0" borderId="0" xfId="13" applyFont="1"/>
    <xf numFmtId="166" fontId="19" fillId="0" borderId="0" xfId="13" applyFont="1" applyAlignment="1">
      <alignment vertical="center" wrapText="1"/>
    </xf>
    <xf numFmtId="3" fontId="30" fillId="0" borderId="0" xfId="16" applyNumberFormat="1" applyFont="1" applyAlignment="1">
      <alignment horizontal="right" vertical="center" indent="1"/>
    </xf>
    <xf numFmtId="166" fontId="16" fillId="0" borderId="0" xfId="13" applyFont="1"/>
    <xf numFmtId="166" fontId="12" fillId="0" borderId="0" xfId="13" applyFont="1" applyAlignment="1">
      <alignment horizontal="center"/>
    </xf>
    <xf numFmtId="166" fontId="19" fillId="0" borderId="0" xfId="0" applyFont="1"/>
    <xf numFmtId="166" fontId="19" fillId="0" borderId="0" xfId="26" applyFont="1"/>
    <xf numFmtId="166" fontId="21" fillId="0" borderId="0" xfId="26" applyFont="1"/>
    <xf numFmtId="166" fontId="12" fillId="0" borderId="0" xfId="26" applyFont="1"/>
    <xf numFmtId="166" fontId="19" fillId="0" borderId="0" xfId="26" applyFont="1" applyAlignment="1">
      <alignment vertical="center" wrapText="1"/>
    </xf>
    <xf numFmtId="166" fontId="32" fillId="0" borderId="0" xfId="26" applyFont="1" applyAlignment="1">
      <alignment vertical="center" wrapText="1"/>
    </xf>
    <xf numFmtId="3" fontId="12" fillId="0" borderId="0" xfId="17" applyNumberFormat="1" applyFont="1" applyAlignment="1">
      <alignment horizontal="right" vertical="center" indent="1"/>
    </xf>
    <xf numFmtId="3" fontId="19" fillId="0" borderId="0" xfId="26" applyNumberFormat="1" applyFont="1" applyAlignment="1">
      <alignment horizontal="right" vertical="center" indent="1"/>
    </xf>
    <xf numFmtId="166" fontId="21" fillId="0" borderId="0" xfId="26" applyFont="1" applyAlignment="1">
      <alignment horizontal="center"/>
    </xf>
    <xf numFmtId="166" fontId="32" fillId="0" borderId="0" xfId="26" applyFont="1" applyAlignment="1">
      <alignment horizontal="center"/>
    </xf>
    <xf numFmtId="166" fontId="32" fillId="0" borderId="0" xfId="26" applyFont="1"/>
    <xf numFmtId="166" fontId="19" fillId="0" borderId="0" xfId="7" applyFont="1"/>
    <xf numFmtId="3" fontId="12" fillId="0" borderId="0" xfId="26" applyNumberFormat="1" applyFont="1" applyAlignment="1">
      <alignment horizontal="right" vertical="center" indent="1"/>
    </xf>
    <xf numFmtId="3" fontId="12" fillId="0" borderId="0" xfId="27" applyNumberFormat="1" applyFont="1" applyAlignment="1">
      <alignment horizontal="right" vertical="center" wrapText="1" indent="1"/>
    </xf>
    <xf numFmtId="166" fontId="19" fillId="0" borderId="0" xfId="7" applyFont="1" applyAlignment="1">
      <alignment horizontal="right" vertical="center"/>
    </xf>
    <xf numFmtId="0" fontId="21" fillId="0" borderId="0" xfId="0" applyNumberFormat="1" applyFont="1"/>
    <xf numFmtId="166" fontId="12" fillId="0" borderId="0" xfId="7" applyFont="1" applyAlignment="1">
      <alignment horizontal="right" vertical="center"/>
    </xf>
    <xf numFmtId="165" fontId="12" fillId="0" borderId="0" xfId="1" applyFont="1"/>
    <xf numFmtId="176" fontId="21" fillId="0" borderId="0" xfId="0" applyNumberFormat="1" applyFont="1" applyAlignment="1">
      <alignment vertical="center"/>
    </xf>
    <xf numFmtId="176" fontId="21" fillId="0" borderId="0" xfId="0" applyNumberFormat="1" applyFont="1"/>
    <xf numFmtId="170" fontId="12" fillId="0" borderId="0" xfId="7" applyNumberFormat="1" applyFont="1" applyAlignment="1">
      <alignment vertical="center"/>
    </xf>
    <xf numFmtId="3" fontId="19" fillId="0" borderId="0" xfId="7" applyNumberFormat="1" applyFont="1" applyAlignment="1">
      <alignment horizontal="right" vertical="center"/>
    </xf>
    <xf numFmtId="170" fontId="12" fillId="0" borderId="0" xfId="7" applyNumberFormat="1" applyFont="1"/>
    <xf numFmtId="3" fontId="12" fillId="0" borderId="0" xfId="7" applyNumberFormat="1" applyFont="1" applyAlignment="1">
      <alignment horizontal="right" vertical="center"/>
    </xf>
    <xf numFmtId="43" fontId="12" fillId="0" borderId="0" xfId="3" applyNumberFormat="1" applyFont="1"/>
    <xf numFmtId="166" fontId="12" fillId="0" borderId="0" xfId="3" applyFont="1" applyAlignment="1">
      <alignment horizontal="right"/>
    </xf>
    <xf numFmtId="166" fontId="19" fillId="0" borderId="0" xfId="17" applyFont="1" applyAlignment="1">
      <alignment horizontal="right"/>
    </xf>
    <xf numFmtId="166" fontId="12" fillId="0" borderId="0" xfId="17" applyFont="1" applyAlignment="1">
      <alignment horizontal="right"/>
    </xf>
    <xf numFmtId="166" fontId="12" fillId="0" borderId="0" xfId="17" applyFont="1"/>
    <xf numFmtId="3" fontId="16" fillId="0" borderId="0" xfId="17" applyNumberFormat="1" applyFont="1"/>
    <xf numFmtId="3" fontId="12" fillId="0" borderId="0" xfId="17" applyNumberFormat="1" applyFont="1"/>
    <xf numFmtId="170" fontId="12" fillId="0" borderId="0" xfId="17" applyNumberFormat="1" applyFont="1"/>
    <xf numFmtId="2" fontId="12" fillId="0" borderId="0" xfId="17" applyNumberFormat="1" applyFont="1"/>
    <xf numFmtId="166" fontId="16" fillId="0" borderId="0" xfId="17" applyFont="1"/>
    <xf numFmtId="176" fontId="28" fillId="0" borderId="0" xfId="0" applyNumberFormat="1" applyFont="1"/>
    <xf numFmtId="166" fontId="33" fillId="0" borderId="0" xfId="13" applyFont="1" applyAlignment="1">
      <alignment vertical="center" wrapText="1"/>
    </xf>
    <xf numFmtId="167" fontId="12" fillId="0" borderId="0" xfId="17" applyNumberFormat="1" applyFont="1" applyAlignment="1">
      <alignment horizontal="left"/>
    </xf>
    <xf numFmtId="3" fontId="12" fillId="0" borderId="0" xfId="17" applyNumberFormat="1" applyFont="1" applyAlignment="1">
      <alignment horizontal="center"/>
    </xf>
    <xf numFmtId="3" fontId="12" fillId="0" borderId="0" xfId="20" applyNumberFormat="1" applyFont="1" applyAlignment="1">
      <alignment horizontal="center" vertical="center" wrapText="1"/>
    </xf>
    <xf numFmtId="3" fontId="30" fillId="0" borderId="0" xfId="18" applyNumberFormat="1" applyFont="1" applyAlignment="1">
      <alignment horizontal="center"/>
    </xf>
    <xf numFmtId="3" fontId="30" fillId="0" borderId="0" xfId="19" applyNumberFormat="1" applyFont="1" applyAlignment="1">
      <alignment horizontal="center"/>
    </xf>
    <xf numFmtId="166" fontId="19" fillId="0" borderId="0" xfId="17" applyFont="1"/>
    <xf numFmtId="166" fontId="12" fillId="0" borderId="0" xfId="13" applyFont="1" applyAlignment="1">
      <alignment wrapText="1"/>
    </xf>
    <xf numFmtId="170" fontId="12" fillId="0" borderId="0" xfId="13" applyNumberFormat="1" applyFont="1" applyAlignment="1">
      <alignment horizontal="center" vertical="center"/>
    </xf>
    <xf numFmtId="166" fontId="28" fillId="0" borderId="0" xfId="17" applyFont="1" applyAlignment="1">
      <alignment horizontal="left" vertical="center"/>
    </xf>
    <xf numFmtId="0" fontId="12" fillId="0" borderId="9" xfId="13" applyNumberFormat="1" applyFont="1" applyBorder="1" applyAlignment="1">
      <alignment horizontal="center" vertical="center"/>
    </xf>
    <xf numFmtId="3" fontId="12" fillId="0" borderId="10" xfId="17" applyNumberFormat="1" applyFont="1" applyBorder="1" applyAlignment="1">
      <alignment horizontal="center" vertical="center"/>
    </xf>
    <xf numFmtId="3" fontId="12" fillId="0" borderId="11" xfId="17" applyNumberFormat="1" applyFont="1" applyBorder="1" applyAlignment="1">
      <alignment horizontal="center" vertical="center"/>
    </xf>
    <xf numFmtId="3" fontId="12" fillId="0" borderId="0" xfId="17" applyNumberFormat="1" applyFont="1" applyAlignment="1">
      <alignment horizontal="center" vertical="center"/>
    </xf>
    <xf numFmtId="0" fontId="12" fillId="0" borderId="4" xfId="13" applyNumberFormat="1" applyFont="1" applyBorder="1" applyAlignment="1">
      <alignment horizontal="center" vertical="center"/>
    </xf>
    <xf numFmtId="3" fontId="12" fillId="0" borderId="5" xfId="17" applyNumberFormat="1" applyFont="1" applyBorder="1" applyAlignment="1">
      <alignment horizontal="center" vertical="center"/>
    </xf>
    <xf numFmtId="1" fontId="12" fillId="0" borderId="4" xfId="17" applyNumberFormat="1" applyFont="1" applyBorder="1" applyAlignment="1">
      <alignment horizontal="center" vertical="center"/>
    </xf>
    <xf numFmtId="0" fontId="12" fillId="0" borderId="6" xfId="13" applyNumberFormat="1" applyFont="1" applyBorder="1" applyAlignment="1">
      <alignment horizontal="center" vertical="center"/>
    </xf>
    <xf numFmtId="3" fontId="12" fillId="0" borderId="7" xfId="17" applyNumberFormat="1" applyFont="1" applyBorder="1" applyAlignment="1">
      <alignment horizontal="center" vertical="center"/>
    </xf>
    <xf numFmtId="3" fontId="12" fillId="0" borderId="8" xfId="17" applyNumberFormat="1" applyFont="1" applyBorder="1" applyAlignment="1">
      <alignment horizontal="center" vertical="center"/>
    </xf>
    <xf numFmtId="0" fontId="12" fillId="0" borderId="0" xfId="13" applyNumberFormat="1" applyFont="1" applyAlignment="1">
      <alignment horizontal="center" vertical="center"/>
    </xf>
    <xf numFmtId="169" fontId="12" fillId="0" borderId="0" xfId="13" applyNumberFormat="1" applyFont="1" applyAlignment="1">
      <alignment horizontal="center"/>
    </xf>
    <xf numFmtId="166" fontId="21" fillId="0" borderId="0" xfId="26" applyFont="1" applyAlignment="1">
      <alignment vertical="center" wrapText="1"/>
    </xf>
    <xf numFmtId="3" fontId="21" fillId="0" borderId="0" xfId="26" applyNumberFormat="1" applyFont="1" applyAlignment="1">
      <alignment horizontal="center" vertical="center"/>
    </xf>
    <xf numFmtId="166" fontId="12" fillId="3" borderId="0" xfId="3" applyFont="1" applyFill="1" applyAlignment="1">
      <alignment horizontal="left" vertical="center"/>
    </xf>
    <xf numFmtId="166" fontId="12" fillId="3" borderId="0" xfId="3" applyFont="1" applyFill="1"/>
    <xf numFmtId="0" fontId="16" fillId="0" borderId="0" xfId="0" applyNumberFormat="1" applyFont="1" applyAlignment="1">
      <alignment horizontal="left" indent="1"/>
    </xf>
    <xf numFmtId="166" fontId="16" fillId="0" borderId="0" xfId="0" applyFont="1" applyFill="1"/>
    <xf numFmtId="0" fontId="16" fillId="0" borderId="0" xfId="7987" applyFont="1" applyFill="1" applyBorder="1"/>
    <xf numFmtId="3" fontId="16" fillId="0" borderId="0" xfId="7046" applyNumberFormat="1" applyFont="1" applyFill="1" applyBorder="1"/>
    <xf numFmtId="3" fontId="25" fillId="0" borderId="0" xfId="0" applyNumberFormat="1" applyFont="1" applyFill="1" applyBorder="1"/>
    <xf numFmtId="3" fontId="34" fillId="0" borderId="0" xfId="0" applyNumberFormat="1" applyFont="1" applyFill="1" applyBorder="1"/>
    <xf numFmtId="166" fontId="21" fillId="0" borderId="0" xfId="0" applyFont="1" applyBorder="1"/>
    <xf numFmtId="166" fontId="38" fillId="0" borderId="0" xfId="0" applyFont="1"/>
    <xf numFmtId="4" fontId="25" fillId="0" borderId="0" xfId="0" applyNumberFormat="1" applyFont="1"/>
    <xf numFmtId="4" fontId="16" fillId="0" borderId="0" xfId="0" applyNumberFormat="1" applyFont="1"/>
    <xf numFmtId="2" fontId="16" fillId="0" borderId="0" xfId="7987" applyNumberFormat="1" applyFont="1"/>
    <xf numFmtId="166" fontId="36" fillId="0" borderId="0" xfId="0" applyFont="1"/>
    <xf numFmtId="166" fontId="36" fillId="0" borderId="0" xfId="0" applyFont="1" applyFill="1"/>
    <xf numFmtId="166" fontId="16" fillId="0" borderId="0" xfId="0" applyFont="1" applyAlignment="1">
      <alignment horizontal="center"/>
    </xf>
    <xf numFmtId="166" fontId="16" fillId="0" borderId="0" xfId="0" applyFont="1" applyFill="1" applyAlignment="1">
      <alignment horizontal="center"/>
    </xf>
    <xf numFmtId="3" fontId="16" fillId="0" borderId="13" xfId="7046" applyNumberFormat="1" applyFont="1" applyFill="1" applyBorder="1"/>
    <xf numFmtId="3" fontId="17" fillId="0" borderId="0" xfId="7046" applyNumberFormat="1" applyFont="1" applyFill="1" applyBorder="1"/>
    <xf numFmtId="3" fontId="17" fillId="0" borderId="13" xfId="7046" applyNumberFormat="1" applyFont="1" applyFill="1" applyBorder="1"/>
    <xf numFmtId="3" fontId="17" fillId="0" borderId="3" xfId="7046" applyNumberFormat="1" applyFont="1" applyFill="1" applyBorder="1"/>
    <xf numFmtId="3" fontId="17" fillId="0" borderId="12" xfId="7046" applyNumberFormat="1" applyFont="1" applyFill="1" applyBorder="1"/>
    <xf numFmtId="0" fontId="24" fillId="0" borderId="0" xfId="7987" applyFont="1"/>
    <xf numFmtId="3" fontId="24" fillId="0" borderId="0" xfId="7987" applyNumberFormat="1" applyFont="1" applyAlignment="1">
      <alignment vertical="center"/>
    </xf>
    <xf numFmtId="166" fontId="24" fillId="0" borderId="0" xfId="0" applyFont="1"/>
    <xf numFmtId="2" fontId="24" fillId="0" borderId="0" xfId="7987" applyNumberFormat="1" applyFont="1"/>
    <xf numFmtId="4" fontId="24" fillId="0" borderId="0" xfId="0" applyNumberFormat="1" applyFont="1"/>
    <xf numFmtId="166" fontId="25" fillId="0" borderId="0" xfId="0" applyFont="1"/>
    <xf numFmtId="166" fontId="34" fillId="5" borderId="1" xfId="0" applyFont="1" applyFill="1" applyBorder="1"/>
    <xf numFmtId="166" fontId="25" fillId="0" borderId="0" xfId="0" applyFont="1" applyFill="1" applyBorder="1"/>
    <xf numFmtId="166" fontId="25" fillId="0" borderId="13" xfId="0" applyFont="1" applyFill="1" applyBorder="1"/>
    <xf numFmtId="166" fontId="34" fillId="5" borderId="3" xfId="0" applyFont="1" applyFill="1" applyBorder="1"/>
    <xf numFmtId="166" fontId="34" fillId="5" borderId="12" xfId="0" applyFont="1" applyFill="1" applyBorder="1"/>
    <xf numFmtId="3" fontId="16" fillId="0" borderId="0" xfId="0" applyNumberFormat="1" applyFont="1"/>
    <xf numFmtId="166" fontId="21" fillId="0" borderId="0" xfId="0" applyFont="1" applyFill="1"/>
    <xf numFmtId="166" fontId="34" fillId="5" borderId="20" xfId="0" applyFont="1" applyFill="1" applyBorder="1"/>
    <xf numFmtId="166" fontId="40" fillId="0" borderId="0" xfId="0" applyFont="1"/>
    <xf numFmtId="166" fontId="41" fillId="0" borderId="0" xfId="0" applyFont="1"/>
    <xf numFmtId="3" fontId="25" fillId="0" borderId="0" xfId="0" applyNumberFormat="1" applyFont="1" applyFill="1" applyBorder="1" applyAlignment="1">
      <alignment horizontal="right"/>
    </xf>
    <xf numFmtId="0" fontId="24" fillId="0" borderId="0" xfId="7046" applyFont="1"/>
    <xf numFmtId="3" fontId="24" fillId="0" borderId="0" xfId="7046" applyNumberFormat="1" applyFont="1"/>
    <xf numFmtId="0" fontId="21" fillId="0" borderId="0" xfId="7046" applyFont="1"/>
    <xf numFmtId="166" fontId="25" fillId="0" borderId="0" xfId="0" applyFont="1" applyFill="1"/>
    <xf numFmtId="0" fontId="13" fillId="0" borderId="0" xfId="7989" applyFont="1" applyFill="1" applyBorder="1" applyAlignment="1">
      <alignment horizontal="left" vertical="center"/>
    </xf>
    <xf numFmtId="166" fontId="38" fillId="0" borderId="0" xfId="0" applyFont="1" applyAlignment="1">
      <alignment vertical="center"/>
    </xf>
    <xf numFmtId="0" fontId="24" fillId="3" borderId="0" xfId="7987" applyFont="1" applyFill="1"/>
    <xf numFmtId="169" fontId="24" fillId="3" borderId="0" xfId="7996" applyNumberFormat="1" applyFont="1" applyFill="1" applyBorder="1" applyAlignment="1" applyProtection="1">
      <alignment horizontal="center"/>
    </xf>
    <xf numFmtId="166" fontId="38" fillId="0" borderId="0" xfId="0" applyFont="1" applyFill="1"/>
    <xf numFmtId="0" fontId="24" fillId="3" borderId="0" xfId="7990" applyFont="1" applyFill="1" applyBorder="1"/>
    <xf numFmtId="0" fontId="24" fillId="3" borderId="0" xfId="7990" applyFont="1" applyFill="1"/>
    <xf numFmtId="0" fontId="24" fillId="3" borderId="0" xfId="7989" applyFont="1" applyFill="1"/>
    <xf numFmtId="166" fontId="41" fillId="0" borderId="0" xfId="0" applyFont="1" applyFill="1"/>
    <xf numFmtId="2" fontId="25" fillId="0" borderId="0" xfId="7990" applyNumberFormat="1" applyFont="1" applyFill="1" applyBorder="1" applyAlignment="1">
      <alignment horizontal="right" vertical="center" wrapText="1" indent="5"/>
    </xf>
    <xf numFmtId="2" fontId="34" fillId="0" borderId="0" xfId="7990" applyNumberFormat="1" applyFont="1" applyFill="1" applyBorder="1" applyAlignment="1">
      <alignment horizontal="right" vertical="center" wrapText="1" indent="5"/>
    </xf>
    <xf numFmtId="2" fontId="25" fillId="0" borderId="3" xfId="7990" applyNumberFormat="1" applyFont="1" applyFill="1" applyBorder="1" applyAlignment="1">
      <alignment horizontal="right" vertical="center" wrapText="1" indent="5"/>
    </xf>
    <xf numFmtId="170" fontId="25" fillId="0" borderId="0" xfId="0" applyNumberFormat="1" applyFont="1" applyAlignment="1">
      <alignment wrapText="1"/>
    </xf>
    <xf numFmtId="2" fontId="25" fillId="0" borderId="0" xfId="7990" applyNumberFormat="1" applyFont="1" applyFill="1" applyBorder="1" applyAlignment="1">
      <alignment horizontal="center" vertical="center" wrapText="1"/>
    </xf>
    <xf numFmtId="2" fontId="25" fillId="0" borderId="13" xfId="7990" applyNumberFormat="1" applyFont="1" applyFill="1" applyBorder="1" applyAlignment="1">
      <alignment horizontal="center" vertical="center" wrapText="1"/>
    </xf>
    <xf numFmtId="2" fontId="34" fillId="0" borderId="0" xfId="7990" applyNumberFormat="1" applyFont="1" applyFill="1" applyBorder="1" applyAlignment="1">
      <alignment horizontal="center" vertical="center" wrapText="1"/>
    </xf>
    <xf numFmtId="2" fontId="34" fillId="0" borderId="13" xfId="7990" applyNumberFormat="1" applyFont="1" applyFill="1" applyBorder="1" applyAlignment="1">
      <alignment horizontal="center" vertical="center" wrapText="1"/>
    </xf>
    <xf numFmtId="2" fontId="25" fillId="0" borderId="3" xfId="7990" applyNumberFormat="1" applyFont="1" applyFill="1" applyBorder="1" applyAlignment="1">
      <alignment horizontal="center" vertical="center" wrapText="1"/>
    </xf>
    <xf numFmtId="2" fontId="25" fillId="0" borderId="12" xfId="7990" applyNumberFormat="1" applyFont="1" applyFill="1" applyBorder="1" applyAlignment="1">
      <alignment horizontal="center" vertical="center" wrapText="1"/>
    </xf>
    <xf numFmtId="166" fontId="41" fillId="0" borderId="0" xfId="0" applyFont="1" applyAlignment="1">
      <alignment wrapText="1"/>
    </xf>
    <xf numFmtId="3" fontId="16" fillId="0" borderId="0" xfId="7997" applyNumberFormat="1" applyFont="1" applyFill="1" applyBorder="1" applyAlignment="1">
      <alignment horizontal="right"/>
    </xf>
    <xf numFmtId="3" fontId="47" fillId="0" borderId="0" xfId="7997" applyNumberFormat="1" applyFont="1" applyFill="1" applyBorder="1" applyAlignment="1">
      <alignment horizontal="left"/>
    </xf>
    <xf numFmtId="3" fontId="16" fillId="0" borderId="0" xfId="7997" applyNumberFormat="1" applyFont="1" applyFill="1" applyBorder="1" applyAlignment="1">
      <alignment horizontal="left"/>
    </xf>
    <xf numFmtId="3" fontId="47" fillId="0" borderId="13" xfId="7997" applyNumberFormat="1" applyFont="1" applyFill="1" applyBorder="1" applyAlignment="1">
      <alignment horizontal="left"/>
    </xf>
    <xf numFmtId="4" fontId="16" fillId="0" borderId="0" xfId="0" applyNumberFormat="1" applyFont="1" applyFill="1" applyBorder="1"/>
    <xf numFmtId="3" fontId="17" fillId="0" borderId="0" xfId="7997" applyNumberFormat="1" applyFont="1" applyFill="1" applyBorder="1" applyAlignment="1">
      <alignment horizontal="right"/>
    </xf>
    <xf numFmtId="3" fontId="18" fillId="0" borderId="0" xfId="7997" applyNumberFormat="1" applyFont="1" applyFill="1" applyBorder="1" applyAlignment="1">
      <alignment horizontal="left"/>
    </xf>
    <xf numFmtId="3" fontId="18" fillId="0" borderId="13" xfId="7997" applyNumberFormat="1" applyFont="1" applyFill="1" applyBorder="1" applyAlignment="1">
      <alignment horizontal="left"/>
    </xf>
    <xf numFmtId="3" fontId="16" fillId="0" borderId="3" xfId="7997" applyNumberFormat="1" applyFont="1" applyFill="1" applyBorder="1" applyAlignment="1">
      <alignment horizontal="right"/>
    </xf>
    <xf numFmtId="3" fontId="16" fillId="0" borderId="3" xfId="7997" applyNumberFormat="1" applyFont="1" applyFill="1" applyBorder="1" applyAlignment="1">
      <alignment horizontal="left"/>
    </xf>
    <xf numFmtId="3" fontId="47" fillId="0" borderId="3" xfId="7997" applyNumberFormat="1" applyFont="1" applyFill="1" applyBorder="1" applyAlignment="1">
      <alignment horizontal="left"/>
    </xf>
    <xf numFmtId="3" fontId="25" fillId="0" borderId="3" xfId="0" applyNumberFormat="1" applyFont="1" applyFill="1" applyBorder="1"/>
    <xf numFmtId="166" fontId="25" fillId="0" borderId="3" xfId="0" applyFont="1" applyFill="1" applyBorder="1"/>
    <xf numFmtId="3" fontId="25" fillId="0" borderId="3" xfId="0" applyNumberFormat="1" applyFont="1" applyFill="1" applyBorder="1" applyAlignment="1">
      <alignment horizontal="right"/>
    </xf>
    <xf numFmtId="166" fontId="25" fillId="0" borderId="12" xfId="0" applyFont="1" applyFill="1" applyBorder="1"/>
    <xf numFmtId="0" fontId="24" fillId="3" borderId="0" xfId="7997" quotePrefix="1" applyNumberFormat="1" applyFont="1" applyFill="1" applyBorder="1" applyAlignment="1" applyProtection="1">
      <alignment horizontal="left" vertical="center"/>
    </xf>
    <xf numFmtId="3" fontId="25" fillId="0" borderId="0" xfId="0" applyNumberFormat="1" applyFont="1"/>
    <xf numFmtId="0" fontId="21" fillId="3" borderId="0" xfId="7997" applyFont="1" applyFill="1" applyAlignment="1"/>
    <xf numFmtId="3" fontId="32" fillId="3" borderId="0" xfId="7997" applyNumberFormat="1" applyFont="1" applyFill="1" applyAlignment="1">
      <alignment horizontal="right"/>
    </xf>
    <xf numFmtId="166" fontId="49" fillId="0" borderId="0" xfId="0" applyFont="1"/>
    <xf numFmtId="2" fontId="24" fillId="3" borderId="0" xfId="7997" applyNumberFormat="1" applyFont="1" applyFill="1" applyAlignment="1"/>
    <xf numFmtId="0" fontId="24" fillId="3" borderId="0" xfId="7997" applyFont="1" applyFill="1" applyAlignment="1"/>
    <xf numFmtId="0" fontId="50" fillId="3" borderId="0" xfId="7997" applyFont="1" applyFill="1" applyAlignment="1"/>
    <xf numFmtId="166" fontId="10" fillId="0" borderId="0" xfId="0" applyFont="1"/>
    <xf numFmtId="3" fontId="39" fillId="3" borderId="0" xfId="7997" applyNumberFormat="1" applyFont="1" applyFill="1" applyAlignment="1">
      <alignment horizontal="right"/>
    </xf>
    <xf numFmtId="166" fontId="51" fillId="0" borderId="0" xfId="0" applyFont="1"/>
    <xf numFmtId="166" fontId="52" fillId="0" borderId="0" xfId="0" applyFont="1"/>
    <xf numFmtId="2" fontId="24" fillId="3" borderId="0" xfId="7997" applyNumberFormat="1" applyFont="1" applyFill="1" applyBorder="1" applyAlignment="1">
      <alignment horizontal="right"/>
    </xf>
    <xf numFmtId="0" fontId="24" fillId="3" borderId="0" xfId="7997" applyFont="1" applyFill="1" applyBorder="1" applyAlignment="1">
      <alignment horizontal="right"/>
    </xf>
    <xf numFmtId="0" fontId="24" fillId="3" borderId="0" xfId="7987" applyFont="1" applyFill="1" applyBorder="1"/>
    <xf numFmtId="2" fontId="24" fillId="3" borderId="0" xfId="7997" applyNumberFormat="1" applyFont="1" applyFill="1" applyAlignment="1">
      <alignment horizontal="right"/>
    </xf>
    <xf numFmtId="0" fontId="24" fillId="3" borderId="0" xfId="7997" applyFont="1" applyFill="1" applyAlignment="1">
      <alignment horizontal="right"/>
    </xf>
    <xf numFmtId="0" fontId="38" fillId="3" borderId="0" xfId="7997" applyFont="1" applyFill="1" applyAlignment="1">
      <alignment horizontal="right"/>
    </xf>
    <xf numFmtId="2" fontId="53" fillId="6" borderId="0" xfId="0" applyNumberFormat="1" applyFont="1" applyFill="1" applyAlignment="1">
      <alignment horizontal="right" vertical="top"/>
    </xf>
    <xf numFmtId="166" fontId="34" fillId="0" borderId="13" xfId="0" applyFont="1" applyFill="1" applyBorder="1"/>
    <xf numFmtId="169" fontId="24" fillId="3" borderId="0" xfId="7997" applyNumberFormat="1" applyFont="1" applyFill="1" applyAlignment="1">
      <alignment horizontal="right"/>
    </xf>
    <xf numFmtId="2" fontId="21" fillId="3" borderId="0" xfId="7997" applyNumberFormat="1" applyFont="1" applyFill="1" applyAlignment="1">
      <alignment horizontal="right"/>
    </xf>
    <xf numFmtId="0" fontId="21" fillId="3" borderId="0" xfId="7997" applyFont="1" applyFill="1" applyAlignment="1">
      <alignment horizontal="right"/>
    </xf>
    <xf numFmtId="166" fontId="41" fillId="0" borderId="0" xfId="0" applyFont="1" applyAlignment="1">
      <alignment vertical="center"/>
    </xf>
    <xf numFmtId="166" fontId="40" fillId="0" borderId="0" xfId="0" applyFont="1" applyBorder="1"/>
    <xf numFmtId="166" fontId="0" fillId="0" borderId="0" xfId="0" applyBorder="1"/>
    <xf numFmtId="166" fontId="25" fillId="0" borderId="0" xfId="0" applyFont="1" applyBorder="1"/>
    <xf numFmtId="166" fontId="25" fillId="0" borderId="0" xfId="0" applyFont="1" applyBorder="1" applyAlignment="1">
      <alignment horizontal="center"/>
    </xf>
    <xf numFmtId="2" fontId="24" fillId="3" borderId="0" xfId="7997" applyNumberFormat="1" applyFont="1" applyFill="1" applyBorder="1" applyAlignment="1"/>
    <xf numFmtId="0" fontId="24" fillId="3" borderId="0" xfId="7997" applyFont="1" applyFill="1" applyBorder="1" applyAlignment="1"/>
    <xf numFmtId="166" fontId="38" fillId="0" borderId="0" xfId="0" applyFont="1" applyBorder="1"/>
    <xf numFmtId="0" fontId="38" fillId="3" borderId="0" xfId="7997" applyFont="1" applyFill="1" applyAlignment="1"/>
    <xf numFmtId="184" fontId="38" fillId="0" borderId="0" xfId="7986" applyNumberFormat="1" applyFont="1" applyBorder="1" applyAlignment="1">
      <alignment horizontal="left" vertical="top"/>
    </xf>
    <xf numFmtId="184" fontId="38" fillId="0" borderId="0" xfId="7986" applyNumberFormat="1" applyFont="1" applyFill="1" applyBorder="1" applyAlignment="1">
      <alignment vertical="top"/>
    </xf>
    <xf numFmtId="184" fontId="38" fillId="0" borderId="0" xfId="7986" applyNumberFormat="1" applyFont="1" applyBorder="1" applyAlignment="1">
      <alignment vertical="top"/>
    </xf>
    <xf numFmtId="166" fontId="38" fillId="0" borderId="0" xfId="0" applyFont="1" applyFill="1" applyBorder="1" applyAlignment="1">
      <alignment horizontal="left" vertical="top"/>
    </xf>
    <xf numFmtId="166" fontId="38" fillId="0" borderId="0" xfId="0" applyFont="1" applyFill="1" applyBorder="1" applyAlignment="1">
      <alignment horizontal="left"/>
    </xf>
    <xf numFmtId="184" fontId="38" fillId="0" borderId="0" xfId="7986" applyNumberFormat="1" applyFont="1" applyBorder="1"/>
    <xf numFmtId="170" fontId="25" fillId="0" borderId="0" xfId="7990" applyNumberFormat="1" applyFont="1" applyFill="1" applyBorder="1" applyAlignment="1">
      <alignment horizontal="right" vertical="center" wrapText="1"/>
    </xf>
    <xf numFmtId="170" fontId="25" fillId="0" borderId="13" xfId="7990" applyNumberFormat="1" applyFont="1" applyFill="1" applyBorder="1" applyAlignment="1">
      <alignment horizontal="center" vertical="center" wrapText="1"/>
    </xf>
    <xf numFmtId="170" fontId="25" fillId="0" borderId="0" xfId="7990" applyNumberFormat="1" applyFont="1" applyFill="1" applyBorder="1" applyAlignment="1">
      <alignment vertical="center" wrapText="1"/>
    </xf>
    <xf numFmtId="170" fontId="25" fillId="0" borderId="3" xfId="7990" applyNumberFormat="1" applyFont="1" applyFill="1" applyBorder="1" applyAlignment="1">
      <alignment vertical="center" wrapText="1"/>
    </xf>
    <xf numFmtId="170" fontId="34" fillId="0" borderId="0" xfId="7990" applyNumberFormat="1" applyFont="1" applyFill="1" applyBorder="1" applyAlignment="1">
      <alignment vertical="center" wrapText="1"/>
    </xf>
    <xf numFmtId="166" fontId="25" fillId="0" borderId="0" xfId="0" applyFont="1" applyFill="1" applyBorder="1" applyAlignment="1">
      <alignment horizontal="right"/>
    </xf>
    <xf numFmtId="166" fontId="38" fillId="0" borderId="0" xfId="0" applyFont="1" applyAlignment="1">
      <alignment horizontal="left" vertical="center"/>
    </xf>
    <xf numFmtId="3" fontId="41" fillId="0" borderId="0" xfId="0" applyNumberFormat="1" applyFont="1" applyBorder="1"/>
    <xf numFmtId="0" fontId="20" fillId="0" borderId="17" xfId="7990" applyFont="1" applyFill="1" applyBorder="1" applyAlignment="1">
      <alignment vertical="center"/>
    </xf>
    <xf numFmtId="0" fontId="37" fillId="0" borderId="17" xfId="7990" applyFont="1" applyFill="1" applyBorder="1" applyAlignment="1">
      <alignment vertical="center"/>
    </xf>
    <xf numFmtId="0" fontId="20" fillId="0" borderId="18" xfId="7990" applyFont="1" applyFill="1" applyBorder="1" applyAlignment="1">
      <alignment vertical="center"/>
    </xf>
    <xf numFmtId="166" fontId="29" fillId="5" borderId="25" xfId="0" applyFont="1" applyFill="1" applyBorder="1" applyAlignment="1">
      <alignment horizontal="left" vertical="center"/>
    </xf>
    <xf numFmtId="0" fontId="17" fillId="0" borderId="0" xfId="7987" applyFont="1" applyFill="1" applyBorder="1" applyAlignment="1"/>
    <xf numFmtId="0" fontId="32" fillId="5" borderId="20" xfId="7987" applyFont="1" applyFill="1" applyBorder="1"/>
    <xf numFmtId="0" fontId="32" fillId="5" borderId="1" xfId="7987" applyFont="1" applyFill="1" applyBorder="1"/>
    <xf numFmtId="0" fontId="32" fillId="5" borderId="21" xfId="7987" applyFont="1" applyFill="1" applyBorder="1"/>
    <xf numFmtId="0" fontId="32" fillId="5" borderId="23" xfId="7987" applyFont="1" applyFill="1" applyBorder="1"/>
    <xf numFmtId="0" fontId="32" fillId="5" borderId="3" xfId="7987" applyFont="1" applyFill="1" applyBorder="1"/>
    <xf numFmtId="0" fontId="32" fillId="5" borderId="12" xfId="7987" applyFont="1" applyFill="1" applyBorder="1"/>
    <xf numFmtId="166" fontId="16" fillId="0" borderId="0" xfId="0" applyFont="1" applyFill="1" applyBorder="1"/>
    <xf numFmtId="166" fontId="21" fillId="0" borderId="0" xfId="0" applyFont="1" applyFill="1" applyBorder="1"/>
    <xf numFmtId="0" fontId="36" fillId="0" borderId="0" xfId="7987" applyFont="1" applyFill="1" applyBorder="1" applyAlignment="1"/>
    <xf numFmtId="0" fontId="32" fillId="0" borderId="21" xfId="7987" applyFont="1" applyFill="1" applyBorder="1"/>
    <xf numFmtId="0" fontId="21" fillId="0" borderId="0" xfId="7987" applyFont="1" applyFill="1" applyBorder="1"/>
    <xf numFmtId="4" fontId="41" fillId="0" borderId="0" xfId="0" applyNumberFormat="1" applyFont="1" applyFill="1" applyBorder="1"/>
    <xf numFmtId="4" fontId="41" fillId="0" borderId="13" xfId="0" applyNumberFormat="1" applyFont="1" applyFill="1" applyBorder="1"/>
    <xf numFmtId="0" fontId="21" fillId="0" borderId="13" xfId="7987" applyFont="1" applyFill="1" applyBorder="1"/>
    <xf numFmtId="3" fontId="21" fillId="0" borderId="0" xfId="7046" applyNumberFormat="1" applyFont="1" applyFill="1" applyBorder="1"/>
    <xf numFmtId="3" fontId="41" fillId="0" borderId="0" xfId="0" applyNumberFormat="1" applyFont="1" applyFill="1" applyBorder="1"/>
    <xf numFmtId="3" fontId="41" fillId="0" borderId="13" xfId="0" applyNumberFormat="1" applyFont="1" applyFill="1" applyBorder="1"/>
    <xf numFmtId="0" fontId="32" fillId="0" borderId="13" xfId="7046" applyFont="1" applyFill="1" applyBorder="1"/>
    <xf numFmtId="3" fontId="32" fillId="0" borderId="0" xfId="7987" applyNumberFormat="1" applyFont="1" applyFill="1" applyBorder="1"/>
    <xf numFmtId="3" fontId="29" fillId="0" borderId="0" xfId="0" applyNumberFormat="1" applyFont="1" applyFill="1" applyBorder="1"/>
    <xf numFmtId="3" fontId="29" fillId="0" borderId="13" xfId="0" applyNumberFormat="1" applyFont="1" applyFill="1" applyBorder="1"/>
    <xf numFmtId="3" fontId="21" fillId="0" borderId="0" xfId="7987" applyNumberFormat="1" applyFont="1" applyFill="1" applyBorder="1"/>
    <xf numFmtId="0" fontId="32" fillId="0" borderId="13" xfId="7987" applyFont="1" applyFill="1" applyBorder="1"/>
    <xf numFmtId="3" fontId="21" fillId="0" borderId="0" xfId="7046" applyNumberFormat="1" applyFont="1" applyFill="1" applyBorder="1" applyAlignment="1"/>
    <xf numFmtId="0" fontId="21" fillId="0" borderId="13" xfId="7987" applyFont="1" applyFill="1" applyBorder="1" applyAlignment="1">
      <alignment horizontal="left" indent="2"/>
    </xf>
    <xf numFmtId="0" fontId="21" fillId="0" borderId="13" xfId="7987" applyFont="1" applyFill="1" applyBorder="1" applyAlignment="1">
      <alignment horizontal="left" wrapText="1" indent="2"/>
    </xf>
    <xf numFmtId="3" fontId="21" fillId="0" borderId="13" xfId="7046" applyNumberFormat="1" applyFont="1" applyFill="1" applyBorder="1" applyAlignment="1"/>
    <xf numFmtId="177" fontId="56" fillId="0" borderId="0" xfId="7987" applyNumberFormat="1" applyFont="1" applyFill="1" applyBorder="1"/>
    <xf numFmtId="177" fontId="56" fillId="0" borderId="13" xfId="7987" applyNumberFormat="1" applyFont="1" applyFill="1" applyBorder="1"/>
    <xf numFmtId="3" fontId="32" fillId="0" borderId="3" xfId="7987" applyNumberFormat="1" applyFont="1" applyFill="1" applyBorder="1"/>
    <xf numFmtId="3" fontId="29" fillId="0" borderId="3" xfId="0" applyNumberFormat="1" applyFont="1" applyFill="1" applyBorder="1"/>
    <xf numFmtId="3" fontId="29" fillId="0" borderId="12" xfId="0" applyNumberFormat="1" applyFont="1" applyFill="1" applyBorder="1"/>
    <xf numFmtId="166" fontId="36" fillId="0" borderId="0" xfId="0" applyFont="1" applyFill="1" applyBorder="1"/>
    <xf numFmtId="0" fontId="35" fillId="0" borderId="0" xfId="7987" applyFont="1" applyFill="1" applyBorder="1" applyAlignment="1"/>
    <xf numFmtId="0" fontId="36" fillId="0" borderId="0" xfId="7987" applyFont="1" applyFill="1" applyBorder="1"/>
    <xf numFmtId="0" fontId="32" fillId="0" borderId="20" xfId="7987" applyFont="1" applyFill="1" applyBorder="1"/>
    <xf numFmtId="0" fontId="21" fillId="0" borderId="22" xfId="7987" applyFont="1" applyFill="1" applyBorder="1"/>
    <xf numFmtId="3" fontId="21" fillId="0" borderId="13" xfId="7046" applyNumberFormat="1" applyFont="1" applyFill="1" applyBorder="1"/>
    <xf numFmtId="0" fontId="32" fillId="0" borderId="22" xfId="7987" applyFont="1" applyFill="1" applyBorder="1" applyAlignment="1">
      <alignment vertical="center"/>
    </xf>
    <xf numFmtId="0" fontId="32" fillId="0" borderId="13" xfId="7046" applyFont="1" applyFill="1" applyBorder="1" applyAlignment="1">
      <alignment vertical="center"/>
    </xf>
    <xf numFmtId="3" fontId="32" fillId="0" borderId="0" xfId="7046" applyNumberFormat="1" applyFont="1" applyFill="1" applyBorder="1"/>
    <xf numFmtId="3" fontId="32" fillId="0" borderId="13" xfId="7046" applyNumberFormat="1" applyFont="1" applyFill="1" applyBorder="1"/>
    <xf numFmtId="0" fontId="32" fillId="0" borderId="22" xfId="7987" applyFont="1" applyFill="1" applyBorder="1"/>
    <xf numFmtId="0" fontId="21" fillId="0" borderId="22" xfId="7987" applyFont="1" applyFill="1" applyBorder="1" applyAlignment="1">
      <alignment vertical="center"/>
    </xf>
    <xf numFmtId="0" fontId="21" fillId="0" borderId="13" xfId="7987" applyFont="1" applyFill="1" applyBorder="1" applyAlignment="1">
      <alignment horizontal="left" vertical="center" wrapText="1"/>
    </xf>
    <xf numFmtId="3" fontId="21" fillId="0" borderId="0" xfId="7046" applyNumberFormat="1" applyFont="1" applyFill="1" applyBorder="1" applyAlignment="1">
      <alignment horizontal="right" vertical="center"/>
    </xf>
    <xf numFmtId="0" fontId="21" fillId="0" borderId="22" xfId="7046" applyFont="1" applyFill="1" applyBorder="1"/>
    <xf numFmtId="3" fontId="32" fillId="0" borderId="3" xfId="7046" applyNumberFormat="1" applyFont="1" applyFill="1" applyBorder="1"/>
    <xf numFmtId="3" fontId="32" fillId="0" borderId="12" xfId="7046" applyNumberFormat="1" applyFont="1" applyFill="1" applyBorder="1"/>
    <xf numFmtId="0" fontId="32" fillId="0" borderId="0" xfId="7046" applyFont="1" applyAlignment="1">
      <alignment horizontal="left"/>
    </xf>
    <xf numFmtId="166" fontId="48" fillId="7" borderId="1" xfId="0" applyFont="1" applyFill="1" applyBorder="1" applyAlignment="1">
      <alignment horizontal="left" vertical="center" wrapText="1"/>
    </xf>
    <xf numFmtId="166" fontId="48" fillId="0" borderId="0" xfId="0" applyFont="1" applyFill="1" applyBorder="1" applyAlignment="1">
      <alignment horizontal="left" vertical="center" wrapText="1"/>
    </xf>
    <xf numFmtId="166" fontId="48" fillId="7" borderId="21" xfId="0" applyFont="1" applyFill="1" applyBorder="1" applyAlignment="1">
      <alignment horizontal="left" vertical="center" wrapText="1"/>
    </xf>
    <xf numFmtId="166" fontId="34" fillId="0" borderId="12" xfId="0" applyFont="1" applyFill="1" applyBorder="1"/>
    <xf numFmtId="166" fontId="48" fillId="7" borderId="0" xfId="0" applyFont="1" applyFill="1" applyBorder="1" applyAlignment="1">
      <alignment horizontal="left" vertical="center" wrapText="1"/>
    </xf>
    <xf numFmtId="166" fontId="25" fillId="0" borderId="22" xfId="0" applyFont="1" applyFill="1" applyBorder="1"/>
    <xf numFmtId="166" fontId="34" fillId="0" borderId="22" xfId="0" applyFont="1" applyFill="1" applyBorder="1"/>
    <xf numFmtId="166" fontId="34" fillId="0" borderId="23" xfId="0" applyFont="1" applyFill="1" applyBorder="1"/>
    <xf numFmtId="166" fontId="34" fillId="5" borderId="21" xfId="0" applyFont="1" applyFill="1" applyBorder="1"/>
    <xf numFmtId="0" fontId="35" fillId="0" borderId="22" xfId="7987" applyFont="1" applyFill="1" applyBorder="1" applyAlignment="1"/>
    <xf numFmtId="166" fontId="35" fillId="0" borderId="0" xfId="0" applyFont="1" applyFill="1" applyBorder="1"/>
    <xf numFmtId="166" fontId="35" fillId="0" borderId="13" xfId="0" applyFont="1" applyFill="1" applyBorder="1"/>
    <xf numFmtId="166" fontId="29" fillId="0" borderId="20" xfId="0" applyFont="1" applyFill="1" applyBorder="1"/>
    <xf numFmtId="166" fontId="41" fillId="0" borderId="21" xfId="0" applyFont="1" applyFill="1" applyBorder="1"/>
    <xf numFmtId="166" fontId="41" fillId="0" borderId="0" xfId="0" applyFont="1" applyFill="1" applyBorder="1"/>
    <xf numFmtId="166" fontId="41" fillId="0" borderId="13" xfId="0" applyFont="1" applyFill="1" applyBorder="1"/>
    <xf numFmtId="166" fontId="41" fillId="0" borderId="22" xfId="0" applyFont="1" applyFill="1" applyBorder="1"/>
    <xf numFmtId="166" fontId="29" fillId="0" borderId="13" xfId="0" applyFont="1" applyFill="1" applyBorder="1"/>
    <xf numFmtId="166" fontId="29" fillId="0" borderId="22" xfId="0" applyFont="1" applyFill="1" applyBorder="1"/>
    <xf numFmtId="166" fontId="29" fillId="0" borderId="23" xfId="0" applyFont="1" applyFill="1" applyBorder="1"/>
    <xf numFmtId="166" fontId="29" fillId="0" borderId="12" xfId="0" applyFont="1" applyFill="1" applyBorder="1"/>
    <xf numFmtId="166" fontId="29" fillId="5" borderId="20" xfId="0" applyFont="1" applyFill="1" applyBorder="1"/>
    <xf numFmtId="166" fontId="29" fillId="5" borderId="1" xfId="0" applyFont="1" applyFill="1" applyBorder="1"/>
    <xf numFmtId="166" fontId="29" fillId="5" borderId="21" xfId="0" applyFont="1" applyFill="1" applyBorder="1"/>
    <xf numFmtId="166" fontId="29" fillId="5" borderId="23" xfId="0" applyFont="1" applyFill="1" applyBorder="1"/>
    <xf numFmtId="166" fontId="29" fillId="5" borderId="3" xfId="0" applyFont="1" applyFill="1" applyBorder="1"/>
    <xf numFmtId="166" fontId="29" fillId="5" borderId="12" xfId="0" applyFont="1" applyFill="1" applyBorder="1"/>
    <xf numFmtId="0" fontId="48" fillId="0" borderId="0" xfId="7987" applyFont="1" applyFill="1" applyBorder="1" applyAlignment="1"/>
    <xf numFmtId="0" fontId="36" fillId="0" borderId="0" xfId="7046" applyFont="1" applyFill="1" applyBorder="1"/>
    <xf numFmtId="0" fontId="36" fillId="0" borderId="0" xfId="7987" applyFont="1" applyFill="1" applyBorder="1" applyAlignment="1">
      <alignment horizontal="left"/>
    </xf>
    <xf numFmtId="166" fontId="48" fillId="7" borderId="23" xfId="0" applyFont="1" applyFill="1" applyBorder="1" applyAlignment="1">
      <alignment horizontal="left" vertical="center" wrapText="1"/>
    </xf>
    <xf numFmtId="166" fontId="48" fillId="7" borderId="23" xfId="0" applyFont="1" applyFill="1" applyBorder="1" applyAlignment="1">
      <alignment horizontal="center" wrapText="1"/>
    </xf>
    <xf numFmtId="166" fontId="48" fillId="7" borderId="3" xfId="0" applyFont="1" applyFill="1" applyBorder="1" applyAlignment="1">
      <alignment horizontal="center" wrapText="1"/>
    </xf>
    <xf numFmtId="0" fontId="21" fillId="0" borderId="21" xfId="7987" applyFont="1" applyFill="1" applyBorder="1"/>
    <xf numFmtId="3" fontId="21" fillId="0" borderId="13" xfId="7987" applyNumberFormat="1" applyFont="1" applyFill="1" applyBorder="1"/>
    <xf numFmtId="3" fontId="21" fillId="0" borderId="0" xfId="7987" applyNumberFormat="1" applyFont="1" applyFill="1" applyBorder="1" applyAlignment="1">
      <alignment horizontal="right"/>
    </xf>
    <xf numFmtId="3" fontId="21" fillId="0" borderId="13" xfId="7987" applyNumberFormat="1" applyFont="1" applyFill="1" applyBorder="1" applyAlignment="1">
      <alignment horizontal="right"/>
    </xf>
    <xf numFmtId="3" fontId="32" fillId="0" borderId="0" xfId="7987" applyNumberFormat="1" applyFont="1" applyFill="1" applyBorder="1" applyAlignment="1">
      <alignment horizontal="right"/>
    </xf>
    <xf numFmtId="3" fontId="32" fillId="0" borderId="13" xfId="7987" applyNumberFormat="1" applyFont="1" applyFill="1" applyBorder="1"/>
    <xf numFmtId="0" fontId="32" fillId="0" borderId="23" xfId="7987" applyFont="1" applyFill="1" applyBorder="1"/>
    <xf numFmtId="0" fontId="32" fillId="0" borderId="12" xfId="7046" applyFont="1" applyFill="1" applyBorder="1"/>
    <xf numFmtId="3" fontId="32" fillId="0" borderId="3" xfId="7995" applyNumberFormat="1" applyFont="1" applyFill="1" applyBorder="1"/>
    <xf numFmtId="3" fontId="32" fillId="0" borderId="12" xfId="7995" applyNumberFormat="1" applyFont="1" applyFill="1" applyBorder="1"/>
    <xf numFmtId="0" fontId="57" fillId="0" borderId="0" xfId="7046" applyFont="1" applyFill="1" applyBorder="1"/>
    <xf numFmtId="0" fontId="57" fillId="0" borderId="0" xfId="7987" applyFont="1" applyFill="1" applyBorder="1"/>
    <xf numFmtId="0" fontId="32" fillId="5" borderId="12" xfId="7046" applyFont="1" applyFill="1" applyBorder="1"/>
    <xf numFmtId="0" fontId="32" fillId="5" borderId="20" xfId="7046" applyFont="1" applyFill="1" applyBorder="1"/>
    <xf numFmtId="0" fontId="32" fillId="5" borderId="1" xfId="7046" applyFont="1" applyFill="1" applyBorder="1"/>
    <xf numFmtId="0" fontId="32" fillId="5" borderId="21" xfId="7046" applyFont="1" applyFill="1" applyBorder="1"/>
    <xf numFmtId="0" fontId="32" fillId="5" borderId="23" xfId="7046" applyFont="1" applyFill="1" applyBorder="1"/>
    <xf numFmtId="0" fontId="32" fillId="5" borderId="3" xfId="7046" applyFont="1" applyFill="1" applyBorder="1"/>
    <xf numFmtId="166" fontId="48" fillId="7" borderId="3" xfId="0" applyFont="1" applyFill="1" applyBorder="1" applyAlignment="1">
      <alignment horizontal="left" vertical="center" wrapText="1"/>
    </xf>
    <xf numFmtId="0" fontId="48" fillId="0" borderId="0" xfId="7046" applyFont="1" applyFill="1" applyBorder="1"/>
    <xf numFmtId="0" fontId="21" fillId="0" borderId="13" xfId="7046" applyFont="1" applyFill="1" applyBorder="1"/>
    <xf numFmtId="3" fontId="32" fillId="0" borderId="0" xfId="216" applyNumberFormat="1" applyFont="1" applyFill="1" applyBorder="1"/>
    <xf numFmtId="3" fontId="32" fillId="0" borderId="13" xfId="216" applyNumberFormat="1" applyFont="1" applyFill="1" applyBorder="1"/>
    <xf numFmtId="169" fontId="21" fillId="0" borderId="0" xfId="7987" applyNumberFormat="1" applyFont="1" applyFill="1" applyBorder="1"/>
    <xf numFmtId="0" fontId="32" fillId="0" borderId="22" xfId="7046" applyFont="1" applyFill="1" applyBorder="1"/>
    <xf numFmtId="3" fontId="21" fillId="0" borderId="0" xfId="216" applyNumberFormat="1" applyFont="1" applyFill="1" applyBorder="1"/>
    <xf numFmtId="3" fontId="21" fillId="0" borderId="13" xfId="216" applyNumberFormat="1" applyFont="1" applyFill="1" applyBorder="1"/>
    <xf numFmtId="3" fontId="32" fillId="0" borderId="23" xfId="7046" applyNumberFormat="1" applyFont="1" applyFill="1" applyBorder="1"/>
    <xf numFmtId="3" fontId="32" fillId="0" borderId="12" xfId="7987" applyNumberFormat="1" applyFont="1" applyFill="1" applyBorder="1"/>
    <xf numFmtId="0" fontId="32" fillId="0" borderId="0" xfId="7046" applyFont="1" applyFill="1" applyBorder="1"/>
    <xf numFmtId="0" fontId="48" fillId="7" borderId="25" xfId="0" applyNumberFormat="1" applyFont="1" applyFill="1" applyBorder="1" applyAlignment="1">
      <alignment horizontal="center" vertical="center" wrapText="1"/>
    </xf>
    <xf numFmtId="0" fontId="48" fillId="7" borderId="1" xfId="0" applyNumberFormat="1" applyFont="1" applyFill="1" applyBorder="1" applyAlignment="1">
      <alignment horizontal="center" vertical="center" wrapText="1"/>
    </xf>
    <xf numFmtId="0" fontId="48" fillId="7" borderId="0" xfId="0" applyNumberFormat="1" applyFont="1" applyFill="1" applyBorder="1" applyAlignment="1">
      <alignment horizontal="center" vertical="center" wrapText="1"/>
    </xf>
    <xf numFmtId="4" fontId="58" fillId="0" borderId="17" xfId="7046" applyNumberFormat="1" applyFont="1" applyFill="1" applyBorder="1"/>
    <xf numFmtId="4" fontId="29" fillId="0" borderId="0" xfId="0" applyNumberFormat="1" applyFont="1" applyBorder="1"/>
    <xf numFmtId="4" fontId="29" fillId="0" borderId="0" xfId="0" applyNumberFormat="1" applyFont="1" applyFill="1" applyBorder="1"/>
    <xf numFmtId="4" fontId="32" fillId="0" borderId="0" xfId="7046" applyNumberFormat="1" applyFont="1" applyBorder="1"/>
    <xf numFmtId="4" fontId="29" fillId="0" borderId="13" xfId="0" applyNumberFormat="1" applyFont="1" applyBorder="1"/>
    <xf numFmtId="0" fontId="58" fillId="0" borderId="17" xfId="7046" applyFont="1" applyFill="1" applyBorder="1"/>
    <xf numFmtId="3" fontId="29" fillId="0" borderId="0" xfId="0" applyNumberFormat="1" applyFont="1" applyBorder="1" applyAlignment="1">
      <alignment horizontal="right"/>
    </xf>
    <xf numFmtId="170" fontId="32" fillId="0" borderId="0" xfId="7046" applyNumberFormat="1" applyFont="1" applyBorder="1"/>
    <xf numFmtId="3" fontId="29" fillId="0" borderId="13" xfId="0" applyNumberFormat="1" applyFont="1" applyBorder="1" applyAlignment="1">
      <alignment horizontal="right"/>
    </xf>
    <xf numFmtId="0" fontId="58" fillId="0" borderId="17" xfId="7046" applyFont="1" applyFill="1" applyBorder="1" applyAlignment="1">
      <alignment horizontal="left" indent="2"/>
    </xf>
    <xf numFmtId="0" fontId="22" fillId="0" borderId="17" xfId="7046" applyFont="1" applyFill="1" applyBorder="1" applyAlignment="1">
      <alignment horizontal="left" indent="4"/>
    </xf>
    <xf numFmtId="3" fontId="41" fillId="0" borderId="0" xfId="0" applyNumberFormat="1" applyFont="1" applyBorder="1" applyAlignment="1">
      <alignment horizontal="right"/>
    </xf>
    <xf numFmtId="170" fontId="21" fillId="0" borderId="0" xfId="7046" applyNumberFormat="1" applyFont="1" applyBorder="1"/>
    <xf numFmtId="3" fontId="41" fillId="0" borderId="13" xfId="0" applyNumberFormat="1" applyFont="1" applyBorder="1" applyAlignment="1">
      <alignment horizontal="right"/>
    </xf>
    <xf numFmtId="3" fontId="41" fillId="0" borderId="0" xfId="0" applyNumberFormat="1" applyFont="1" applyFill="1" applyBorder="1" applyAlignment="1">
      <alignment horizontal="right"/>
    </xf>
    <xf numFmtId="3" fontId="41" fillId="0" borderId="13" xfId="0" applyNumberFormat="1" applyFont="1" applyBorder="1"/>
    <xf numFmtId="3" fontId="29" fillId="0" borderId="0" xfId="0" applyNumberFormat="1" applyFont="1" applyBorder="1"/>
    <xf numFmtId="3" fontId="29" fillId="0" borderId="13" xfId="0" applyNumberFormat="1" applyFont="1" applyBorder="1"/>
    <xf numFmtId="169" fontId="21" fillId="0" borderId="0" xfId="7046" applyNumberFormat="1" applyFont="1" applyBorder="1"/>
    <xf numFmtId="0" fontId="58" fillId="0" borderId="17" xfId="7046" applyFont="1" applyFill="1" applyBorder="1" applyAlignment="1">
      <alignment horizontal="left" wrapText="1" indent="2"/>
    </xf>
    <xf numFmtId="3" fontId="32" fillId="0" borderId="0" xfId="0" applyNumberFormat="1" applyFont="1" applyBorder="1" applyAlignment="1">
      <alignment horizontal="right"/>
    </xf>
    <xf numFmtId="3" fontId="32" fillId="0" borderId="13" xfId="0" applyNumberFormat="1" applyFont="1" applyBorder="1" applyAlignment="1">
      <alignment horizontal="right"/>
    </xf>
    <xf numFmtId="0" fontId="58" fillId="0" borderId="17" xfId="7046" applyFont="1" applyFill="1" applyBorder="1" applyAlignment="1">
      <alignment horizontal="left" indent="4"/>
    </xf>
    <xf numFmtId="0" fontId="58" fillId="0" borderId="18" xfId="7046" applyFont="1" applyFill="1" applyBorder="1"/>
    <xf numFmtId="3" fontId="29" fillId="3" borderId="3" xfId="0" applyNumberFormat="1" applyFont="1" applyFill="1" applyBorder="1" applyAlignment="1">
      <alignment horizontal="right"/>
    </xf>
    <xf numFmtId="170" fontId="32" fillId="0" borderId="3" xfId="7046" applyNumberFormat="1" applyFont="1" applyBorder="1"/>
    <xf numFmtId="3" fontId="29" fillId="3" borderId="12" xfId="0" applyNumberFormat="1" applyFont="1" applyFill="1" applyBorder="1" applyAlignment="1">
      <alignment horizontal="right"/>
    </xf>
    <xf numFmtId="0" fontId="58" fillId="5" borderId="20" xfId="7046" applyFont="1" applyFill="1" applyBorder="1" applyAlignment="1">
      <alignment horizontal="left" vertical="center"/>
    </xf>
    <xf numFmtId="0" fontId="58" fillId="5" borderId="1" xfId="7046" applyFont="1" applyFill="1" applyBorder="1" applyAlignment="1">
      <alignment horizontal="left" vertical="center"/>
    </xf>
    <xf numFmtId="0" fontId="58" fillId="5" borderId="21" xfId="7046" applyFont="1" applyFill="1" applyBorder="1" applyAlignment="1">
      <alignment horizontal="center" vertical="center"/>
    </xf>
    <xf numFmtId="0" fontId="58" fillId="5" borderId="3" xfId="7046" applyFont="1" applyFill="1" applyBorder="1" applyAlignment="1">
      <alignment horizontal="left" vertical="center"/>
    </xf>
    <xf numFmtId="0" fontId="58" fillId="5" borderId="12" xfId="7046" applyFont="1" applyFill="1" applyBorder="1" applyAlignment="1">
      <alignment horizontal="center" vertical="center"/>
    </xf>
    <xf numFmtId="4" fontId="29" fillId="0" borderId="3" xfId="0" applyNumberFormat="1" applyFont="1" applyBorder="1"/>
    <xf numFmtId="0" fontId="20" fillId="0" borderId="17" xfId="7989" applyFont="1" applyFill="1" applyBorder="1" applyAlignment="1">
      <alignment vertical="center"/>
    </xf>
    <xf numFmtId="0" fontId="37" fillId="0" borderId="17" xfId="7989" applyFont="1" applyFill="1" applyBorder="1" applyAlignment="1">
      <alignment vertical="center"/>
    </xf>
    <xf numFmtId="0" fontId="20" fillId="0" borderId="18" xfId="7989" applyFont="1" applyFill="1" applyBorder="1" applyAlignment="1">
      <alignment vertical="center"/>
    </xf>
    <xf numFmtId="0" fontId="58" fillId="5" borderId="20" xfId="7989" applyFont="1" applyFill="1" applyBorder="1" applyAlignment="1">
      <alignment horizontal="left" vertical="center" wrapText="1"/>
    </xf>
    <xf numFmtId="0" fontId="58" fillId="5" borderId="1" xfId="7989" applyFont="1" applyFill="1" applyBorder="1" applyAlignment="1">
      <alignment horizontal="center" vertical="center" wrapText="1"/>
    </xf>
    <xf numFmtId="0" fontId="58" fillId="5" borderId="21" xfId="7989" applyFont="1" applyFill="1" applyBorder="1" applyAlignment="1">
      <alignment horizontal="center" vertical="center" wrapText="1"/>
    </xf>
    <xf numFmtId="0" fontId="58" fillId="5" borderId="23" xfId="7989" applyFont="1" applyFill="1" applyBorder="1" applyAlignment="1">
      <alignment horizontal="left" vertical="center" wrapText="1"/>
    </xf>
    <xf numFmtId="0" fontId="58" fillId="5" borderId="3" xfId="7989" applyFont="1" applyFill="1" applyBorder="1" applyAlignment="1">
      <alignment horizontal="center" vertical="center" wrapText="1"/>
    </xf>
    <xf numFmtId="0" fontId="58" fillId="5" borderId="12" xfId="7989" applyFont="1" applyFill="1" applyBorder="1" applyAlignment="1">
      <alignment horizontal="center" vertical="center" wrapText="1"/>
    </xf>
    <xf numFmtId="0" fontId="58" fillId="0" borderId="0" xfId="7989" applyFont="1" applyFill="1" applyBorder="1" applyAlignment="1">
      <alignment horizontal="center" vertical="center" wrapText="1"/>
    </xf>
    <xf numFmtId="0" fontId="22" fillId="0" borderId="24" xfId="7989" applyFont="1" applyFill="1" applyBorder="1" applyAlignment="1">
      <alignment vertical="center"/>
    </xf>
    <xf numFmtId="170" fontId="21" fillId="0" borderId="0" xfId="7996" applyNumberFormat="1" applyFont="1" applyFill="1" applyBorder="1" applyAlignment="1" applyProtection="1">
      <alignment horizontal="right" indent="6"/>
    </xf>
    <xf numFmtId="4" fontId="21" fillId="0" borderId="13" xfId="7996" applyNumberFormat="1" applyFont="1" applyFill="1" applyBorder="1" applyAlignment="1" applyProtection="1">
      <alignment horizontal="right" indent="5"/>
    </xf>
    <xf numFmtId="0" fontId="22" fillId="0" borderId="17" xfId="7989" applyFont="1" applyFill="1" applyBorder="1" applyAlignment="1">
      <alignment vertical="center"/>
    </xf>
    <xf numFmtId="0" fontId="58" fillId="0" borderId="17" xfId="7989" applyFont="1" applyFill="1" applyBorder="1" applyAlignment="1">
      <alignment vertical="center"/>
    </xf>
    <xf numFmtId="170" fontId="32" fillId="0" borderId="0" xfId="7996" applyNumberFormat="1" applyFont="1" applyFill="1" applyBorder="1" applyAlignment="1" applyProtection="1">
      <alignment horizontal="right" indent="6"/>
    </xf>
    <xf numFmtId="4" fontId="32" fillId="0" borderId="13" xfId="7996" applyNumberFormat="1" applyFont="1" applyFill="1" applyBorder="1" applyAlignment="1" applyProtection="1">
      <alignment horizontal="right" indent="5"/>
    </xf>
    <xf numFmtId="0" fontId="22" fillId="0" borderId="18" xfId="7989" applyFont="1" applyFill="1" applyBorder="1" applyAlignment="1">
      <alignment vertical="center"/>
    </xf>
    <xf numFmtId="170" fontId="21" fillId="0" borderId="3" xfId="7996" applyNumberFormat="1" applyFont="1" applyFill="1" applyBorder="1" applyAlignment="1" applyProtection="1">
      <alignment horizontal="right" indent="6"/>
    </xf>
    <xf numFmtId="4" fontId="21" fillId="0" borderId="12" xfId="7996" applyNumberFormat="1" applyFont="1" applyFill="1" applyBorder="1" applyAlignment="1" applyProtection="1">
      <alignment horizontal="right" indent="5"/>
    </xf>
    <xf numFmtId="0" fontId="58" fillId="5" borderId="20" xfId="7990" applyFont="1" applyFill="1" applyBorder="1" applyAlignment="1">
      <alignment horizontal="left" vertical="center"/>
    </xf>
    <xf numFmtId="0" fontId="58" fillId="5" borderId="1" xfId="7990" applyFont="1" applyFill="1" applyBorder="1" applyAlignment="1">
      <alignment horizontal="center" vertical="center"/>
    </xf>
    <xf numFmtId="0" fontId="58" fillId="5" borderId="21" xfId="7990" applyFont="1" applyFill="1" applyBorder="1" applyAlignment="1">
      <alignment horizontal="center" vertical="center"/>
    </xf>
    <xf numFmtId="0" fontId="58" fillId="5" borderId="3" xfId="7990" applyFont="1" applyFill="1" applyBorder="1" applyAlignment="1">
      <alignment horizontal="center" vertical="center"/>
    </xf>
    <xf numFmtId="0" fontId="58" fillId="5" borderId="12" xfId="7990" applyFont="1" applyFill="1" applyBorder="1" applyAlignment="1">
      <alignment horizontal="center" vertical="center"/>
    </xf>
    <xf numFmtId="0" fontId="58" fillId="0" borderId="0" xfId="7990" applyFont="1" applyFill="1" applyBorder="1" applyAlignment="1">
      <alignment horizontal="center" vertical="center"/>
    </xf>
    <xf numFmtId="4" fontId="41" fillId="0" borderId="0" xfId="7996" applyNumberFormat="1" applyFont="1" applyFill="1" applyBorder="1" applyAlignment="1" applyProtection="1">
      <alignment horizontal="left" vertical="center" indent="3"/>
    </xf>
    <xf numFmtId="2" fontId="22" fillId="0" borderId="13" xfId="7990" applyNumberFormat="1" applyFont="1" applyFill="1" applyBorder="1" applyAlignment="1">
      <alignment horizontal="right" vertical="center" indent="3"/>
    </xf>
    <xf numFmtId="4" fontId="29" fillId="0" borderId="0" xfId="7996" applyNumberFormat="1" applyFont="1" applyFill="1" applyBorder="1" applyAlignment="1" applyProtection="1">
      <alignment horizontal="left" vertical="center" indent="3"/>
    </xf>
    <xf numFmtId="2" fontId="58" fillId="0" borderId="13" xfId="7990" applyNumberFormat="1" applyFont="1" applyFill="1" applyBorder="1" applyAlignment="1">
      <alignment horizontal="right" vertical="center" indent="3"/>
    </xf>
    <xf numFmtId="4" fontId="41" fillId="0" borderId="3" xfId="7996" applyNumberFormat="1" applyFont="1" applyFill="1" applyBorder="1" applyAlignment="1" applyProtection="1">
      <alignment horizontal="left" vertical="center" indent="3"/>
    </xf>
    <xf numFmtId="2" fontId="22" fillId="0" borderId="12" xfId="7990" applyNumberFormat="1" applyFont="1" applyFill="1" applyBorder="1" applyAlignment="1">
      <alignment horizontal="right" vertical="center" indent="3"/>
    </xf>
    <xf numFmtId="0" fontId="35" fillId="0" borderId="0" xfId="7990" applyFont="1" applyFill="1" applyBorder="1" applyAlignment="1">
      <alignment horizontal="left" vertical="center"/>
    </xf>
    <xf numFmtId="0" fontId="36" fillId="0" borderId="0" xfId="7990" applyFont="1" applyFill="1" applyBorder="1" applyAlignment="1">
      <alignment vertical="center"/>
    </xf>
    <xf numFmtId="0" fontId="58" fillId="5" borderId="25" xfId="7989" applyFont="1" applyFill="1" applyBorder="1" applyAlignment="1">
      <alignment vertical="center"/>
    </xf>
    <xf numFmtId="0" fontId="22" fillId="5" borderId="25" xfId="7989" applyFont="1" applyFill="1" applyBorder="1" applyAlignment="1">
      <alignment vertical="center"/>
    </xf>
    <xf numFmtId="0" fontId="22" fillId="5" borderId="16" xfId="7989" applyFont="1" applyFill="1" applyBorder="1" applyAlignment="1">
      <alignment vertical="center"/>
    </xf>
    <xf numFmtId="0" fontId="58" fillId="0" borderId="0" xfId="7990" applyFont="1" applyFill="1" applyBorder="1" applyAlignment="1">
      <alignment horizontal="center" vertical="center" wrapText="1"/>
    </xf>
    <xf numFmtId="170" fontId="48" fillId="0" borderId="0" xfId="7990" applyNumberFormat="1" applyFont="1" applyFill="1" applyBorder="1" applyAlignment="1">
      <alignment vertical="center" wrapText="1"/>
    </xf>
    <xf numFmtId="0" fontId="57" fillId="0" borderId="0" xfId="7990" applyFont="1" applyFill="1" applyBorder="1" applyAlignment="1">
      <alignment vertical="center"/>
    </xf>
    <xf numFmtId="170" fontId="41" fillId="0" borderId="22" xfId="7990" applyNumberFormat="1" applyFont="1" applyBorder="1" applyAlignment="1">
      <alignment horizontal="right" vertical="center" wrapText="1"/>
    </xf>
    <xf numFmtId="2" fontId="41" fillId="0" borderId="0" xfId="7990" applyNumberFormat="1" applyFont="1" applyBorder="1" applyAlignment="1">
      <alignment horizontal="right" vertical="center" wrapText="1" indent="5"/>
    </xf>
    <xf numFmtId="2" fontId="41" fillId="0" borderId="13" xfId="7990" applyNumberFormat="1" applyFont="1" applyBorder="1" applyAlignment="1">
      <alignment horizontal="right" vertical="center" wrapText="1" indent="5"/>
    </xf>
    <xf numFmtId="170" fontId="29" fillId="0" borderId="22" xfId="7990" applyNumberFormat="1" applyFont="1" applyFill="1" applyBorder="1" applyAlignment="1">
      <alignment horizontal="right" vertical="center" wrapText="1"/>
    </xf>
    <xf numFmtId="2" fontId="29" fillId="0" borderId="0" xfId="7990" applyNumberFormat="1" applyFont="1" applyFill="1" applyBorder="1" applyAlignment="1">
      <alignment horizontal="right" vertical="center" wrapText="1" indent="5"/>
    </xf>
    <xf numFmtId="2" fontId="29" fillId="0" borderId="13" xfId="7990" applyNumberFormat="1" applyFont="1" applyFill="1" applyBorder="1" applyAlignment="1">
      <alignment horizontal="right" vertical="center" wrapText="1" indent="5"/>
    </xf>
    <xf numFmtId="170" fontId="41" fillId="0" borderId="23" xfId="7990" applyNumberFormat="1" applyFont="1" applyBorder="1" applyAlignment="1">
      <alignment horizontal="right" vertical="center" wrapText="1"/>
    </xf>
    <xf numFmtId="2" fontId="41" fillId="0" borderId="3" xfId="7990" applyNumberFormat="1" applyFont="1" applyBorder="1" applyAlignment="1">
      <alignment horizontal="right" vertical="center" wrapText="1" indent="5"/>
    </xf>
    <xf numFmtId="2" fontId="41" fillId="0" borderId="12" xfId="7990" applyNumberFormat="1" applyFont="1" applyBorder="1" applyAlignment="1">
      <alignment horizontal="right" vertical="center" wrapText="1" indent="5"/>
    </xf>
    <xf numFmtId="0" fontId="35" fillId="0" borderId="0" xfId="7990" applyFont="1" applyFill="1" applyBorder="1" applyAlignment="1">
      <alignment vertical="center"/>
    </xf>
    <xf numFmtId="0" fontId="35" fillId="0" borderId="0" xfId="7990" applyFont="1" applyFill="1" applyBorder="1" applyAlignment="1">
      <alignment vertical="center" wrapText="1"/>
    </xf>
    <xf numFmtId="166" fontId="29" fillId="0" borderId="0" xfId="0" applyFont="1" applyFill="1" applyBorder="1" applyAlignment="1">
      <alignment horizontal="left" vertical="center"/>
    </xf>
    <xf numFmtId="0" fontId="16" fillId="0" borderId="0" xfId="7046" applyFont="1" applyFill="1"/>
    <xf numFmtId="0" fontId="37" fillId="0" borderId="0" xfId="7990" applyFont="1" applyFill="1" applyBorder="1" applyAlignment="1">
      <alignment horizontal="left" vertical="center" wrapText="1"/>
    </xf>
    <xf numFmtId="0" fontId="20" fillId="0" borderId="24" xfId="7990" applyFont="1" applyFill="1" applyBorder="1" applyAlignment="1">
      <alignment vertical="center"/>
    </xf>
    <xf numFmtId="0" fontId="48" fillId="7" borderId="2" xfId="0" applyNumberFormat="1" applyFont="1" applyFill="1" applyBorder="1" applyAlignment="1">
      <alignment horizontal="center" vertical="center" wrapText="1"/>
    </xf>
    <xf numFmtId="166" fontId="0" fillId="0" borderId="0" xfId="0" applyFill="1" applyBorder="1"/>
    <xf numFmtId="0" fontId="48" fillId="7" borderId="2" xfId="0" applyNumberFormat="1" applyFont="1" applyFill="1" applyBorder="1" applyAlignment="1">
      <alignment vertical="center" wrapText="1"/>
    </xf>
    <xf numFmtId="0" fontId="58" fillId="5" borderId="12" xfId="7990" applyFont="1" applyFill="1" applyBorder="1" applyAlignment="1">
      <alignment horizontal="center" vertical="center" wrapText="1"/>
    </xf>
    <xf numFmtId="0" fontId="48" fillId="0" borderId="0" xfId="7990" applyFont="1" applyFill="1" applyBorder="1" applyAlignment="1">
      <alignment vertical="center"/>
    </xf>
    <xf numFmtId="0" fontId="48" fillId="0" borderId="0" xfId="7990" applyFont="1" applyFill="1" applyBorder="1" applyAlignment="1">
      <alignment horizontal="left" vertical="center"/>
    </xf>
    <xf numFmtId="166" fontId="57" fillId="0" borderId="0" xfId="0" applyFont="1" applyFill="1" applyBorder="1"/>
    <xf numFmtId="3" fontId="57" fillId="0" borderId="0" xfId="0" applyNumberFormat="1" applyFont="1" applyFill="1" applyBorder="1"/>
    <xf numFmtId="0" fontId="22" fillId="0" borderId="24" xfId="7990" applyFont="1" applyFill="1" applyBorder="1" applyAlignment="1">
      <alignment vertical="center"/>
    </xf>
    <xf numFmtId="3" fontId="21" fillId="0" borderId="0" xfId="7997" applyNumberFormat="1" applyFont="1" applyFill="1" applyBorder="1" applyAlignment="1">
      <alignment horizontal="right"/>
    </xf>
    <xf numFmtId="3" fontId="21" fillId="0" borderId="0" xfId="7997" applyNumberFormat="1" applyFont="1" applyFill="1" applyBorder="1" applyAlignment="1">
      <alignment horizontal="left"/>
    </xf>
    <xf numFmtId="3" fontId="63" fillId="0" borderId="0" xfId="7997" applyNumberFormat="1" applyFont="1" applyFill="1" applyBorder="1" applyAlignment="1">
      <alignment horizontal="left"/>
    </xf>
    <xf numFmtId="3" fontId="63" fillId="0" borderId="13" xfId="7997" applyNumberFormat="1" applyFont="1" applyFill="1" applyBorder="1" applyAlignment="1">
      <alignment horizontal="left"/>
    </xf>
    <xf numFmtId="0" fontId="22" fillId="0" borderId="17" xfId="7990" applyFont="1" applyFill="1" applyBorder="1" applyAlignment="1">
      <alignment vertical="center"/>
    </xf>
    <xf numFmtId="3" fontId="21" fillId="0" borderId="0" xfId="0" applyNumberFormat="1" applyFont="1" applyFill="1" applyBorder="1"/>
    <xf numFmtId="0" fontId="58" fillId="0" borderId="17" xfId="7990" applyFont="1" applyFill="1" applyBorder="1" applyAlignment="1">
      <alignment vertical="center"/>
    </xf>
    <xf numFmtId="3" fontId="32" fillId="0" borderId="0" xfId="7997" applyNumberFormat="1" applyFont="1" applyFill="1" applyBorder="1" applyAlignment="1">
      <alignment horizontal="right"/>
    </xf>
    <xf numFmtId="3" fontId="32" fillId="0" borderId="0" xfId="7997" applyNumberFormat="1" applyFont="1" applyFill="1" applyBorder="1" applyAlignment="1">
      <alignment horizontal="left"/>
    </xf>
    <xf numFmtId="3" fontId="64" fillId="0" borderId="0" xfId="7997" applyNumberFormat="1" applyFont="1" applyFill="1" applyBorder="1" applyAlignment="1">
      <alignment horizontal="left"/>
    </xf>
    <xf numFmtId="3" fontId="29" fillId="0" borderId="0" xfId="0" applyNumberFormat="1" applyFont="1" applyFill="1" applyBorder="1" applyAlignment="1">
      <alignment horizontal="right"/>
    </xf>
    <xf numFmtId="3" fontId="64" fillId="0" borderId="13" xfId="7997" applyNumberFormat="1" applyFont="1" applyFill="1" applyBorder="1" applyAlignment="1">
      <alignment horizontal="left"/>
    </xf>
    <xf numFmtId="0" fontId="22" fillId="0" borderId="18" xfId="7990" applyFont="1" applyFill="1" applyBorder="1" applyAlignment="1">
      <alignment vertical="center"/>
    </xf>
    <xf numFmtId="3" fontId="21" fillId="0" borderId="3" xfId="7997" applyNumberFormat="1" applyFont="1" applyFill="1" applyBorder="1" applyAlignment="1">
      <alignment horizontal="right"/>
    </xf>
    <xf numFmtId="3" fontId="63" fillId="0" borderId="3" xfId="7997" applyNumberFormat="1" applyFont="1" applyFill="1" applyBorder="1" applyAlignment="1">
      <alignment horizontal="left"/>
    </xf>
    <xf numFmtId="3" fontId="41" fillId="0" borderId="3" xfId="0" applyNumberFormat="1" applyFont="1" applyFill="1" applyBorder="1"/>
    <xf numFmtId="3" fontId="63" fillId="0" borderId="12" xfId="7997" applyNumberFormat="1" applyFont="1" applyFill="1" applyBorder="1" applyAlignment="1">
      <alignment horizontal="left"/>
    </xf>
    <xf numFmtId="166" fontId="49" fillId="0" borderId="0" xfId="0" applyFont="1" applyFill="1" applyBorder="1"/>
    <xf numFmtId="0" fontId="58" fillId="5" borderId="23" xfId="7990" applyFont="1" applyFill="1" applyBorder="1" applyAlignment="1">
      <alignment horizontal="left" vertical="center" wrapText="1"/>
    </xf>
    <xf numFmtId="0" fontId="58" fillId="5" borderId="3" xfId="7990" applyFont="1" applyFill="1" applyBorder="1" applyAlignment="1">
      <alignment horizontal="center" vertical="center" wrapText="1"/>
    </xf>
    <xf numFmtId="0" fontId="59" fillId="0" borderId="0" xfId="7990" applyFont="1" applyFill="1" applyBorder="1" applyAlignment="1">
      <alignment vertical="center"/>
    </xf>
    <xf numFmtId="4" fontId="41" fillId="0" borderId="1" xfId="0" applyNumberFormat="1" applyFont="1" applyFill="1" applyBorder="1" applyAlignment="1">
      <alignment horizontal="right"/>
    </xf>
    <xf numFmtId="3" fontId="63" fillId="0" borderId="1" xfId="7997" applyNumberFormat="1" applyFont="1" applyFill="1" applyBorder="1" applyAlignment="1">
      <alignment horizontal="left"/>
    </xf>
    <xf numFmtId="3" fontId="63" fillId="0" borderId="21" xfId="7997" applyNumberFormat="1" applyFont="1" applyFill="1" applyBorder="1" applyAlignment="1">
      <alignment horizontal="left"/>
    </xf>
    <xf numFmtId="4" fontId="21" fillId="0" borderId="0" xfId="7997" applyNumberFormat="1" applyFont="1" applyFill="1" applyBorder="1" applyAlignment="1">
      <alignment horizontal="right"/>
    </xf>
    <xf numFmtId="4" fontId="41" fillId="0" borderId="0" xfId="0" applyNumberFormat="1" applyFont="1" applyFill="1" applyBorder="1" applyAlignment="1">
      <alignment horizontal="right"/>
    </xf>
    <xf numFmtId="4" fontId="29" fillId="0" borderId="0" xfId="0" applyNumberFormat="1" applyFont="1" applyFill="1" applyBorder="1" applyAlignment="1">
      <alignment horizontal="right"/>
    </xf>
    <xf numFmtId="4" fontId="41" fillId="0" borderId="3" xfId="0" applyNumberFormat="1" applyFont="1" applyFill="1" applyBorder="1" applyAlignment="1">
      <alignment horizontal="right"/>
    </xf>
    <xf numFmtId="166" fontId="41" fillId="0" borderId="3" xfId="0" applyFont="1" applyFill="1" applyBorder="1"/>
    <xf numFmtId="166" fontId="41" fillId="0" borderId="12" xfId="0" applyFont="1" applyFill="1" applyBorder="1"/>
    <xf numFmtId="0" fontId="48" fillId="7" borderId="20" xfId="0" applyNumberFormat="1" applyFont="1" applyFill="1" applyBorder="1" applyAlignment="1">
      <alignment horizontal="center" vertical="center" wrapText="1"/>
    </xf>
    <xf numFmtId="0" fontId="48" fillId="7" borderId="1" xfId="0" applyNumberFormat="1" applyFont="1" applyFill="1" applyBorder="1" applyAlignment="1">
      <alignment horizontal="center" vertical="center" wrapText="1"/>
    </xf>
    <xf numFmtId="0" fontId="48" fillId="7" borderId="21" xfId="0" applyNumberFormat="1" applyFont="1" applyFill="1" applyBorder="1" applyAlignment="1">
      <alignment horizontal="center" vertical="center" wrapText="1"/>
    </xf>
    <xf numFmtId="0" fontId="48" fillId="7" borderId="2" xfId="0" applyNumberFormat="1" applyFont="1" applyFill="1" applyBorder="1" applyAlignment="1">
      <alignment horizontal="center" vertical="center" wrapText="1"/>
    </xf>
    <xf numFmtId="0" fontId="48" fillId="0" borderId="0" xfId="7990" applyFont="1" applyFill="1" applyBorder="1" applyAlignment="1">
      <alignment horizontal="right" vertical="center"/>
    </xf>
    <xf numFmtId="4" fontId="21" fillId="0" borderId="20" xfId="7997" applyNumberFormat="1" applyFont="1" applyFill="1" applyBorder="1" applyAlignment="1">
      <alignment horizontal="right"/>
    </xf>
    <xf numFmtId="4" fontId="21" fillId="0" borderId="1" xfId="7997" applyNumberFormat="1" applyFont="1" applyFill="1" applyBorder="1" applyAlignment="1">
      <alignment horizontal="right"/>
    </xf>
    <xf numFmtId="4" fontId="41" fillId="0" borderId="1" xfId="0" applyNumberFormat="1" applyFont="1" applyFill="1" applyBorder="1"/>
    <xf numFmtId="2" fontId="21" fillId="0" borderId="1" xfId="0" applyNumberFormat="1" applyFont="1" applyFill="1" applyBorder="1"/>
    <xf numFmtId="4" fontId="21" fillId="0" borderId="22" xfId="7997" applyNumberFormat="1" applyFont="1" applyFill="1" applyBorder="1" applyAlignment="1">
      <alignment horizontal="right"/>
    </xf>
    <xf numFmtId="2" fontId="21" fillId="0" borderId="0" xfId="0" applyNumberFormat="1" applyFont="1" applyFill="1" applyBorder="1"/>
    <xf numFmtId="2" fontId="21" fillId="0" borderId="0" xfId="0" applyNumberFormat="1" applyFont="1" applyFill="1" applyBorder="1" applyAlignment="1">
      <alignment horizontal="right"/>
    </xf>
    <xf numFmtId="4" fontId="32" fillId="0" borderId="22" xfId="7997" applyNumberFormat="1" applyFont="1" applyFill="1" applyBorder="1" applyAlignment="1">
      <alignment horizontal="right"/>
    </xf>
    <xf numFmtId="4" fontId="32" fillId="0" borderId="0" xfId="7997" applyNumberFormat="1" applyFont="1" applyFill="1" applyBorder="1" applyAlignment="1">
      <alignment horizontal="right"/>
    </xf>
    <xf numFmtId="2" fontId="32" fillId="0" borderId="0" xfId="0" applyNumberFormat="1" applyFont="1" applyFill="1" applyBorder="1"/>
    <xf numFmtId="4" fontId="41" fillId="0" borderId="22" xfId="0" applyNumberFormat="1" applyFont="1" applyFill="1" applyBorder="1" applyAlignment="1">
      <alignment horizontal="right"/>
    </xf>
    <xf numFmtId="4" fontId="21" fillId="0" borderId="23" xfId="7997" applyNumberFormat="1" applyFont="1" applyFill="1" applyBorder="1" applyAlignment="1">
      <alignment horizontal="right"/>
    </xf>
    <xf numFmtId="4" fontId="21" fillId="0" borderId="3" xfId="7997" applyNumberFormat="1" applyFont="1" applyFill="1" applyBorder="1" applyAlignment="1">
      <alignment horizontal="right"/>
    </xf>
    <xf numFmtId="4" fontId="41" fillId="0" borderId="3" xfId="0" applyNumberFormat="1" applyFont="1" applyFill="1" applyBorder="1"/>
    <xf numFmtId="2" fontId="21" fillId="0" borderId="3" xfId="0" applyNumberFormat="1" applyFont="1" applyFill="1" applyBorder="1"/>
    <xf numFmtId="0" fontId="48" fillId="7" borderId="25" xfId="0" applyNumberFormat="1" applyFont="1" applyFill="1" applyBorder="1" applyAlignment="1">
      <alignment vertical="center" wrapText="1"/>
    </xf>
    <xf numFmtId="0" fontId="48" fillId="7" borderId="19" xfId="0" applyNumberFormat="1" applyFont="1" applyFill="1" applyBorder="1" applyAlignment="1">
      <alignment horizontal="center" vertical="center" wrapText="1"/>
    </xf>
    <xf numFmtId="166" fontId="29" fillId="0" borderId="0" xfId="0" applyFont="1" applyFill="1" applyBorder="1"/>
    <xf numFmtId="0" fontId="48" fillId="7" borderId="19" xfId="0" applyNumberFormat="1" applyFont="1" applyFill="1" applyBorder="1" applyAlignment="1">
      <alignment vertical="center" wrapText="1"/>
    </xf>
    <xf numFmtId="4" fontId="63" fillId="0" borderId="1" xfId="7997" applyNumberFormat="1" applyFont="1" applyFill="1" applyBorder="1" applyAlignment="1">
      <alignment horizontal="left"/>
    </xf>
    <xf numFmtId="4" fontId="63" fillId="0" borderId="21" xfId="7997" applyNumberFormat="1" applyFont="1" applyFill="1" applyBorder="1" applyAlignment="1">
      <alignment horizontal="left"/>
    </xf>
    <xf numFmtId="4" fontId="63" fillId="0" borderId="0" xfId="7997" applyNumberFormat="1" applyFont="1" applyFill="1" applyBorder="1" applyAlignment="1">
      <alignment horizontal="left"/>
    </xf>
    <xf numFmtId="4" fontId="63" fillId="0" borderId="13" xfId="7997" applyNumberFormat="1" applyFont="1" applyFill="1" applyBorder="1" applyAlignment="1">
      <alignment horizontal="left"/>
    </xf>
    <xf numFmtId="166" fontId="41" fillId="0" borderId="0" xfId="0" applyFont="1" applyFill="1" applyBorder="1" applyAlignment="1">
      <alignment horizontal="right"/>
    </xf>
    <xf numFmtId="4" fontId="63" fillId="0" borderId="3" xfId="7997" applyNumberFormat="1" applyFont="1" applyFill="1" applyBorder="1" applyAlignment="1">
      <alignment horizontal="left"/>
    </xf>
    <xf numFmtId="4" fontId="63" fillId="0" borderId="12" xfId="7997" applyNumberFormat="1" applyFont="1" applyFill="1" applyBorder="1" applyAlignment="1">
      <alignment horizontal="left"/>
    </xf>
    <xf numFmtId="166" fontId="12" fillId="0" borderId="0" xfId="2" applyFont="1" applyFill="1"/>
    <xf numFmtId="166" fontId="12" fillId="0" borderId="0" xfId="2" applyFont="1" applyFill="1" applyAlignment="1">
      <alignment horizontal="center"/>
    </xf>
    <xf numFmtId="0" fontId="58" fillId="5" borderId="1" xfId="7046" applyFont="1" applyFill="1" applyBorder="1" applyAlignment="1">
      <alignment vertical="center"/>
    </xf>
    <xf numFmtId="0" fontId="58" fillId="5" borderId="20" xfId="7046" applyFont="1" applyFill="1" applyBorder="1" applyAlignment="1">
      <alignment vertical="center"/>
    </xf>
    <xf numFmtId="0" fontId="58" fillId="5" borderId="21" xfId="7046" applyFont="1" applyFill="1" applyBorder="1" applyAlignment="1">
      <alignment vertical="center"/>
    </xf>
    <xf numFmtId="0" fontId="58" fillId="5" borderId="23" xfId="7046" applyFont="1" applyFill="1" applyBorder="1" applyAlignment="1">
      <alignment vertical="center"/>
    </xf>
    <xf numFmtId="0" fontId="58" fillId="5" borderId="3" xfId="7046" applyFont="1" applyFill="1" applyBorder="1" applyAlignment="1">
      <alignment vertical="center"/>
    </xf>
    <xf numFmtId="0" fontId="58" fillId="5" borderId="12" xfId="7046" applyFont="1" applyFill="1" applyBorder="1" applyAlignment="1">
      <alignment vertical="center"/>
    </xf>
    <xf numFmtId="0" fontId="48" fillId="7" borderId="2" xfId="0" applyNumberFormat="1" applyFont="1" applyFill="1" applyBorder="1" applyAlignment="1">
      <alignment horizontal="center" vertical="center" wrapText="1"/>
    </xf>
    <xf numFmtId="0" fontId="48" fillId="7" borderId="19" xfId="0" applyNumberFormat="1" applyFont="1" applyFill="1" applyBorder="1" applyAlignment="1">
      <alignment horizontal="center" vertical="center" wrapText="1"/>
    </xf>
    <xf numFmtId="166" fontId="12" fillId="0" borderId="0" xfId="5" applyFont="1" applyFill="1" applyBorder="1"/>
    <xf numFmtId="0" fontId="48" fillId="7" borderId="25" xfId="0" applyNumberFormat="1" applyFont="1" applyFill="1" applyBorder="1" applyAlignment="1">
      <alignment horizontal="center" vertical="center" wrapText="1"/>
    </xf>
    <xf numFmtId="166" fontId="21" fillId="0" borderId="0" xfId="5" applyFont="1" applyFill="1" applyBorder="1" applyAlignment="1">
      <alignment vertical="center"/>
    </xf>
    <xf numFmtId="166" fontId="21" fillId="0" borderId="0" xfId="5" applyFont="1" applyFill="1" applyBorder="1"/>
    <xf numFmtId="166" fontId="21" fillId="0" borderId="0" xfId="5" applyFont="1" applyFill="1" applyBorder="1" applyAlignment="1">
      <alignment horizontal="center"/>
    </xf>
    <xf numFmtId="166" fontId="21" fillId="0" borderId="20" xfId="5" quotePrefix="1" applyFont="1" applyFill="1" applyBorder="1" applyAlignment="1">
      <alignment horizontal="center" vertical="center"/>
    </xf>
    <xf numFmtId="3" fontId="21" fillId="0" borderId="21" xfId="5" applyNumberFormat="1" applyFont="1" applyFill="1" applyBorder="1" applyAlignment="1">
      <alignment vertical="center" wrapText="1"/>
    </xf>
    <xf numFmtId="3" fontId="21" fillId="0" borderId="0" xfId="5" applyNumberFormat="1" applyFont="1" applyBorder="1" applyAlignment="1">
      <alignment horizontal="right" vertical="center" indent="1"/>
    </xf>
    <xf numFmtId="3" fontId="21" fillId="0" borderId="13" xfId="5" applyNumberFormat="1" applyFont="1" applyBorder="1" applyAlignment="1">
      <alignment horizontal="right" vertical="center" indent="1"/>
    </xf>
    <xf numFmtId="166" fontId="21" fillId="0" borderId="22" xfId="5" quotePrefix="1" applyFont="1" applyFill="1" applyBorder="1" applyAlignment="1">
      <alignment horizontal="center" vertical="center"/>
    </xf>
    <xf numFmtId="3" fontId="21" fillId="0" borderId="13" xfId="5" applyNumberFormat="1" applyFont="1" applyFill="1" applyBorder="1" applyAlignment="1">
      <alignment vertical="center"/>
    </xf>
    <xf numFmtId="3" fontId="21" fillId="0" borderId="13" xfId="5" applyNumberFormat="1" applyFont="1" applyFill="1" applyBorder="1" applyAlignment="1">
      <alignment vertical="center" wrapText="1"/>
    </xf>
    <xf numFmtId="0" fontId="21" fillId="0" borderId="22" xfId="5" quotePrefix="1" applyNumberFormat="1" applyFont="1" applyFill="1" applyBorder="1" applyAlignment="1">
      <alignment horizontal="center" vertical="center"/>
    </xf>
    <xf numFmtId="166" fontId="32" fillId="0" borderId="22" xfId="5" applyFont="1" applyFill="1" applyBorder="1"/>
    <xf numFmtId="3" fontId="21" fillId="0" borderId="13" xfId="5" applyNumberFormat="1" applyFont="1" applyFill="1" applyBorder="1" applyAlignment="1">
      <alignment horizontal="left" vertical="center"/>
    </xf>
    <xf numFmtId="166" fontId="32" fillId="0" borderId="25" xfId="5" applyFont="1" applyFill="1" applyBorder="1"/>
    <xf numFmtId="166" fontId="32" fillId="0" borderId="19" xfId="0" applyFont="1" applyFill="1" applyBorder="1" applyAlignment="1">
      <alignment vertical="center"/>
    </xf>
    <xf numFmtId="3" fontId="32" fillId="0" borderId="2" xfId="5" applyNumberFormat="1" applyFont="1" applyBorder="1" applyAlignment="1">
      <alignment horizontal="right" vertical="center" indent="1"/>
    </xf>
    <xf numFmtId="3" fontId="32" fillId="0" borderId="19" xfId="5" applyNumberFormat="1" applyFont="1" applyBorder="1" applyAlignment="1">
      <alignment horizontal="right" vertical="center" indent="1"/>
    </xf>
    <xf numFmtId="166" fontId="24" fillId="0" borderId="0" xfId="5" applyFont="1"/>
    <xf numFmtId="0" fontId="43" fillId="0" borderId="0" xfId="0" applyNumberFormat="1" applyFont="1"/>
    <xf numFmtId="3" fontId="24" fillId="0" borderId="0" xfId="5" applyNumberFormat="1" applyFont="1" applyAlignment="1">
      <alignment horizontal="right" vertical="center" indent="1"/>
    </xf>
    <xf numFmtId="182" fontId="24" fillId="0" borderId="0" xfId="5" applyNumberFormat="1" applyFont="1" applyAlignment="1">
      <alignment horizontal="right" vertical="center" indent="1"/>
    </xf>
    <xf numFmtId="179" fontId="24" fillId="0" borderId="0" xfId="1" applyNumberFormat="1" applyFont="1"/>
    <xf numFmtId="166" fontId="24" fillId="0" borderId="0" xfId="5" applyFont="1" applyAlignment="1">
      <alignment horizontal="center"/>
    </xf>
    <xf numFmtId="166" fontId="24" fillId="0" borderId="0" xfId="2" applyFont="1" applyAlignment="1">
      <alignment horizontal="left" vertical="center"/>
    </xf>
    <xf numFmtId="166" fontId="24" fillId="0" borderId="0" xfId="5" applyFont="1" applyAlignment="1">
      <alignment horizontal="left" wrapText="1"/>
    </xf>
    <xf numFmtId="166" fontId="21" fillId="0" borderId="0" xfId="2" applyFont="1" applyFill="1"/>
    <xf numFmtId="166" fontId="21" fillId="0" borderId="0" xfId="2" applyFont="1" applyFill="1" applyAlignment="1">
      <alignment horizontal="center"/>
    </xf>
    <xf numFmtId="3" fontId="21" fillId="0" borderId="0" xfId="0" applyNumberFormat="1" applyFont="1" applyBorder="1" applyAlignment="1">
      <alignment horizontal="right" vertical="center" indent="1"/>
    </xf>
    <xf numFmtId="3" fontId="21" fillId="0" borderId="0" xfId="2" applyNumberFormat="1" applyFont="1" applyBorder="1" applyAlignment="1">
      <alignment horizontal="right" vertical="center" indent="1"/>
    </xf>
    <xf numFmtId="2" fontId="21" fillId="0" borderId="0" xfId="2" applyNumberFormat="1" applyFont="1" applyBorder="1" applyAlignment="1">
      <alignment horizontal="right" vertical="center" wrapText="1" indent="1"/>
    </xf>
    <xf numFmtId="2" fontId="21" fillId="0" borderId="13" xfId="2" applyNumberFormat="1" applyFont="1" applyBorder="1" applyAlignment="1">
      <alignment horizontal="right" vertical="center" wrapText="1" indent="1"/>
    </xf>
    <xf numFmtId="167" fontId="21" fillId="0" borderId="17" xfId="2" applyNumberFormat="1" applyFont="1" applyFill="1" applyBorder="1" applyAlignment="1">
      <alignment horizontal="center" vertical="center"/>
    </xf>
    <xf numFmtId="167" fontId="21" fillId="0" borderId="18" xfId="2" applyNumberFormat="1" applyFont="1" applyFill="1" applyBorder="1" applyAlignment="1">
      <alignment horizontal="center" vertical="center"/>
    </xf>
    <xf numFmtId="3" fontId="21" fillId="0" borderId="3" xfId="0" applyNumberFormat="1" applyFont="1" applyBorder="1" applyAlignment="1">
      <alignment horizontal="right" vertical="center" indent="1"/>
    </xf>
    <xf numFmtId="3" fontId="21" fillId="0" borderId="3" xfId="2" applyNumberFormat="1" applyFont="1" applyBorder="1" applyAlignment="1">
      <alignment horizontal="right" vertical="center" indent="1"/>
    </xf>
    <xf numFmtId="2" fontId="21" fillId="0" borderId="3" xfId="2" applyNumberFormat="1" applyFont="1" applyBorder="1" applyAlignment="1">
      <alignment horizontal="right" vertical="center" wrapText="1" indent="1"/>
    </xf>
    <xf numFmtId="2" fontId="21" fillId="0" borderId="12" xfId="2" applyNumberFormat="1" applyFont="1" applyBorder="1" applyAlignment="1">
      <alignment horizontal="right" vertical="center" wrapText="1" indent="1"/>
    </xf>
    <xf numFmtId="3" fontId="24" fillId="0" borderId="0" xfId="0" applyNumberFormat="1" applyFont="1" applyAlignment="1">
      <alignment horizontal="right" vertical="center"/>
    </xf>
    <xf numFmtId="3" fontId="24" fillId="0" borderId="0" xfId="2" applyNumberFormat="1" applyFont="1" applyAlignment="1">
      <alignment horizontal="center" vertical="center"/>
    </xf>
    <xf numFmtId="2" fontId="24" fillId="0" borderId="0" xfId="2" applyNumberFormat="1" applyFont="1" applyAlignment="1">
      <alignment horizontal="center" vertical="center" wrapText="1"/>
    </xf>
    <xf numFmtId="3" fontId="24" fillId="0" borderId="0" xfId="0" applyNumberFormat="1" applyFont="1" applyAlignment="1">
      <alignment vertical="center"/>
    </xf>
    <xf numFmtId="166" fontId="24" fillId="0" borderId="0" xfId="2" applyFont="1"/>
    <xf numFmtId="177" fontId="24" fillId="0" borderId="0" xfId="2" applyNumberFormat="1" applyFont="1" applyAlignment="1">
      <alignment horizontal="center" vertical="center"/>
    </xf>
    <xf numFmtId="166" fontId="24" fillId="0" borderId="0" xfId="2" applyFont="1" applyAlignment="1">
      <alignment horizontal="center"/>
    </xf>
    <xf numFmtId="3" fontId="24" fillId="0" borderId="0" xfId="0" applyNumberFormat="1" applyFont="1"/>
    <xf numFmtId="4" fontId="24" fillId="0" borderId="0" xfId="2" applyNumberFormat="1" applyFont="1" applyAlignment="1">
      <alignment horizontal="center"/>
    </xf>
    <xf numFmtId="170" fontId="24" fillId="0" borderId="0" xfId="2" applyNumberFormat="1" applyFont="1"/>
    <xf numFmtId="2" fontId="24" fillId="0" borderId="0" xfId="2" applyNumberFormat="1" applyFont="1" applyAlignment="1">
      <alignment horizontal="right" vertical="center" wrapText="1" indent="1"/>
    </xf>
    <xf numFmtId="166" fontId="24" fillId="0" borderId="0" xfId="0" applyFont="1" applyAlignment="1">
      <alignment vertical="center"/>
    </xf>
    <xf numFmtId="3" fontId="24" fillId="0" borderId="0" xfId="2" applyNumberFormat="1" applyFont="1" applyAlignment="1">
      <alignment horizontal="right" vertical="center" indent="1"/>
    </xf>
    <xf numFmtId="175" fontId="24" fillId="0" borderId="0" xfId="1" applyNumberFormat="1" applyFont="1" applyBorder="1" applyAlignment="1">
      <alignment horizontal="center"/>
    </xf>
    <xf numFmtId="175" fontId="24" fillId="0" borderId="0" xfId="1" applyNumberFormat="1" applyFont="1" applyFill="1" applyBorder="1"/>
    <xf numFmtId="169" fontId="24" fillId="0" borderId="0" xfId="2" applyNumberFormat="1" applyFont="1"/>
    <xf numFmtId="4" fontId="21" fillId="0" borderId="13" xfId="7997" applyNumberFormat="1" applyFont="1" applyFill="1" applyBorder="1" applyAlignment="1">
      <alignment horizontal="right"/>
    </xf>
    <xf numFmtId="4" fontId="64" fillId="0" borderId="0" xfId="7997" applyNumberFormat="1" applyFont="1" applyFill="1" applyBorder="1" applyAlignment="1">
      <alignment horizontal="left"/>
    </xf>
    <xf numFmtId="4" fontId="32" fillId="0" borderId="13" xfId="7997" applyNumberFormat="1" applyFont="1" applyFill="1" applyBorder="1" applyAlignment="1">
      <alignment horizontal="right"/>
    </xf>
    <xf numFmtId="4" fontId="21" fillId="0" borderId="12" xfId="7997" applyNumberFormat="1" applyFont="1" applyFill="1" applyBorder="1" applyAlignment="1">
      <alignment horizontal="right"/>
    </xf>
    <xf numFmtId="166" fontId="24" fillId="0" borderId="0" xfId="6" applyFont="1"/>
    <xf numFmtId="166" fontId="32" fillId="0" borderId="25" xfId="0" applyFont="1" applyFill="1" applyBorder="1"/>
    <xf numFmtId="3" fontId="32" fillId="2" borderId="2" xfId="5" applyNumberFormat="1" applyFont="1" applyFill="1" applyBorder="1" applyAlignment="1">
      <alignment horizontal="right" vertical="center" indent="1"/>
    </xf>
    <xf numFmtId="3" fontId="32" fillId="2" borderId="19" xfId="5" applyNumberFormat="1" applyFont="1" applyFill="1" applyBorder="1" applyAlignment="1">
      <alignment horizontal="right" vertical="center" indent="1"/>
    </xf>
    <xf numFmtId="3" fontId="21" fillId="2" borderId="0" xfId="5" applyNumberFormat="1" applyFont="1" applyFill="1" applyBorder="1" applyAlignment="1">
      <alignment horizontal="right" vertical="center" indent="1"/>
    </xf>
    <xf numFmtId="3" fontId="21" fillId="2" borderId="13" xfId="5" applyNumberFormat="1" applyFont="1" applyFill="1" applyBorder="1" applyAlignment="1">
      <alignment horizontal="right" vertical="center" indent="1"/>
    </xf>
    <xf numFmtId="166" fontId="12" fillId="0" borderId="0" xfId="6" applyFont="1" applyFill="1" applyBorder="1"/>
    <xf numFmtId="166" fontId="21" fillId="0" borderId="0" xfId="6" applyFont="1" applyFill="1" applyBorder="1" applyAlignment="1">
      <alignment horizontal="left"/>
    </xf>
    <xf numFmtId="166" fontId="39" fillId="0" borderId="0" xfId="6" applyFont="1" applyAlignment="1">
      <alignment vertical="center" wrapText="1"/>
    </xf>
    <xf numFmtId="166" fontId="24" fillId="0" borderId="0" xfId="6" applyFont="1" applyAlignment="1">
      <alignment vertical="center"/>
    </xf>
    <xf numFmtId="166" fontId="32" fillId="0" borderId="22" xfId="6" applyFont="1" applyFill="1" applyBorder="1" applyAlignment="1">
      <alignment vertical="center"/>
    </xf>
    <xf numFmtId="166" fontId="21" fillId="0" borderId="22" xfId="6" applyFont="1" applyFill="1" applyBorder="1" applyAlignment="1">
      <alignment vertical="center"/>
    </xf>
    <xf numFmtId="166" fontId="21" fillId="0" borderId="22" xfId="7" applyFont="1" applyFill="1" applyBorder="1" applyAlignment="1">
      <alignment vertical="center"/>
    </xf>
    <xf numFmtId="166" fontId="32" fillId="0" borderId="22" xfId="7" applyFont="1" applyFill="1" applyBorder="1" applyAlignment="1">
      <alignment vertical="center"/>
    </xf>
    <xf numFmtId="166" fontId="32" fillId="0" borderId="23" xfId="6" applyFont="1" applyFill="1" applyBorder="1" applyAlignment="1">
      <alignment vertical="center"/>
    </xf>
    <xf numFmtId="179" fontId="21" fillId="0" borderId="0" xfId="0" applyNumberFormat="1" applyFont="1" applyBorder="1" applyAlignment="1">
      <alignment horizontal="right" vertical="center" indent="1"/>
    </xf>
    <xf numFmtId="3" fontId="21" fillId="0" borderId="13" xfId="0" applyNumberFormat="1" applyFont="1" applyBorder="1" applyAlignment="1">
      <alignment horizontal="right" vertical="center" indent="1"/>
    </xf>
    <xf numFmtId="3" fontId="41" fillId="0" borderId="0" xfId="8" applyNumberFormat="1" applyFont="1" applyBorder="1" applyAlignment="1">
      <alignment horizontal="right" vertical="center" indent="1"/>
    </xf>
    <xf numFmtId="3" fontId="21" fillId="0" borderId="0" xfId="6" applyNumberFormat="1" applyFont="1" applyBorder="1" applyAlignment="1">
      <alignment horizontal="right" vertical="center" indent="1"/>
    </xf>
    <xf numFmtId="3" fontId="41" fillId="0" borderId="0" xfId="9" applyNumberFormat="1" applyFont="1" applyBorder="1" applyAlignment="1">
      <alignment horizontal="right" vertical="center" indent="1"/>
    </xf>
    <xf numFmtId="3" fontId="41" fillId="0" borderId="0" xfId="10" applyNumberFormat="1" applyFont="1" applyBorder="1" applyAlignment="1">
      <alignment horizontal="right" vertical="center" indent="1"/>
    </xf>
    <xf numFmtId="3" fontId="21" fillId="0" borderId="0" xfId="7" applyNumberFormat="1" applyFont="1" applyBorder="1" applyAlignment="1">
      <alignment horizontal="right" vertical="center" indent="1"/>
    </xf>
    <xf numFmtId="3" fontId="32" fillId="0" borderId="3" xfId="6" applyNumberFormat="1" applyFont="1" applyBorder="1" applyAlignment="1">
      <alignment horizontal="right" vertical="center" indent="1"/>
    </xf>
    <xf numFmtId="3" fontId="21" fillId="0" borderId="13" xfId="6" applyNumberFormat="1" applyFont="1" applyBorder="1" applyAlignment="1">
      <alignment horizontal="right" vertical="center" indent="1"/>
    </xf>
    <xf numFmtId="3" fontId="32" fillId="0" borderId="12" xfId="6" applyNumberFormat="1" applyFont="1" applyBorder="1" applyAlignment="1">
      <alignment horizontal="right" vertical="center" indent="1"/>
    </xf>
    <xf numFmtId="166" fontId="32" fillId="0" borderId="25" xfId="6" applyFont="1" applyFill="1" applyBorder="1" applyAlignment="1">
      <alignment vertical="center"/>
    </xf>
    <xf numFmtId="3" fontId="32" fillId="0" borderId="2" xfId="6" applyNumberFormat="1" applyFont="1" applyBorder="1" applyAlignment="1">
      <alignment horizontal="right" vertical="center" indent="1"/>
    </xf>
    <xf numFmtId="3" fontId="32" fillId="0" borderId="19" xfId="6" applyNumberFormat="1" applyFont="1" applyBorder="1" applyAlignment="1">
      <alignment horizontal="right" vertical="center" indent="1"/>
    </xf>
    <xf numFmtId="166" fontId="12" fillId="0" borderId="0" xfId="13" applyFont="1" applyFill="1" applyBorder="1"/>
    <xf numFmtId="166" fontId="19" fillId="0" borderId="0" xfId="13" applyFont="1" applyFill="1" applyBorder="1" applyAlignment="1">
      <alignment vertical="center"/>
    </xf>
    <xf numFmtId="166" fontId="12" fillId="0" borderId="0" xfId="13" applyFont="1" applyFill="1" applyBorder="1" applyAlignment="1">
      <alignment horizontal="center"/>
    </xf>
    <xf numFmtId="0" fontId="48" fillId="0" borderId="0" xfId="0" applyNumberFormat="1" applyFont="1" applyFill="1" applyBorder="1" applyAlignment="1">
      <alignment vertical="center" wrapText="1"/>
    </xf>
    <xf numFmtId="167" fontId="21" fillId="0" borderId="17" xfId="13" applyNumberFormat="1" applyFont="1" applyFill="1" applyBorder="1" applyAlignment="1">
      <alignment horizontal="center" vertical="center"/>
    </xf>
    <xf numFmtId="3" fontId="21" fillId="0" borderId="0" xfId="13" applyNumberFormat="1" applyFont="1" applyBorder="1" applyAlignment="1">
      <alignment horizontal="center" vertical="center"/>
    </xf>
    <xf numFmtId="3" fontId="32" fillId="0" borderId="13" xfId="13" applyNumberFormat="1" applyFont="1" applyBorder="1" applyAlignment="1">
      <alignment horizontal="center" vertical="center"/>
    </xf>
    <xf numFmtId="3" fontId="41" fillId="0" borderId="0" xfId="16" applyNumberFormat="1" applyFont="1" applyBorder="1" applyAlignment="1">
      <alignment horizontal="center" vertical="center"/>
    </xf>
    <xf numFmtId="3" fontId="21" fillId="0" borderId="0" xfId="14" applyNumberFormat="1" applyFont="1" applyBorder="1" applyAlignment="1">
      <alignment horizontal="center" vertical="center" wrapText="1"/>
    </xf>
    <xf numFmtId="3" fontId="21" fillId="0" borderId="0" xfId="15" applyNumberFormat="1" applyFont="1" applyBorder="1" applyAlignment="1">
      <alignment horizontal="center" vertical="center" wrapText="1"/>
    </xf>
    <xf numFmtId="3" fontId="32" fillId="0" borderId="13" xfId="15" applyNumberFormat="1" applyFont="1" applyBorder="1" applyAlignment="1">
      <alignment horizontal="center" vertical="center" wrapText="1"/>
    </xf>
    <xf numFmtId="167" fontId="21" fillId="0" borderId="18" xfId="13" applyNumberFormat="1" applyFont="1" applyFill="1" applyBorder="1" applyAlignment="1">
      <alignment horizontal="center" vertical="center"/>
    </xf>
    <xf numFmtId="3" fontId="41" fillId="0" borderId="3" xfId="16" applyNumberFormat="1" applyFont="1" applyBorder="1" applyAlignment="1">
      <alignment horizontal="center" vertical="center"/>
    </xf>
    <xf numFmtId="3" fontId="21" fillId="0" borderId="3" xfId="14" applyNumberFormat="1" applyFont="1" applyBorder="1" applyAlignment="1">
      <alignment horizontal="center" vertical="center" wrapText="1"/>
    </xf>
    <xf numFmtId="3" fontId="21" fillId="0" borderId="3" xfId="15" applyNumberFormat="1" applyFont="1" applyBorder="1" applyAlignment="1">
      <alignment horizontal="center" vertical="center" wrapText="1"/>
    </xf>
    <xf numFmtId="3" fontId="32" fillId="0" borderId="12" xfId="15" applyNumberFormat="1" applyFont="1" applyBorder="1" applyAlignment="1">
      <alignment horizontal="center" vertical="center" wrapText="1"/>
    </xf>
    <xf numFmtId="166" fontId="24" fillId="0" borderId="0" xfId="13" applyFont="1"/>
    <xf numFmtId="166" fontId="24" fillId="0" borderId="0" xfId="13" applyFont="1" applyAlignment="1">
      <alignment horizontal="center"/>
    </xf>
    <xf numFmtId="166" fontId="19" fillId="0" borderId="0" xfId="13" applyFont="1" applyFill="1" applyBorder="1" applyAlignment="1">
      <alignment horizontal="center" vertical="center" wrapText="1"/>
    </xf>
    <xf numFmtId="166" fontId="19" fillId="0" borderId="0" xfId="13" applyFont="1" applyFill="1" applyBorder="1"/>
    <xf numFmtId="166" fontId="21" fillId="0" borderId="0" xfId="13" applyFont="1" applyFill="1" applyBorder="1" applyAlignment="1">
      <alignment horizontal="center"/>
    </xf>
    <xf numFmtId="3" fontId="21" fillId="0" borderId="0" xfId="13" applyNumberFormat="1" applyFont="1" applyBorder="1" applyAlignment="1">
      <alignment horizontal="right" vertical="center" indent="1"/>
    </xf>
    <xf numFmtId="3" fontId="32" fillId="0" borderId="13" xfId="13" applyNumberFormat="1" applyFont="1" applyBorder="1" applyAlignment="1">
      <alignment horizontal="right" vertical="center" indent="1"/>
    </xf>
    <xf numFmtId="3" fontId="21" fillId="0" borderId="3" xfId="13" applyNumberFormat="1" applyFont="1" applyBorder="1" applyAlignment="1">
      <alignment horizontal="right" vertical="center" indent="1"/>
    </xf>
    <xf numFmtId="3" fontId="32" fillId="0" borderId="12" xfId="13" applyNumberFormat="1" applyFont="1" applyBorder="1" applyAlignment="1">
      <alignment horizontal="right" vertical="center" indent="1"/>
    </xf>
    <xf numFmtId="166" fontId="12" fillId="0" borderId="0" xfId="17" applyFont="1" applyFill="1" applyBorder="1" applyAlignment="1">
      <alignment horizontal="right"/>
    </xf>
    <xf numFmtId="166" fontId="12" fillId="0" borderId="0" xfId="17" applyFont="1" applyFill="1" applyBorder="1"/>
    <xf numFmtId="166" fontId="19" fillId="0" borderId="0" xfId="0" applyFont="1" applyFill="1" applyBorder="1"/>
    <xf numFmtId="166" fontId="21" fillId="0" borderId="0" xfId="17" applyFont="1" applyFill="1" applyBorder="1"/>
    <xf numFmtId="3" fontId="21" fillId="0" borderId="0" xfId="17" applyNumberFormat="1" applyFont="1" applyBorder="1" applyAlignment="1">
      <alignment horizontal="right" vertical="center" indent="1"/>
    </xf>
    <xf numFmtId="3" fontId="32" fillId="0" borderId="0" xfId="17" applyNumberFormat="1" applyFont="1" applyBorder="1" applyAlignment="1">
      <alignment horizontal="right" vertical="center" indent="1"/>
    </xf>
    <xf numFmtId="169" fontId="21" fillId="0" borderId="0" xfId="17" applyNumberFormat="1" applyFont="1" applyBorder="1" applyAlignment="1">
      <alignment horizontal="right" vertical="center" indent="1"/>
    </xf>
    <xf numFmtId="2" fontId="21" fillId="0" borderId="0" xfId="17" applyNumberFormat="1" applyFont="1" applyBorder="1" applyAlignment="1">
      <alignment horizontal="right" vertical="center" indent="1"/>
    </xf>
    <xf numFmtId="2" fontId="21" fillId="0" borderId="13" xfId="17" applyNumberFormat="1" applyFont="1" applyBorder="1" applyAlignment="1">
      <alignment horizontal="right" vertical="center" indent="1"/>
    </xf>
    <xf numFmtId="167" fontId="21" fillId="0" borderId="17" xfId="17" applyNumberFormat="1" applyFont="1" applyFill="1" applyBorder="1" applyAlignment="1">
      <alignment horizontal="center" vertical="center"/>
    </xf>
    <xf numFmtId="167" fontId="21" fillId="0" borderId="18" xfId="17" applyNumberFormat="1" applyFont="1" applyFill="1" applyBorder="1" applyAlignment="1">
      <alignment horizontal="center" vertical="center"/>
    </xf>
    <xf numFmtId="3" fontId="21" fillId="0" borderId="3" xfId="17" applyNumberFormat="1" applyFont="1" applyBorder="1" applyAlignment="1">
      <alignment horizontal="right" vertical="center" indent="1"/>
    </xf>
    <xf numFmtId="3" fontId="32" fillId="0" borderId="3" xfId="17" applyNumberFormat="1" applyFont="1" applyBorder="1" applyAlignment="1">
      <alignment horizontal="right" vertical="center" indent="1"/>
    </xf>
    <xf numFmtId="169" fontId="21" fillId="0" borderId="3" xfId="17" applyNumberFormat="1" applyFont="1" applyBorder="1" applyAlignment="1">
      <alignment horizontal="right" vertical="center" indent="1"/>
    </xf>
    <xf numFmtId="2" fontId="21" fillId="0" borderId="3" xfId="17" applyNumberFormat="1" applyFont="1" applyBorder="1" applyAlignment="1">
      <alignment horizontal="right" vertical="center" indent="1"/>
    </xf>
    <xf numFmtId="2" fontId="21" fillId="0" borderId="12" xfId="17" applyNumberFormat="1" applyFont="1" applyBorder="1" applyAlignment="1">
      <alignment horizontal="right" vertical="center" indent="1"/>
    </xf>
    <xf numFmtId="3" fontId="21" fillId="0" borderId="3" xfId="17" applyNumberFormat="1" applyFont="1" applyFill="1" applyBorder="1" applyAlignment="1">
      <alignment horizontal="right" vertical="center" indent="1"/>
    </xf>
    <xf numFmtId="3" fontId="32" fillId="0" borderId="3" xfId="17" applyNumberFormat="1" applyFont="1" applyFill="1" applyBorder="1" applyAlignment="1">
      <alignment horizontal="right" vertical="center" indent="1"/>
    </xf>
    <xf numFmtId="170" fontId="21" fillId="0" borderId="3" xfId="17" applyNumberFormat="1" applyFont="1" applyFill="1" applyBorder="1" applyAlignment="1">
      <alignment horizontal="right" vertical="center" indent="1"/>
    </xf>
    <xf numFmtId="2" fontId="21" fillId="0" borderId="3" xfId="17" applyNumberFormat="1" applyFont="1" applyFill="1" applyBorder="1" applyAlignment="1">
      <alignment horizontal="right" vertical="center" indent="1"/>
    </xf>
    <xf numFmtId="3" fontId="21" fillId="0" borderId="1" xfId="17" applyNumberFormat="1" applyFont="1" applyFill="1" applyBorder="1" applyAlignment="1">
      <alignment horizontal="right" vertical="center" indent="1"/>
    </xf>
    <xf numFmtId="3" fontId="32" fillId="0" borderId="1" xfId="17" applyNumberFormat="1" applyFont="1" applyFill="1" applyBorder="1" applyAlignment="1">
      <alignment horizontal="right" vertical="center" indent="1"/>
    </xf>
    <xf numFmtId="169" fontId="21" fillId="0" borderId="1" xfId="17" applyNumberFormat="1" applyFont="1" applyFill="1" applyBorder="1" applyAlignment="1">
      <alignment horizontal="right" vertical="center" indent="1"/>
    </xf>
    <xf numFmtId="2" fontId="21" fillId="0" borderId="1" xfId="17" applyNumberFormat="1" applyFont="1" applyFill="1" applyBorder="1" applyAlignment="1">
      <alignment horizontal="right" vertical="center" indent="1"/>
    </xf>
    <xf numFmtId="2" fontId="21" fillId="0" borderId="21" xfId="17" applyNumberFormat="1" applyFont="1" applyFill="1" applyBorder="1" applyAlignment="1">
      <alignment horizontal="right" vertical="center" indent="1"/>
    </xf>
    <xf numFmtId="3" fontId="21" fillId="0" borderId="0" xfId="17" applyNumberFormat="1" applyFont="1" applyFill="1" applyBorder="1" applyAlignment="1">
      <alignment horizontal="right" vertical="center" indent="1"/>
    </xf>
    <xf numFmtId="3" fontId="32" fillId="0" borderId="0" xfId="17" applyNumberFormat="1" applyFont="1" applyFill="1" applyBorder="1" applyAlignment="1">
      <alignment horizontal="right" vertical="center" indent="1"/>
    </xf>
    <xf numFmtId="170" fontId="21" fillId="0" borderId="0" xfId="17" applyNumberFormat="1" applyFont="1" applyFill="1" applyBorder="1" applyAlignment="1">
      <alignment horizontal="right" vertical="center" indent="1"/>
    </xf>
    <xf numFmtId="2" fontId="21" fillId="0" borderId="0" xfId="17" applyNumberFormat="1" applyFont="1" applyFill="1" applyBorder="1" applyAlignment="1">
      <alignment horizontal="right" vertical="center" indent="1"/>
    </xf>
    <xf numFmtId="4" fontId="21" fillId="0" borderId="13" xfId="17" applyNumberFormat="1" applyFont="1" applyFill="1" applyBorder="1" applyAlignment="1">
      <alignment horizontal="right" vertical="center" indent="1"/>
    </xf>
    <xf numFmtId="4" fontId="21" fillId="0" borderId="12" xfId="17" applyNumberFormat="1" applyFont="1" applyFill="1" applyBorder="1" applyAlignment="1">
      <alignment horizontal="right" vertical="center" indent="1"/>
    </xf>
    <xf numFmtId="0" fontId="21" fillId="0" borderId="24" xfId="13" applyNumberFormat="1" applyFont="1" applyFill="1" applyBorder="1" applyAlignment="1">
      <alignment horizontal="center" vertical="center"/>
    </xf>
    <xf numFmtId="0" fontId="21" fillId="0" borderId="17" xfId="13" applyNumberFormat="1" applyFont="1" applyFill="1" applyBorder="1" applyAlignment="1">
      <alignment horizontal="center" vertical="center"/>
    </xf>
    <xf numFmtId="0" fontId="21" fillId="0" borderId="18" xfId="13" applyNumberFormat="1" applyFont="1" applyFill="1" applyBorder="1" applyAlignment="1">
      <alignment horizontal="center" vertical="center"/>
    </xf>
    <xf numFmtId="3" fontId="24" fillId="0" borderId="0" xfId="17" applyNumberFormat="1" applyFont="1"/>
    <xf numFmtId="166" fontId="24" fillId="0" borderId="0" xfId="17" applyFont="1"/>
    <xf numFmtId="166" fontId="39" fillId="0" borderId="0" xfId="17" applyFont="1"/>
    <xf numFmtId="166" fontId="39" fillId="0" borderId="0" xfId="0" applyFont="1"/>
    <xf numFmtId="166" fontId="32" fillId="0" borderId="0" xfId="17" applyFont="1" applyFill="1" applyBorder="1"/>
    <xf numFmtId="3" fontId="21" fillId="0" borderId="1" xfId="17" applyNumberFormat="1" applyFont="1" applyBorder="1" applyAlignment="1">
      <alignment horizontal="right" vertical="center" indent="1"/>
    </xf>
    <xf numFmtId="3" fontId="32" fillId="0" borderId="1" xfId="17" applyNumberFormat="1" applyFont="1" applyBorder="1" applyAlignment="1">
      <alignment horizontal="right" vertical="center" indent="1"/>
    </xf>
    <xf numFmtId="169" fontId="21" fillId="0" borderId="1" xfId="17" applyNumberFormat="1" applyFont="1" applyBorder="1" applyAlignment="1">
      <alignment horizontal="right" vertical="center" indent="1"/>
    </xf>
    <xf numFmtId="2" fontId="21" fillId="0" borderId="1" xfId="17" applyNumberFormat="1" applyFont="1" applyBorder="1" applyAlignment="1">
      <alignment horizontal="right" vertical="center" indent="1"/>
    </xf>
    <xf numFmtId="2" fontId="21" fillId="0" borderId="21" xfId="17" applyNumberFormat="1" applyFont="1" applyBorder="1" applyAlignment="1">
      <alignment horizontal="right" vertical="center" indent="1"/>
    </xf>
    <xf numFmtId="166" fontId="12" fillId="0" borderId="0" xfId="26" applyFont="1" applyFill="1" applyBorder="1"/>
    <xf numFmtId="166" fontId="31" fillId="0" borderId="0" xfId="26" applyFont="1" applyFill="1" applyBorder="1" applyAlignment="1">
      <alignment horizontal="center"/>
    </xf>
    <xf numFmtId="166" fontId="21" fillId="0" borderId="0" xfId="26" applyFont="1" applyFill="1" applyBorder="1"/>
    <xf numFmtId="166" fontId="21" fillId="0" borderId="0" xfId="26" applyFont="1" applyFill="1" applyBorder="1" applyAlignment="1">
      <alignment vertical="center"/>
    </xf>
    <xf numFmtId="3" fontId="21" fillId="0" borderId="0" xfId="26" applyNumberFormat="1" applyFont="1" applyBorder="1" applyAlignment="1">
      <alignment horizontal="right" vertical="center" indent="1"/>
    </xf>
    <xf numFmtId="3" fontId="32" fillId="0" borderId="13" xfId="26" applyNumberFormat="1" applyFont="1" applyBorder="1" applyAlignment="1">
      <alignment horizontal="right" vertical="center" indent="1"/>
    </xf>
    <xf numFmtId="3" fontId="21" fillId="0" borderId="0" xfId="27" applyNumberFormat="1" applyFont="1" applyBorder="1" applyAlignment="1">
      <alignment horizontal="right" vertical="center" wrapText="1" indent="1"/>
    </xf>
    <xf numFmtId="0" fontId="21" fillId="0" borderId="17" xfId="13" applyNumberFormat="1" applyFont="1" applyFill="1" applyBorder="1" applyAlignment="1">
      <alignment horizontal="center" vertical="center" wrapText="1"/>
    </xf>
    <xf numFmtId="176" fontId="21" fillId="0" borderId="0" xfId="27" applyNumberFormat="1" applyFont="1" applyBorder="1" applyAlignment="1">
      <alignment horizontal="right" vertical="center" wrapText="1" indent="1"/>
    </xf>
    <xf numFmtId="179" fontId="21" fillId="0" borderId="0" xfId="1" applyNumberFormat="1" applyFont="1" applyFill="1" applyBorder="1" applyAlignment="1">
      <alignment horizontal="right" vertical="center" wrapText="1" indent="1"/>
    </xf>
    <xf numFmtId="1" fontId="21" fillId="0" borderId="0" xfId="27" applyNumberFormat="1" applyFont="1" applyBorder="1" applyAlignment="1">
      <alignment horizontal="right" vertical="center" wrapText="1" indent="1"/>
    </xf>
    <xf numFmtId="179" fontId="21" fillId="0" borderId="3" xfId="1" applyNumberFormat="1" applyFont="1" applyFill="1" applyBorder="1" applyAlignment="1">
      <alignment horizontal="right" vertical="center" wrapText="1" indent="1"/>
    </xf>
    <xf numFmtId="1" fontId="21" fillId="0" borderId="3" xfId="1" applyNumberFormat="1" applyFont="1" applyFill="1" applyBorder="1" applyAlignment="1">
      <alignment horizontal="right" vertical="center" wrapText="1" indent="1"/>
    </xf>
    <xf numFmtId="3" fontId="32" fillId="0" borderId="12" xfId="26" applyNumberFormat="1" applyFont="1" applyBorder="1" applyAlignment="1">
      <alignment horizontal="right" vertical="center" indent="1"/>
    </xf>
    <xf numFmtId="166" fontId="24" fillId="0" borderId="0" xfId="26" applyFont="1"/>
    <xf numFmtId="166" fontId="24" fillId="0" borderId="0" xfId="26" applyFont="1" applyAlignment="1">
      <alignment horizontal="center"/>
    </xf>
    <xf numFmtId="3" fontId="24" fillId="0" borderId="0" xfId="26" applyNumberFormat="1" applyFont="1" applyAlignment="1">
      <alignment horizontal="center" vertical="center"/>
    </xf>
    <xf numFmtId="3" fontId="24" fillId="0" borderId="0" xfId="27" applyNumberFormat="1" applyFont="1" applyAlignment="1">
      <alignment horizontal="right" vertical="center" wrapText="1" indent="1"/>
    </xf>
    <xf numFmtId="166" fontId="39" fillId="0" borderId="0" xfId="26" applyFont="1" applyAlignment="1">
      <alignment horizontal="center"/>
    </xf>
    <xf numFmtId="166" fontId="24" fillId="0" borderId="0" xfId="3" applyFont="1"/>
    <xf numFmtId="3" fontId="24" fillId="0" borderId="0" xfId="3" applyNumberFormat="1" applyFont="1"/>
    <xf numFmtId="167" fontId="21" fillId="0" borderId="24" xfId="13" applyNumberFormat="1" applyFont="1" applyFill="1" applyBorder="1" applyAlignment="1">
      <alignment horizontal="center"/>
    </xf>
    <xf numFmtId="167" fontId="21" fillId="0" borderId="17" xfId="13" applyNumberFormat="1" applyFont="1" applyFill="1" applyBorder="1" applyAlignment="1">
      <alignment horizontal="center"/>
    </xf>
    <xf numFmtId="167" fontId="21" fillId="0" borderId="18" xfId="13" applyNumberFormat="1" applyFont="1" applyFill="1" applyBorder="1" applyAlignment="1">
      <alignment horizontal="center"/>
    </xf>
    <xf numFmtId="166" fontId="19" fillId="0" borderId="0" xfId="7" applyFont="1" applyFill="1" applyBorder="1"/>
    <xf numFmtId="166" fontId="12" fillId="0" borderId="0" xfId="7" applyFont="1" applyFill="1" applyBorder="1"/>
    <xf numFmtId="166" fontId="21" fillId="0" borderId="0" xfId="7" applyFont="1" applyFill="1" applyBorder="1"/>
    <xf numFmtId="166" fontId="32" fillId="0" borderId="22" xfId="7" applyFont="1" applyFill="1" applyBorder="1"/>
    <xf numFmtId="166" fontId="21" fillId="0" borderId="13" xfId="7" applyFont="1" applyFill="1" applyBorder="1" applyAlignment="1">
      <alignment vertical="center" wrapText="1"/>
    </xf>
    <xf numFmtId="166" fontId="21" fillId="0" borderId="22" xfId="7" applyFont="1" applyFill="1" applyBorder="1"/>
    <xf numFmtId="166" fontId="21" fillId="0" borderId="22" xfId="7" applyFont="1" applyFill="1" applyBorder="1" applyAlignment="1">
      <alignment vertical="center" wrapText="1"/>
    </xf>
    <xf numFmtId="3" fontId="21" fillId="0" borderId="0" xfId="7" quotePrefix="1" applyNumberFormat="1" applyFont="1" applyBorder="1" applyAlignment="1">
      <alignment horizontal="right" vertical="center" indent="1"/>
    </xf>
    <xf numFmtId="166" fontId="24" fillId="0" borderId="0" xfId="7" applyFont="1" applyAlignment="1">
      <alignment vertical="center"/>
    </xf>
    <xf numFmtId="3" fontId="24" fillId="0" borderId="0" xfId="7" applyNumberFormat="1" applyFont="1" applyAlignment="1">
      <alignment vertical="distributed"/>
    </xf>
    <xf numFmtId="3" fontId="24" fillId="0" borderId="0" xfId="7" applyNumberFormat="1" applyFont="1" applyAlignment="1">
      <alignment horizontal="center" vertical="center"/>
    </xf>
    <xf numFmtId="166" fontId="39" fillId="0" borderId="0" xfId="7" applyFont="1"/>
    <xf numFmtId="171" fontId="39" fillId="0" borderId="0" xfId="7" applyNumberFormat="1" applyFont="1" applyAlignment="1">
      <alignment horizontal="right" vertical="center" indent="1"/>
    </xf>
    <xf numFmtId="179" fontId="24" fillId="0" borderId="0" xfId="1" applyNumberFormat="1" applyFont="1" applyAlignment="1">
      <alignment horizontal="right" vertical="center"/>
    </xf>
    <xf numFmtId="180" fontId="39" fillId="0" borderId="0" xfId="7" applyNumberFormat="1" applyFont="1"/>
    <xf numFmtId="3" fontId="24" fillId="0" borderId="0" xfId="26" applyNumberFormat="1" applyFont="1" applyAlignment="1">
      <alignment horizontal="right" vertical="center" indent="1"/>
    </xf>
    <xf numFmtId="166" fontId="24" fillId="0" borderId="0" xfId="7" applyFont="1"/>
    <xf numFmtId="3" fontId="21" fillId="0" borderId="0" xfId="7" applyNumberFormat="1" applyFont="1" applyFill="1" applyBorder="1" applyAlignment="1">
      <alignment horizontal="right" vertical="center" indent="1"/>
    </xf>
    <xf numFmtId="166" fontId="32" fillId="0" borderId="25" xfId="7" applyFont="1" applyFill="1" applyBorder="1" applyAlignment="1">
      <alignment vertical="center"/>
    </xf>
    <xf numFmtId="3" fontId="32" fillId="0" borderId="2" xfId="7" applyNumberFormat="1" applyFont="1" applyFill="1" applyBorder="1" applyAlignment="1">
      <alignment horizontal="right" vertical="center" indent="1"/>
    </xf>
    <xf numFmtId="3" fontId="32" fillId="0" borderId="19" xfId="7" applyNumberFormat="1" applyFont="1" applyFill="1" applyBorder="1" applyAlignment="1">
      <alignment horizontal="right" vertical="center" indent="1"/>
    </xf>
    <xf numFmtId="166" fontId="39" fillId="2" borderId="0" xfId="7" applyFont="1" applyFill="1"/>
    <xf numFmtId="179" fontId="24" fillId="0" borderId="0" xfId="1" applyNumberFormat="1" applyFont="1" applyBorder="1"/>
    <xf numFmtId="166" fontId="21" fillId="0" borderId="0" xfId="7" applyFont="1" applyFill="1" applyBorder="1" applyAlignment="1">
      <alignment horizontal="right" vertical="center"/>
    </xf>
    <xf numFmtId="166" fontId="32" fillId="0" borderId="23" xfId="7" applyFont="1" applyFill="1" applyBorder="1" applyAlignment="1">
      <alignment vertical="center"/>
    </xf>
    <xf numFmtId="3" fontId="32" fillId="0" borderId="3" xfId="7" quotePrefix="1" applyNumberFormat="1" applyFont="1" applyBorder="1" applyAlignment="1">
      <alignment horizontal="right" vertical="center" indent="1"/>
    </xf>
    <xf numFmtId="3" fontId="32" fillId="0" borderId="12" xfId="7" quotePrefix="1" applyNumberFormat="1" applyFont="1" applyBorder="1" applyAlignment="1">
      <alignment horizontal="right" vertical="center" indent="1"/>
    </xf>
    <xf numFmtId="3" fontId="39" fillId="0" borderId="0" xfId="7" quotePrefix="1" applyNumberFormat="1" applyFont="1" applyAlignment="1">
      <alignment horizontal="right" vertical="center" indent="1"/>
    </xf>
    <xf numFmtId="166" fontId="24" fillId="0" borderId="0" xfId="0" applyFont="1" applyAlignment="1">
      <alignment horizontal="left" indent="3"/>
    </xf>
    <xf numFmtId="3" fontId="39" fillId="0" borderId="0" xfId="7" applyNumberFormat="1" applyFont="1" applyAlignment="1">
      <alignment vertical="distributed"/>
    </xf>
    <xf numFmtId="171" fontId="24" fillId="0" borderId="0" xfId="7" applyNumberFormat="1" applyFont="1"/>
    <xf numFmtId="166" fontId="24" fillId="0" borderId="0" xfId="7" applyFont="1" applyAlignment="1">
      <alignment horizontal="right" vertical="center"/>
    </xf>
    <xf numFmtId="3" fontId="24" fillId="0" borderId="0" xfId="7" applyNumberFormat="1" applyFont="1" applyAlignment="1">
      <alignment horizontal="right" vertical="center" indent="1"/>
    </xf>
    <xf numFmtId="165" fontId="24" fillId="0" borderId="0" xfId="1" applyFont="1" applyFill="1" applyBorder="1" applyAlignment="1">
      <alignment horizontal="right" vertical="center" indent="1"/>
    </xf>
    <xf numFmtId="3" fontId="39" fillId="0" borderId="0" xfId="7" applyNumberFormat="1" applyFont="1" applyAlignment="1">
      <alignment horizontal="right" vertical="center"/>
    </xf>
    <xf numFmtId="166" fontId="21" fillId="0" borderId="0" xfId="7" applyFont="1" applyFill="1" applyBorder="1" applyAlignment="1">
      <alignment vertical="center" wrapText="1"/>
    </xf>
    <xf numFmtId="3" fontId="21" fillId="0" borderId="0" xfId="7" applyNumberFormat="1" applyFont="1" applyBorder="1" applyAlignment="1">
      <alignment horizontal="right" vertical="center"/>
    </xf>
    <xf numFmtId="166" fontId="21" fillId="0" borderId="0" xfId="6" applyFont="1" applyFill="1" applyBorder="1" applyAlignment="1">
      <alignment vertical="center"/>
    </xf>
    <xf numFmtId="166" fontId="21" fillId="0" borderId="0" xfId="7" applyFont="1" applyFill="1" applyBorder="1" applyAlignment="1">
      <alignment horizontal="left" vertical="center" wrapText="1"/>
    </xf>
    <xf numFmtId="166" fontId="21" fillId="0" borderId="0" xfId="7" applyFont="1" applyFill="1" applyBorder="1" applyAlignment="1">
      <alignment vertical="center"/>
    </xf>
    <xf numFmtId="166" fontId="21" fillId="0" borderId="0" xfId="6" applyFont="1" applyFill="1" applyBorder="1" applyAlignment="1">
      <alignment vertical="center" wrapText="1"/>
    </xf>
    <xf numFmtId="166" fontId="21" fillId="0" borderId="3" xfId="7" applyFont="1" applyFill="1" applyBorder="1" applyAlignment="1">
      <alignment vertical="center"/>
    </xf>
    <xf numFmtId="3" fontId="32" fillId="0" borderId="3" xfId="7" applyNumberFormat="1" applyFont="1" applyBorder="1" applyAlignment="1">
      <alignment horizontal="right" vertical="center" indent="1"/>
    </xf>
    <xf numFmtId="3" fontId="32" fillId="0" borderId="12" xfId="7" applyNumberFormat="1" applyFont="1" applyBorder="1" applyAlignment="1">
      <alignment horizontal="right" vertical="center" indent="1"/>
    </xf>
    <xf numFmtId="166" fontId="12" fillId="0" borderId="0" xfId="3" applyFont="1" applyFill="1" applyBorder="1"/>
    <xf numFmtId="43" fontId="12" fillId="0" borderId="0" xfId="3" applyNumberFormat="1" applyFont="1" applyFill="1" applyBorder="1"/>
    <xf numFmtId="166" fontId="21" fillId="0" borderId="0" xfId="3" applyFont="1" applyFill="1" applyBorder="1" applyAlignment="1">
      <alignment vertical="center"/>
    </xf>
    <xf numFmtId="166" fontId="21" fillId="0" borderId="0" xfId="3" applyFont="1" applyFill="1" applyBorder="1"/>
    <xf numFmtId="166" fontId="21" fillId="0" borderId="0" xfId="3" applyFont="1" applyFill="1" applyBorder="1" applyAlignment="1">
      <alignment horizontal="right"/>
    </xf>
    <xf numFmtId="166" fontId="21" fillId="0" borderId="24" xfId="3" applyFont="1" applyFill="1" applyBorder="1" applyAlignment="1">
      <alignment horizontal="left" vertical="center" wrapText="1"/>
    </xf>
    <xf numFmtId="176" fontId="21" fillId="0" borderId="0" xfId="0" applyNumberFormat="1" applyFont="1" applyBorder="1" applyAlignment="1">
      <alignment vertical="center"/>
    </xf>
    <xf numFmtId="176" fontId="21" fillId="0" borderId="13" xfId="0" applyNumberFormat="1" applyFont="1" applyBorder="1" applyAlignment="1">
      <alignment vertical="center"/>
    </xf>
    <xf numFmtId="166" fontId="21" fillId="0" borderId="17" xfId="3" applyFont="1" applyFill="1" applyBorder="1" applyAlignment="1">
      <alignment horizontal="left" vertical="center"/>
    </xf>
    <xf numFmtId="166" fontId="21" fillId="0" borderId="17" xfId="3" applyFont="1" applyFill="1" applyBorder="1" applyAlignment="1">
      <alignment horizontal="left" vertical="center" wrapText="1"/>
    </xf>
    <xf numFmtId="166" fontId="39" fillId="0" borderId="0" xfId="3" applyFont="1"/>
    <xf numFmtId="0" fontId="58" fillId="0" borderId="0" xfId="7046" applyFont="1" applyFill="1" applyBorder="1" applyAlignment="1">
      <alignment vertical="center"/>
    </xf>
    <xf numFmtId="3" fontId="21" fillId="0" borderId="0" xfId="3" applyNumberFormat="1" applyFont="1" applyBorder="1" applyAlignment="1">
      <alignment horizontal="right" vertical="center" wrapText="1"/>
    </xf>
    <xf numFmtId="0" fontId="24" fillId="0" borderId="0" xfId="0" applyNumberFormat="1" applyFont="1" applyBorder="1" applyAlignment="1">
      <alignment horizontal="left" indent="1"/>
    </xf>
    <xf numFmtId="0" fontId="34" fillId="0" borderId="0" xfId="0" applyNumberFormat="1" applyFont="1" applyFill="1" applyBorder="1" applyAlignment="1">
      <alignment horizontal="left"/>
    </xf>
    <xf numFmtId="0" fontId="16" fillId="0" borderId="0" xfId="0" applyNumberFormat="1" applyFont="1" applyBorder="1" applyAlignment="1">
      <alignment horizontal="left" indent="1"/>
    </xf>
    <xf numFmtId="166" fontId="32" fillId="0" borderId="16" xfId="3" applyFont="1" applyFill="1" applyBorder="1" applyAlignment="1">
      <alignment horizontal="left" vertical="center" indent="1"/>
    </xf>
    <xf numFmtId="0" fontId="48" fillId="7" borderId="20" xfId="0" applyNumberFormat="1" applyFont="1" applyFill="1" applyBorder="1" applyAlignment="1">
      <alignment horizontal="center" vertical="center" wrapText="1"/>
    </xf>
    <xf numFmtId="0" fontId="48" fillId="7" borderId="1" xfId="0" applyNumberFormat="1" applyFont="1" applyFill="1" applyBorder="1" applyAlignment="1">
      <alignment horizontal="center" vertical="center" wrapText="1"/>
    </xf>
    <xf numFmtId="0" fontId="48" fillId="7" borderId="21" xfId="0" applyNumberFormat="1" applyFont="1" applyFill="1" applyBorder="1" applyAlignment="1">
      <alignment horizontal="center" vertical="center" wrapText="1"/>
    </xf>
    <xf numFmtId="3" fontId="21" fillId="0" borderId="13" xfId="3" applyNumberFormat="1" applyFont="1" applyBorder="1" applyAlignment="1">
      <alignment horizontal="right" vertical="center" wrapText="1"/>
    </xf>
    <xf numFmtId="166" fontId="32" fillId="0" borderId="16" xfId="3" applyFont="1" applyFill="1" applyBorder="1" applyAlignment="1">
      <alignment horizontal="left" vertical="center"/>
    </xf>
    <xf numFmtId="3" fontId="12" fillId="0" borderId="0" xfId="6" applyNumberFormat="1" applyFont="1" applyBorder="1" applyAlignment="1">
      <alignment horizontal="right" vertical="center" indent="1"/>
    </xf>
    <xf numFmtId="3" fontId="21" fillId="0" borderId="1" xfId="6" applyNumberFormat="1" applyFont="1" applyBorder="1" applyAlignment="1">
      <alignment horizontal="right" vertical="center" indent="1"/>
    </xf>
    <xf numFmtId="3" fontId="21" fillId="0" borderId="21" xfId="6" applyNumberFormat="1" applyFont="1" applyBorder="1" applyAlignment="1">
      <alignment horizontal="right" vertical="center" indent="1"/>
    </xf>
    <xf numFmtId="166" fontId="19" fillId="0" borderId="0" xfId="6" applyFont="1" applyFill="1" applyAlignment="1">
      <alignment vertical="center"/>
    </xf>
    <xf numFmtId="166" fontId="21" fillId="0" borderId="24" xfId="3" applyFont="1" applyBorder="1" applyAlignment="1">
      <alignment vertical="center"/>
    </xf>
    <xf numFmtId="166" fontId="21" fillId="0" borderId="17" xfId="3" applyFont="1" applyBorder="1" applyAlignment="1">
      <alignment vertical="center"/>
    </xf>
    <xf numFmtId="166" fontId="21" fillId="0" borderId="17" xfId="0" applyFont="1" applyBorder="1" applyAlignment="1">
      <alignment horizontal="justify" vertical="center"/>
    </xf>
    <xf numFmtId="166" fontId="32" fillId="0" borderId="17" xfId="3" applyFont="1" applyBorder="1" applyAlignment="1">
      <alignment vertical="center"/>
    </xf>
    <xf numFmtId="166" fontId="21" fillId="0" borderId="18" xfId="3" applyFont="1" applyBorder="1" applyAlignment="1">
      <alignment vertical="center"/>
    </xf>
    <xf numFmtId="0" fontId="21" fillId="0" borderId="17" xfId="7992" applyFont="1" applyBorder="1" applyAlignment="1">
      <alignment horizontal="center"/>
    </xf>
    <xf numFmtId="3" fontId="21" fillId="0" borderId="0" xfId="7992" applyNumberFormat="1" applyFont="1" applyAlignment="1">
      <alignment horizontal="right" indent="4"/>
    </xf>
    <xf numFmtId="3" fontId="21" fillId="0" borderId="0" xfId="7992" applyNumberFormat="1" applyFont="1" applyAlignment="1">
      <alignment horizontal="right" vertical="center" indent="4"/>
    </xf>
    <xf numFmtId="0" fontId="21" fillId="0" borderId="18" xfId="7992" applyFont="1" applyBorder="1" applyAlignment="1">
      <alignment horizontal="center"/>
    </xf>
    <xf numFmtId="3" fontId="21" fillId="0" borderId="3" xfId="7992" applyNumberFormat="1" applyFont="1" applyBorder="1" applyAlignment="1">
      <alignment horizontal="right" vertical="center" indent="4"/>
    </xf>
    <xf numFmtId="3" fontId="21" fillId="0" borderId="3" xfId="7992" applyNumberFormat="1" applyFont="1" applyBorder="1" applyAlignment="1">
      <alignment horizontal="right" indent="4"/>
    </xf>
    <xf numFmtId="3" fontId="24" fillId="0" borderId="0" xfId="7992" applyNumberFormat="1" applyFont="1" applyAlignment="1">
      <alignment horizontal="left" vertical="center"/>
    </xf>
    <xf numFmtId="3" fontId="24" fillId="0" borderId="0" xfId="7992" applyNumberFormat="1" applyFont="1" applyAlignment="1">
      <alignment horizontal="right" vertical="center" indent="4"/>
    </xf>
    <xf numFmtId="3" fontId="24" fillId="0" borderId="0" xfId="7992" applyNumberFormat="1" applyFont="1" applyAlignment="1">
      <alignment horizontal="right" indent="4"/>
    </xf>
    <xf numFmtId="170" fontId="24" fillId="0" borderId="0" xfId="7992" applyNumberFormat="1" applyFont="1" applyAlignment="1">
      <alignment horizontal="right" indent="5"/>
    </xf>
    <xf numFmtId="0" fontId="13" fillId="0" borderId="0" xfId="7992" applyFont="1"/>
    <xf numFmtId="0" fontId="24" fillId="0" borderId="0" xfId="7992" applyFont="1"/>
    <xf numFmtId="0" fontId="12" fillId="0" borderId="0" xfId="7992" applyFont="1" applyFill="1" applyBorder="1"/>
    <xf numFmtId="166" fontId="32" fillId="0" borderId="0" xfId="3" applyFont="1" applyFill="1" applyBorder="1"/>
    <xf numFmtId="0" fontId="24" fillId="2" borderId="14" xfId="7992" applyFont="1" applyFill="1" applyBorder="1"/>
    <xf numFmtId="3" fontId="24" fillId="2" borderId="14" xfId="7992" applyNumberFormat="1" applyFont="1" applyFill="1" applyBorder="1" applyAlignment="1">
      <alignment horizontal="center"/>
    </xf>
    <xf numFmtId="0" fontId="13" fillId="2" borderId="0" xfId="7992" applyFont="1" applyFill="1"/>
    <xf numFmtId="3" fontId="24" fillId="2" borderId="0" xfId="7992" applyNumberFormat="1" applyFont="1" applyFill="1" applyAlignment="1">
      <alignment horizontal="center"/>
    </xf>
    <xf numFmtId="0" fontId="24" fillId="2" borderId="0" xfId="7992" applyFont="1" applyFill="1" applyAlignment="1">
      <alignment horizontal="left"/>
    </xf>
    <xf numFmtId="166" fontId="21" fillId="0" borderId="0" xfId="6" applyFont="1" applyFill="1" applyBorder="1" applyAlignment="1">
      <alignment horizontal="left" vertical="center"/>
    </xf>
    <xf numFmtId="166" fontId="21" fillId="0" borderId="22" xfId="6" applyFont="1" applyFill="1" applyBorder="1" applyAlignment="1">
      <alignment vertical="center" wrapText="1"/>
    </xf>
    <xf numFmtId="166" fontId="19" fillId="0" borderId="0" xfId="6" applyFont="1" applyFill="1" applyBorder="1"/>
    <xf numFmtId="166" fontId="12" fillId="0" borderId="0" xfId="6" applyFont="1" applyBorder="1" applyAlignment="1">
      <alignment vertical="center"/>
    </xf>
    <xf numFmtId="166" fontId="12" fillId="0" borderId="0" xfId="7" applyFont="1" applyFill="1" applyBorder="1" applyAlignment="1">
      <alignment vertical="center"/>
    </xf>
    <xf numFmtId="166" fontId="12" fillId="0" borderId="0" xfId="7" applyFont="1" applyBorder="1" applyAlignment="1">
      <alignment vertical="center"/>
    </xf>
    <xf numFmtId="166" fontId="19" fillId="0" borderId="0" xfId="7" applyFont="1" applyBorder="1" applyAlignment="1">
      <alignment vertical="center"/>
    </xf>
    <xf numFmtId="166" fontId="16" fillId="0" borderId="0" xfId="5" applyFont="1" applyAlignment="1">
      <alignment horizontal="left" vertical="center"/>
    </xf>
    <xf numFmtId="166" fontId="19" fillId="0" borderId="0" xfId="6" applyFont="1" applyFill="1" applyBorder="1" applyAlignment="1">
      <alignment horizontal="left" vertical="center"/>
    </xf>
    <xf numFmtId="3" fontId="19" fillId="0" borderId="0" xfId="11" applyNumberFormat="1" applyFont="1" applyFill="1" applyBorder="1" applyAlignment="1">
      <alignment horizontal="left" vertical="center"/>
    </xf>
    <xf numFmtId="179" fontId="19" fillId="0" borderId="0" xfId="7986" applyNumberFormat="1" applyFont="1" applyAlignment="1">
      <alignment horizontal="left" vertical="center"/>
    </xf>
    <xf numFmtId="181" fontId="29" fillId="0" borderId="0" xfId="7986" applyNumberFormat="1" applyFont="1" applyBorder="1" applyAlignment="1">
      <alignment horizontal="left" vertical="center"/>
    </xf>
    <xf numFmtId="166" fontId="29" fillId="0" borderId="0" xfId="0" applyFont="1" applyAlignment="1">
      <alignment horizontal="left" vertical="center"/>
    </xf>
    <xf numFmtId="166" fontId="21" fillId="0" borderId="0" xfId="0" applyFont="1" applyAlignment="1">
      <alignment horizontal="left" vertical="center"/>
    </xf>
    <xf numFmtId="3" fontId="12" fillId="0" borderId="0" xfId="0" applyNumberFormat="1" applyFont="1" applyBorder="1" applyAlignment="1">
      <alignment horizontal="left" vertical="center"/>
    </xf>
    <xf numFmtId="166" fontId="19" fillId="0" borderId="0" xfId="2" applyFont="1" applyAlignment="1">
      <alignment horizontal="left" vertical="center"/>
    </xf>
    <xf numFmtId="179" fontId="12" fillId="0" borderId="0" xfId="7986" applyNumberFormat="1" applyFont="1" applyAlignment="1">
      <alignment horizontal="center" vertical="center"/>
    </xf>
    <xf numFmtId="0" fontId="48" fillId="7" borderId="0" xfId="0" applyNumberFormat="1" applyFont="1" applyFill="1" applyBorder="1" applyAlignment="1">
      <alignment vertical="center" wrapText="1"/>
    </xf>
    <xf numFmtId="166" fontId="21" fillId="0" borderId="0" xfId="6" applyFont="1" applyFill="1" applyAlignment="1">
      <alignment horizontal="left"/>
    </xf>
    <xf numFmtId="3" fontId="32" fillId="0" borderId="0" xfId="6" applyNumberFormat="1" applyFont="1" applyFill="1" applyAlignment="1"/>
    <xf numFmtId="166" fontId="21" fillId="0" borderId="0" xfId="0" applyFont="1" applyFill="1" applyAlignment="1">
      <alignment horizontal="center" vertical="center"/>
    </xf>
    <xf numFmtId="166" fontId="31" fillId="0" borderId="3" xfId="6" applyFont="1" applyFill="1" applyBorder="1" applyAlignment="1">
      <alignment vertical="center"/>
    </xf>
    <xf numFmtId="166" fontId="32" fillId="0" borderId="3" xfId="6" applyFont="1" applyFill="1" applyBorder="1" applyAlignment="1">
      <alignment vertical="center" wrapText="1"/>
    </xf>
    <xf numFmtId="3" fontId="29" fillId="0" borderId="2" xfId="8" applyNumberFormat="1" applyFont="1" applyBorder="1" applyAlignment="1">
      <alignment horizontal="right" vertical="center" indent="1"/>
    </xf>
    <xf numFmtId="166" fontId="32" fillId="0" borderId="2" xfId="6" applyFont="1" applyFill="1" applyBorder="1" applyAlignment="1">
      <alignment vertical="center"/>
    </xf>
    <xf numFmtId="3" fontId="29" fillId="0" borderId="2" xfId="9" applyNumberFormat="1" applyFont="1" applyBorder="1" applyAlignment="1">
      <alignment horizontal="right" vertical="center" indent="1"/>
    </xf>
    <xf numFmtId="166" fontId="32" fillId="0" borderId="2" xfId="6" applyFont="1" applyFill="1" applyBorder="1" applyAlignment="1">
      <alignment vertical="center" wrapText="1"/>
    </xf>
    <xf numFmtId="3" fontId="29" fillId="0" borderId="2" xfId="10" applyNumberFormat="1" applyFont="1" applyBorder="1" applyAlignment="1">
      <alignment horizontal="right" vertical="center" indent="1"/>
    </xf>
    <xf numFmtId="3" fontId="21" fillId="0" borderId="0" xfId="11" applyNumberFormat="1" applyFont="1" applyFill="1" applyBorder="1" applyAlignment="1">
      <alignment horizontal="right" vertical="center" indent="1"/>
    </xf>
    <xf numFmtId="166" fontId="32" fillId="0" borderId="2" xfId="7" applyFont="1" applyFill="1" applyBorder="1" applyAlignment="1">
      <alignment vertical="center" wrapText="1"/>
    </xf>
    <xf numFmtId="3" fontId="32" fillId="0" borderId="2" xfId="11" applyNumberFormat="1" applyFont="1" applyFill="1" applyBorder="1" applyAlignment="1">
      <alignment horizontal="right" vertical="center" indent="1"/>
    </xf>
    <xf numFmtId="179" fontId="32" fillId="0" borderId="2" xfId="11" applyNumberFormat="1" applyFont="1" applyFill="1" applyBorder="1" applyAlignment="1">
      <alignment horizontal="right" vertical="center" indent="1"/>
    </xf>
    <xf numFmtId="3" fontId="32" fillId="0" borderId="3" xfId="11" applyNumberFormat="1" applyFont="1" applyFill="1" applyBorder="1" applyAlignment="1">
      <alignment horizontal="right" vertical="center" indent="1"/>
    </xf>
    <xf numFmtId="3" fontId="29" fillId="0" borderId="19" xfId="8" applyNumberFormat="1" applyFont="1" applyBorder="1" applyAlignment="1">
      <alignment horizontal="right" vertical="center" indent="1"/>
    </xf>
    <xf numFmtId="166" fontId="21" fillId="0" borderId="22" xfId="6" applyFont="1" applyFill="1" applyBorder="1" applyAlignment="1">
      <alignment horizontal="left" vertical="center"/>
    </xf>
    <xf numFmtId="166" fontId="21" fillId="0" borderId="0" xfId="6" applyFont="1" applyBorder="1" applyAlignment="1">
      <alignment vertical="center"/>
    </xf>
    <xf numFmtId="166" fontId="32" fillId="0" borderId="0" xfId="6" applyFont="1" applyBorder="1" applyAlignment="1">
      <alignment vertical="center"/>
    </xf>
    <xf numFmtId="3" fontId="29" fillId="0" borderId="19" xfId="9" applyNumberFormat="1" applyFont="1" applyBorder="1" applyAlignment="1">
      <alignment horizontal="right" vertical="center" indent="1"/>
    </xf>
    <xf numFmtId="3" fontId="29" fillId="0" borderId="19" xfId="10" applyNumberFormat="1" applyFont="1" applyBorder="1" applyAlignment="1">
      <alignment horizontal="right" vertical="center" indent="1"/>
    </xf>
    <xf numFmtId="166" fontId="21" fillId="0" borderId="0" xfId="7" applyFont="1" applyBorder="1" applyAlignment="1">
      <alignment vertical="center"/>
    </xf>
    <xf numFmtId="179" fontId="21" fillId="0" borderId="0" xfId="7986" applyNumberFormat="1" applyFont="1" applyBorder="1" applyAlignment="1">
      <alignment horizontal="right" vertical="center"/>
    </xf>
    <xf numFmtId="166" fontId="32" fillId="0" borderId="0" xfId="7" applyFont="1" applyBorder="1" applyAlignment="1">
      <alignment vertical="center"/>
    </xf>
    <xf numFmtId="3" fontId="32" fillId="0" borderId="19" xfId="11" applyNumberFormat="1" applyFont="1" applyFill="1" applyBorder="1" applyAlignment="1">
      <alignment horizontal="right" vertical="center" indent="1"/>
    </xf>
    <xf numFmtId="179" fontId="21" fillId="0" borderId="0" xfId="7986" applyNumberFormat="1" applyFont="1" applyFill="1" applyBorder="1" applyAlignment="1">
      <alignment horizontal="right" vertical="center"/>
    </xf>
    <xf numFmtId="166" fontId="32" fillId="0" borderId="0" xfId="2" applyFont="1" applyBorder="1" applyAlignment="1">
      <alignment vertical="center"/>
    </xf>
    <xf numFmtId="3" fontId="32" fillId="0" borderId="19" xfId="0" applyNumberFormat="1" applyFont="1" applyBorder="1" applyAlignment="1">
      <alignment horizontal="right" vertical="center" indent="1"/>
    </xf>
    <xf numFmtId="3" fontId="32" fillId="0" borderId="12" xfId="11" applyNumberFormat="1" applyFont="1" applyFill="1" applyBorder="1" applyAlignment="1">
      <alignment horizontal="right" vertical="center" indent="1"/>
    </xf>
    <xf numFmtId="166" fontId="16" fillId="0" borderId="0" xfId="6" applyFont="1"/>
    <xf numFmtId="3" fontId="12" fillId="2" borderId="0" xfId="5" applyNumberFormat="1" applyFont="1" applyFill="1" applyBorder="1" applyAlignment="1">
      <alignment horizontal="right" vertical="center" indent="1"/>
    </xf>
    <xf numFmtId="166" fontId="21" fillId="0" borderId="0" xfId="5" applyFont="1" applyFill="1" applyAlignment="1">
      <alignment vertical="center"/>
    </xf>
    <xf numFmtId="166" fontId="65" fillId="0" borderId="2" xfId="6" applyFont="1" applyFill="1" applyBorder="1" applyAlignment="1">
      <alignment vertical="center"/>
    </xf>
    <xf numFmtId="166" fontId="21" fillId="0" borderId="2" xfId="7" applyFont="1" applyFill="1" applyBorder="1" applyAlignment="1">
      <alignment vertical="center"/>
    </xf>
    <xf numFmtId="3" fontId="21" fillId="0" borderId="0" xfId="6" applyNumberFormat="1" applyFont="1" applyBorder="1" applyAlignment="1">
      <alignment horizontal="right" vertical="center"/>
    </xf>
    <xf numFmtId="166" fontId="21" fillId="0" borderId="2" xfId="6" applyFont="1" applyFill="1" applyBorder="1" applyAlignment="1">
      <alignment vertical="center" wrapText="1"/>
    </xf>
    <xf numFmtId="3" fontId="32" fillId="0" borderId="2" xfId="6" applyNumberFormat="1" applyFont="1" applyBorder="1" applyAlignment="1">
      <alignment horizontal="right" vertical="center"/>
    </xf>
    <xf numFmtId="166" fontId="65" fillId="0" borderId="0" xfId="6" applyFont="1" applyFill="1" applyBorder="1" applyAlignment="1">
      <alignment vertical="center"/>
    </xf>
    <xf numFmtId="3" fontId="32" fillId="0" borderId="0" xfId="6" applyNumberFormat="1" applyFont="1" applyBorder="1" applyAlignment="1">
      <alignment horizontal="right" vertical="center"/>
    </xf>
    <xf numFmtId="166" fontId="21" fillId="0" borderId="3" xfId="6" applyFont="1" applyFill="1" applyBorder="1" applyAlignment="1">
      <alignment vertical="center"/>
    </xf>
    <xf numFmtId="3" fontId="32" fillId="0" borderId="3" xfId="6" applyNumberFormat="1" applyFont="1" applyBorder="1" applyAlignment="1">
      <alignment horizontal="right" vertical="center"/>
    </xf>
    <xf numFmtId="3" fontId="21" fillId="0" borderId="13" xfId="6" applyNumberFormat="1" applyFont="1" applyBorder="1" applyAlignment="1">
      <alignment horizontal="right" vertical="center"/>
    </xf>
    <xf numFmtId="3" fontId="32" fillId="0" borderId="19" xfId="6" applyNumberFormat="1" applyFont="1" applyBorder="1" applyAlignment="1">
      <alignment horizontal="right" vertical="center"/>
    </xf>
    <xf numFmtId="3" fontId="32" fillId="0" borderId="13" xfId="6" applyNumberFormat="1" applyFont="1" applyBorder="1" applyAlignment="1">
      <alignment horizontal="right" vertical="center"/>
    </xf>
    <xf numFmtId="3" fontId="32" fillId="0" borderId="12" xfId="6" applyNumberFormat="1" applyFont="1" applyBorder="1" applyAlignment="1">
      <alignment horizontal="right" vertical="center"/>
    </xf>
    <xf numFmtId="176" fontId="32" fillId="0" borderId="2" xfId="7" applyNumberFormat="1" applyFont="1" applyFill="1" applyBorder="1" applyAlignment="1">
      <alignment vertical="center"/>
    </xf>
    <xf numFmtId="176" fontId="31" fillId="0" borderId="2" xfId="7" applyNumberFormat="1" applyFont="1" applyFill="1" applyBorder="1" applyAlignment="1">
      <alignment vertical="center"/>
    </xf>
    <xf numFmtId="176" fontId="32" fillId="0" borderId="2" xfId="7" applyNumberFormat="1" applyFont="1" applyBorder="1" applyAlignment="1">
      <alignment horizontal="right" vertical="center" indent="1"/>
    </xf>
    <xf numFmtId="176" fontId="21" fillId="0" borderId="0" xfId="7" applyNumberFormat="1" applyFont="1" applyFill="1" applyBorder="1" applyAlignment="1">
      <alignment vertical="center" wrapText="1"/>
    </xf>
    <xf numFmtId="176" fontId="21" fillId="0" borderId="0" xfId="7" quotePrefix="1" applyNumberFormat="1" applyFont="1" applyBorder="1" applyAlignment="1">
      <alignment horizontal="right" vertical="center" indent="1"/>
    </xf>
    <xf numFmtId="176" fontId="21" fillId="0" borderId="0" xfId="7" applyNumberFormat="1" applyFont="1" applyFill="1" applyBorder="1" applyAlignment="1"/>
    <xf numFmtId="176" fontId="21" fillId="0" borderId="0" xfId="6" applyNumberFormat="1" applyFont="1" applyFill="1" applyBorder="1" applyAlignment="1">
      <alignment vertical="center" wrapText="1"/>
    </xf>
    <xf numFmtId="176" fontId="21" fillId="0" borderId="0" xfId="6" applyNumberFormat="1" applyFont="1" applyFill="1" applyBorder="1" applyAlignment="1">
      <alignment wrapText="1"/>
    </xf>
    <xf numFmtId="176" fontId="32" fillId="0" borderId="2" xfId="6" applyNumberFormat="1" applyFont="1" applyFill="1" applyBorder="1" applyAlignment="1">
      <alignment vertical="center"/>
    </xf>
    <xf numFmtId="176" fontId="32" fillId="0" borderId="2" xfId="0" applyNumberFormat="1" applyFont="1" applyFill="1" applyBorder="1" applyAlignment="1">
      <alignment horizontal="right" vertical="center" indent="1"/>
    </xf>
    <xf numFmtId="176" fontId="32" fillId="0" borderId="2" xfId="0" applyNumberFormat="1" applyFont="1" applyFill="1" applyBorder="1" applyAlignment="1">
      <alignment horizontal="right" vertical="center"/>
    </xf>
    <xf numFmtId="176" fontId="21" fillId="0" borderId="0" xfId="7" applyNumberFormat="1" applyFont="1" applyFill="1" applyBorder="1" applyAlignment="1">
      <alignment horizontal="left" vertical="center"/>
    </xf>
    <xf numFmtId="176" fontId="21" fillId="0" borderId="0" xfId="7" quotePrefix="1" applyNumberFormat="1" applyFont="1" applyFill="1" applyBorder="1" applyAlignment="1">
      <alignment horizontal="right" vertical="center" indent="1"/>
    </xf>
    <xf numFmtId="176" fontId="21" fillId="0" borderId="0" xfId="7" applyNumberFormat="1" applyFont="1" applyFill="1" applyBorder="1" applyAlignment="1">
      <alignment vertical="center"/>
    </xf>
    <xf numFmtId="176" fontId="32" fillId="0" borderId="2" xfId="7986" applyNumberFormat="1" applyFont="1" applyFill="1" applyBorder="1" applyAlignment="1">
      <alignment horizontal="right" vertical="center"/>
    </xf>
    <xf numFmtId="176" fontId="21" fillId="0" borderId="0" xfId="6" applyNumberFormat="1" applyFont="1" applyFill="1" applyBorder="1" applyAlignment="1">
      <alignment vertical="center"/>
    </xf>
    <xf numFmtId="176" fontId="32" fillId="0" borderId="2" xfId="7986" applyNumberFormat="1" applyFont="1" applyFill="1" applyBorder="1" applyAlignment="1">
      <alignment vertical="center"/>
    </xf>
    <xf numFmtId="176" fontId="21" fillId="0" borderId="0" xfId="7986" quotePrefix="1" applyNumberFormat="1" applyFont="1" applyBorder="1" applyAlignment="1">
      <alignment horizontal="right" vertical="center" indent="1"/>
    </xf>
    <xf numFmtId="176" fontId="32" fillId="0" borderId="2" xfId="7" applyNumberFormat="1" applyFont="1" applyFill="1" applyBorder="1" applyAlignment="1"/>
    <xf numFmtId="176" fontId="32" fillId="0" borderId="2" xfId="7" applyNumberFormat="1" applyFont="1" applyFill="1" applyBorder="1"/>
    <xf numFmtId="176" fontId="32" fillId="0" borderId="2" xfId="7" applyNumberFormat="1" applyFont="1" applyFill="1" applyBorder="1" applyAlignment="1">
      <alignment horizontal="right" vertical="center" indent="1"/>
    </xf>
    <xf numFmtId="176" fontId="32" fillId="0" borderId="3" xfId="7" applyNumberFormat="1" applyFont="1" applyFill="1" applyBorder="1" applyAlignment="1">
      <alignment vertical="center" wrapText="1"/>
    </xf>
    <xf numFmtId="176" fontId="32" fillId="0" borderId="3" xfId="7" applyNumberFormat="1" applyFont="1" applyBorder="1" applyAlignment="1">
      <alignment horizontal="right" vertical="center" indent="1"/>
    </xf>
    <xf numFmtId="166" fontId="65" fillId="0" borderId="2" xfId="7" applyFont="1" applyFill="1" applyBorder="1" applyAlignment="1">
      <alignment vertical="center"/>
    </xf>
    <xf numFmtId="3" fontId="32" fillId="0" borderId="2" xfId="7" applyNumberFormat="1" applyFont="1" applyBorder="1" applyAlignment="1">
      <alignment horizontal="right" vertical="center" indent="1"/>
    </xf>
    <xf numFmtId="43" fontId="21" fillId="0" borderId="0" xfId="7" applyNumberFormat="1" applyFont="1" applyFill="1" applyBorder="1" applyAlignment="1">
      <alignment vertical="center" wrapText="1"/>
    </xf>
    <xf numFmtId="166" fontId="21" fillId="0" borderId="2" xfId="7" applyFont="1" applyFill="1" applyBorder="1" applyAlignment="1">
      <alignment vertical="center" wrapText="1"/>
    </xf>
    <xf numFmtId="176" fontId="32" fillId="0" borderId="25" xfId="7" applyNumberFormat="1" applyFont="1" applyFill="1" applyBorder="1" applyAlignment="1">
      <alignment vertical="center"/>
    </xf>
    <xf numFmtId="176" fontId="32" fillId="0" borderId="19" xfId="7" applyNumberFormat="1" applyFont="1" applyBorder="1" applyAlignment="1">
      <alignment horizontal="right" vertical="center" indent="1"/>
    </xf>
    <xf numFmtId="176" fontId="32" fillId="0" borderId="22" xfId="7" applyNumberFormat="1" applyFont="1" applyFill="1" applyBorder="1" applyAlignment="1"/>
    <xf numFmtId="176" fontId="21" fillId="0" borderId="0" xfId="7986" applyNumberFormat="1" applyFont="1" applyBorder="1" applyAlignment="1">
      <alignment horizontal="right" vertical="center"/>
    </xf>
    <xf numFmtId="176" fontId="21" fillId="0" borderId="13" xfId="7986" applyNumberFormat="1" applyFont="1" applyBorder="1" applyAlignment="1">
      <alignment horizontal="right" vertical="center"/>
    </xf>
    <xf numFmtId="176" fontId="21" fillId="0" borderId="22" xfId="7" applyNumberFormat="1" applyFont="1" applyFill="1" applyBorder="1" applyAlignment="1"/>
    <xf numFmtId="176" fontId="21" fillId="0" borderId="0" xfId="7" applyNumberFormat="1" applyFont="1" applyBorder="1" applyAlignment="1">
      <alignment horizontal="right" vertical="center" indent="1"/>
    </xf>
    <xf numFmtId="176" fontId="32" fillId="0" borderId="25" xfId="6" applyNumberFormat="1" applyFont="1" applyFill="1" applyBorder="1" applyAlignment="1">
      <alignment vertical="center"/>
    </xf>
    <xf numFmtId="176" fontId="32" fillId="0" borderId="19" xfId="0" applyNumberFormat="1" applyFont="1" applyFill="1" applyBorder="1" applyAlignment="1">
      <alignment horizontal="right" vertical="center"/>
    </xf>
    <xf numFmtId="176" fontId="21" fillId="0" borderId="0" xfId="7986" applyNumberFormat="1" applyFont="1" applyBorder="1"/>
    <xf numFmtId="176" fontId="21" fillId="0" borderId="13" xfId="7" applyNumberFormat="1" applyFont="1" applyBorder="1"/>
    <xf numFmtId="176" fontId="21" fillId="0" borderId="22" xfId="7" applyNumberFormat="1" applyFont="1" applyFill="1" applyBorder="1" applyAlignment="1">
      <alignment vertical="center"/>
    </xf>
    <xf numFmtId="176" fontId="32" fillId="0" borderId="19" xfId="7" applyNumberFormat="1" applyFont="1" applyBorder="1"/>
    <xf numFmtId="176" fontId="21" fillId="0" borderId="13" xfId="7" applyNumberFormat="1" applyFont="1" applyBorder="1" applyAlignment="1">
      <alignment vertical="center"/>
    </xf>
    <xf numFmtId="176" fontId="32" fillId="0" borderId="19" xfId="7" applyNumberFormat="1" applyFont="1" applyBorder="1" applyAlignment="1">
      <alignment vertical="center"/>
    </xf>
    <xf numFmtId="176" fontId="32" fillId="0" borderId="13" xfId="7" applyNumberFormat="1" applyFont="1" applyBorder="1"/>
    <xf numFmtId="176" fontId="32" fillId="0" borderId="13" xfId="7" applyNumberFormat="1" applyFont="1" applyBorder="1" applyAlignment="1"/>
    <xf numFmtId="176" fontId="21" fillId="0" borderId="0" xfId="7986" applyNumberFormat="1" applyFont="1" applyFill="1" applyBorder="1" applyAlignment="1">
      <alignment horizontal="right" vertical="center"/>
    </xf>
    <xf numFmtId="176" fontId="32" fillId="0" borderId="25" xfId="7" applyNumberFormat="1" applyFont="1" applyFill="1" applyBorder="1"/>
    <xf numFmtId="176" fontId="32" fillId="0" borderId="23" xfId="7" applyNumberFormat="1" applyFont="1" applyFill="1" applyBorder="1"/>
    <xf numFmtId="176" fontId="32" fillId="0" borderId="12" xfId="7" applyNumberFormat="1" applyFont="1" applyBorder="1"/>
    <xf numFmtId="3" fontId="32" fillId="0" borderId="19" xfId="7" applyNumberFormat="1" applyFont="1" applyBorder="1" applyAlignment="1">
      <alignment horizontal="right" vertical="center" indent="1"/>
    </xf>
    <xf numFmtId="3" fontId="21" fillId="0" borderId="13" xfId="7" applyNumberFormat="1" applyFont="1" applyBorder="1" applyAlignment="1">
      <alignment horizontal="right" vertical="center" indent="1"/>
    </xf>
    <xf numFmtId="166" fontId="21" fillId="0" borderId="22" xfId="7" applyFont="1" applyFill="1" applyBorder="1" applyAlignment="1"/>
    <xf numFmtId="49" fontId="16" fillId="0" borderId="0" xfId="5" applyNumberFormat="1" applyFont="1" applyBorder="1" applyAlignment="1">
      <alignment horizontal="left" vertical="center"/>
    </xf>
    <xf numFmtId="3" fontId="19" fillId="0" borderId="0" xfId="7" applyNumberFormat="1" applyFont="1" applyBorder="1" applyAlignment="1">
      <alignment horizontal="right" vertical="center" indent="1"/>
    </xf>
    <xf numFmtId="166" fontId="19" fillId="0" borderId="0" xfId="7" applyFont="1" applyBorder="1"/>
    <xf numFmtId="166" fontId="16" fillId="0" borderId="0" xfId="7" applyFont="1"/>
    <xf numFmtId="179" fontId="12" fillId="0" borderId="0" xfId="7986" applyNumberFormat="1" applyFont="1" applyBorder="1"/>
    <xf numFmtId="3" fontId="21" fillId="0" borderId="0" xfId="7" applyNumberFormat="1" applyFont="1" applyBorder="1"/>
    <xf numFmtId="3" fontId="21" fillId="0" borderId="13" xfId="7" applyNumberFormat="1" applyFont="1" applyBorder="1"/>
    <xf numFmtId="3" fontId="21" fillId="0" borderId="0" xfId="7" applyNumberFormat="1" applyFont="1" applyBorder="1" applyAlignment="1">
      <alignment vertical="center"/>
    </xf>
    <xf numFmtId="3" fontId="21" fillId="0" borderId="0" xfId="7986" applyNumberFormat="1" applyFont="1" applyBorder="1" applyAlignment="1">
      <alignment horizontal="right" vertical="center"/>
    </xf>
    <xf numFmtId="3" fontId="32" fillId="3" borderId="2" xfId="0" applyNumberFormat="1" applyFont="1" applyFill="1" applyBorder="1" applyAlignment="1">
      <alignment horizontal="right" vertical="center" indent="1"/>
    </xf>
    <xf numFmtId="3" fontId="32" fillId="3" borderId="19" xfId="0" applyNumberFormat="1" applyFont="1" applyFill="1" applyBorder="1" applyAlignment="1">
      <alignment horizontal="right" vertical="center" indent="1"/>
    </xf>
    <xf numFmtId="3" fontId="21" fillId="0" borderId="0" xfId="7" quotePrefix="1" applyNumberFormat="1" applyFont="1" applyFill="1" applyBorder="1" applyAlignment="1">
      <alignment horizontal="right" vertical="center" indent="1"/>
    </xf>
    <xf numFmtId="0" fontId="48" fillId="7" borderId="0" xfId="0" applyNumberFormat="1" applyFont="1" applyFill="1" applyBorder="1" applyAlignment="1">
      <alignment vertical="top" wrapText="1"/>
    </xf>
    <xf numFmtId="3" fontId="32" fillId="0" borderId="2" xfId="7" applyNumberFormat="1" applyFont="1" applyFill="1" applyBorder="1" applyAlignment="1">
      <alignment horizontal="right" vertical="center"/>
    </xf>
    <xf numFmtId="3" fontId="32" fillId="0" borderId="19" xfId="7" applyNumberFormat="1" applyFont="1" applyFill="1" applyBorder="1" applyAlignment="1">
      <alignment horizontal="right" vertical="center"/>
    </xf>
    <xf numFmtId="3" fontId="21" fillId="0" borderId="0" xfId="7" applyNumberFormat="1" applyFont="1" applyFill="1" applyBorder="1" applyAlignment="1">
      <alignment horizontal="right" vertical="center"/>
    </xf>
    <xf numFmtId="3" fontId="21" fillId="0" borderId="13" xfId="7" applyNumberFormat="1" applyFont="1" applyFill="1" applyBorder="1" applyAlignment="1">
      <alignment horizontal="right" vertical="center"/>
    </xf>
    <xf numFmtId="3" fontId="32" fillId="0" borderId="25" xfId="5" applyNumberFormat="1" applyFont="1" applyFill="1" applyBorder="1" applyAlignment="1">
      <alignment vertical="center"/>
    </xf>
    <xf numFmtId="3" fontId="32" fillId="0" borderId="2" xfId="5" applyNumberFormat="1" applyFont="1" applyFill="1" applyBorder="1" applyAlignment="1">
      <alignment vertical="center"/>
    </xf>
    <xf numFmtId="3" fontId="32" fillId="0" borderId="3" xfId="7" applyNumberFormat="1" applyFont="1" applyFill="1" applyBorder="1" applyAlignment="1">
      <alignment horizontal="right" vertical="center"/>
    </xf>
    <xf numFmtId="3" fontId="32" fillId="0" borderId="12" xfId="7" applyNumberFormat="1" applyFont="1" applyFill="1" applyBorder="1" applyAlignment="1">
      <alignment horizontal="right" vertical="center"/>
    </xf>
    <xf numFmtId="3" fontId="32" fillId="0" borderId="2" xfId="7986" applyNumberFormat="1" applyFont="1" applyFill="1" applyBorder="1" applyAlignment="1">
      <alignment horizontal="right"/>
    </xf>
    <xf numFmtId="3" fontId="21" fillId="0" borderId="0" xfId="7" quotePrefix="1" applyNumberFormat="1" applyFont="1" applyFill="1" applyBorder="1" applyAlignment="1">
      <alignment horizontal="right" vertical="center"/>
    </xf>
    <xf numFmtId="166" fontId="32" fillId="0" borderId="2" xfId="7" applyFont="1" applyFill="1" applyBorder="1" applyAlignment="1">
      <alignment horizontal="left" vertical="center" wrapText="1"/>
    </xf>
    <xf numFmtId="3" fontId="32" fillId="0" borderId="2" xfId="7" quotePrefix="1" applyNumberFormat="1" applyFont="1" applyFill="1" applyBorder="1" applyAlignment="1">
      <alignment horizontal="right" vertical="center" indent="1"/>
    </xf>
    <xf numFmtId="3" fontId="32" fillId="0" borderId="3" xfId="7" applyNumberFormat="1" applyFont="1" applyFill="1" applyBorder="1" applyAlignment="1">
      <alignment horizontal="right" vertical="center" indent="1"/>
    </xf>
    <xf numFmtId="3" fontId="32" fillId="0" borderId="19" xfId="7" applyNumberFormat="1" applyFont="1" applyBorder="1" applyAlignment="1">
      <alignment horizontal="right"/>
    </xf>
    <xf numFmtId="3" fontId="21" fillId="0" borderId="13" xfId="7" quotePrefix="1" applyNumberFormat="1" applyFont="1" applyFill="1" applyBorder="1" applyAlignment="1">
      <alignment horizontal="right" vertical="center"/>
    </xf>
    <xf numFmtId="3" fontId="32" fillId="0" borderId="19" xfId="7986" applyNumberFormat="1" applyFont="1" applyFill="1" applyBorder="1" applyAlignment="1">
      <alignment horizontal="right"/>
    </xf>
    <xf numFmtId="3" fontId="21" fillId="0" borderId="13" xfId="7" applyNumberFormat="1" applyFont="1" applyBorder="1" applyAlignment="1">
      <alignment horizontal="right"/>
    </xf>
    <xf numFmtId="3" fontId="21" fillId="0" borderId="0" xfId="7" applyNumberFormat="1" applyFont="1" applyFill="1" applyBorder="1" applyAlignment="1">
      <alignment horizontal="right"/>
    </xf>
    <xf numFmtId="3" fontId="21" fillId="0" borderId="13" xfId="7" applyNumberFormat="1" applyFont="1" applyFill="1" applyBorder="1" applyAlignment="1">
      <alignment horizontal="right"/>
    </xf>
    <xf numFmtId="3" fontId="21" fillId="0" borderId="13" xfId="7" quotePrefix="1" applyNumberFormat="1" applyFont="1" applyFill="1" applyBorder="1" applyAlignment="1">
      <alignment horizontal="right" vertical="center" indent="1"/>
    </xf>
    <xf numFmtId="3" fontId="32" fillId="0" borderId="19" xfId="7" quotePrefix="1" applyNumberFormat="1" applyFont="1" applyFill="1" applyBorder="1" applyAlignment="1">
      <alignment vertical="center"/>
    </xf>
    <xf numFmtId="3" fontId="32" fillId="0" borderId="12" xfId="7" applyNumberFormat="1" applyFont="1" applyFill="1" applyBorder="1" applyAlignment="1">
      <alignment vertical="center"/>
    </xf>
    <xf numFmtId="166" fontId="39" fillId="0" borderId="0" xfId="7" applyFont="1" applyAlignment="1">
      <alignment vertical="center"/>
    </xf>
    <xf numFmtId="166" fontId="39" fillId="0" borderId="0" xfId="6" applyFont="1" applyFill="1" applyBorder="1" applyAlignment="1">
      <alignment vertical="center" wrapText="1"/>
    </xf>
    <xf numFmtId="3" fontId="39" fillId="0" borderId="0" xfId="7" applyNumberFormat="1" applyFont="1" applyFill="1" applyBorder="1" applyAlignment="1">
      <alignment horizontal="right" vertical="center" indent="1"/>
    </xf>
    <xf numFmtId="166" fontId="24" fillId="0" borderId="0" xfId="5" applyFont="1" applyFill="1" applyBorder="1"/>
    <xf numFmtId="3" fontId="24" fillId="0" borderId="0" xfId="7" quotePrefix="1" applyNumberFormat="1" applyFont="1" applyFill="1" applyBorder="1" applyAlignment="1">
      <alignment horizontal="right" vertical="center" indent="1"/>
    </xf>
    <xf numFmtId="166" fontId="24" fillId="0" borderId="0" xfId="7" applyFont="1" applyBorder="1"/>
    <xf numFmtId="0" fontId="48" fillId="7" borderId="20" xfId="0" applyNumberFormat="1" applyFont="1" applyFill="1" applyBorder="1" applyAlignment="1">
      <alignment horizontal="center" vertical="center" wrapText="1"/>
    </xf>
    <xf numFmtId="0" fontId="48" fillId="7" borderId="1" xfId="0" applyNumberFormat="1" applyFont="1" applyFill="1" applyBorder="1" applyAlignment="1">
      <alignment horizontal="center" vertical="center" wrapText="1"/>
    </xf>
    <xf numFmtId="0" fontId="48" fillId="7" borderId="21" xfId="0" applyNumberFormat="1" applyFont="1" applyFill="1" applyBorder="1" applyAlignment="1">
      <alignment horizontal="center" vertical="center" wrapText="1"/>
    </xf>
    <xf numFmtId="0" fontId="48" fillId="7" borderId="2" xfId="0" applyNumberFormat="1" applyFont="1" applyFill="1" applyBorder="1" applyAlignment="1">
      <alignment horizontal="center" vertical="center" wrapText="1"/>
    </xf>
    <xf numFmtId="0" fontId="48" fillId="7" borderId="19" xfId="0" applyNumberFormat="1" applyFont="1" applyFill="1" applyBorder="1" applyAlignment="1">
      <alignment horizontal="center" vertical="center" wrapText="1"/>
    </xf>
    <xf numFmtId="0" fontId="48" fillId="7" borderId="25" xfId="0" applyNumberFormat="1" applyFont="1" applyFill="1" applyBorder="1" applyAlignment="1">
      <alignment horizontal="center" vertical="center" wrapText="1"/>
    </xf>
    <xf numFmtId="166" fontId="32" fillId="0" borderId="2" xfId="7" applyFont="1" applyFill="1" applyBorder="1" applyAlignment="1">
      <alignment vertical="center"/>
    </xf>
    <xf numFmtId="170" fontId="32" fillId="0" borderId="2" xfId="7" applyNumberFormat="1" applyFont="1" applyFill="1" applyBorder="1" applyAlignment="1">
      <alignment horizontal="right" vertical="center"/>
    </xf>
    <xf numFmtId="170" fontId="21" fillId="0" borderId="0" xfId="7" applyNumberFormat="1" applyFont="1" applyFill="1" applyBorder="1" applyAlignment="1">
      <alignment horizontal="right" vertical="center"/>
    </xf>
    <xf numFmtId="166" fontId="21" fillId="0" borderId="0" xfId="6" applyFont="1" applyFill="1" applyBorder="1"/>
    <xf numFmtId="166" fontId="21" fillId="0" borderId="2" xfId="7" applyFont="1" applyFill="1" applyBorder="1" applyAlignment="1">
      <alignment horizontal="left" vertical="center" wrapText="1"/>
    </xf>
    <xf numFmtId="166" fontId="32" fillId="0" borderId="25" xfId="7" applyFont="1" applyFill="1" applyBorder="1"/>
    <xf numFmtId="43" fontId="19" fillId="0" borderId="0" xfId="3" applyNumberFormat="1" applyFont="1"/>
    <xf numFmtId="166" fontId="16" fillId="0" borderId="0" xfId="2" applyFont="1" applyBorder="1" applyAlignment="1">
      <alignment horizontal="left" vertical="center"/>
    </xf>
    <xf numFmtId="3" fontId="32" fillId="0" borderId="2" xfId="3" applyNumberFormat="1" applyFont="1" applyBorder="1" applyAlignment="1">
      <alignment horizontal="right" vertical="center"/>
    </xf>
    <xf numFmtId="3" fontId="32" fillId="0" borderId="19" xfId="3" applyNumberFormat="1" applyFont="1" applyBorder="1" applyAlignment="1">
      <alignment horizontal="right" vertical="center"/>
    </xf>
    <xf numFmtId="0" fontId="12" fillId="0" borderId="0" xfId="3" applyNumberFormat="1" applyFont="1"/>
    <xf numFmtId="3" fontId="21" fillId="0" borderId="0" xfId="7986" applyNumberFormat="1" applyFont="1" applyBorder="1" applyAlignment="1">
      <alignment horizontal="right" vertical="center" wrapText="1"/>
    </xf>
    <xf numFmtId="3" fontId="21" fillId="0" borderId="0" xfId="7986" applyNumberFormat="1" applyFont="1" applyFill="1" applyBorder="1" applyAlignment="1">
      <alignment horizontal="right" vertical="center" wrapText="1"/>
    </xf>
    <xf numFmtId="0" fontId="24" fillId="0" borderId="0" xfId="5" applyNumberFormat="1" applyFont="1"/>
    <xf numFmtId="0" fontId="24" fillId="0" borderId="0" xfId="3" applyNumberFormat="1" applyFont="1"/>
    <xf numFmtId="0" fontId="24" fillId="0" borderId="0" xfId="7" applyNumberFormat="1" applyFont="1" applyAlignment="1">
      <alignment horizontal="right" vertical="center" indent="1"/>
    </xf>
    <xf numFmtId="0" fontId="21" fillId="0" borderId="24" xfId="3" applyNumberFormat="1" applyFont="1" applyFill="1" applyBorder="1" applyAlignment="1">
      <alignment horizontal="left" vertical="center" wrapText="1"/>
    </xf>
    <xf numFmtId="0" fontId="21" fillId="0" borderId="17" xfId="3" applyNumberFormat="1" applyFont="1" applyFill="1" applyBorder="1" applyAlignment="1">
      <alignment horizontal="left" vertical="center"/>
    </xf>
    <xf numFmtId="0" fontId="21" fillId="0" borderId="17" xfId="3" applyNumberFormat="1" applyFont="1" applyFill="1" applyBorder="1" applyAlignment="1">
      <alignment horizontal="left" vertical="center" wrapText="1"/>
    </xf>
    <xf numFmtId="0" fontId="32" fillId="0" borderId="16" xfId="3" applyNumberFormat="1" applyFont="1" applyFill="1" applyBorder="1" applyAlignment="1">
      <alignment horizontal="left" vertical="center"/>
    </xf>
    <xf numFmtId="3" fontId="32" fillId="0" borderId="2" xfId="3" applyNumberFormat="1" applyFont="1" applyFill="1" applyBorder="1" applyAlignment="1">
      <alignment horizontal="right" vertical="center"/>
    </xf>
    <xf numFmtId="3" fontId="32" fillId="0" borderId="19" xfId="3" applyNumberFormat="1" applyFont="1" applyFill="1" applyBorder="1" applyAlignment="1">
      <alignment horizontal="right" vertical="center"/>
    </xf>
    <xf numFmtId="0" fontId="48" fillId="7" borderId="20" xfId="0" applyNumberFormat="1" applyFont="1" applyFill="1" applyBorder="1" applyAlignment="1">
      <alignment horizontal="center" vertical="center" wrapText="1"/>
    </xf>
    <xf numFmtId="0" fontId="48" fillId="7" borderId="1" xfId="0" applyNumberFormat="1" applyFont="1" applyFill="1" applyBorder="1" applyAlignment="1">
      <alignment horizontal="center" vertical="center" wrapText="1"/>
    </xf>
    <xf numFmtId="0" fontId="48" fillId="7" borderId="21" xfId="0" applyNumberFormat="1" applyFont="1" applyFill="1" applyBorder="1" applyAlignment="1">
      <alignment horizontal="center" vertical="center" wrapText="1"/>
    </xf>
    <xf numFmtId="0" fontId="48" fillId="7" borderId="2" xfId="0" applyNumberFormat="1" applyFont="1" applyFill="1" applyBorder="1" applyAlignment="1">
      <alignment horizontal="center" vertical="center" wrapText="1"/>
    </xf>
    <xf numFmtId="0" fontId="48" fillId="7" borderId="19" xfId="0" applyNumberFormat="1" applyFont="1" applyFill="1" applyBorder="1" applyAlignment="1">
      <alignment horizontal="center" vertical="center" wrapText="1"/>
    </xf>
    <xf numFmtId="0" fontId="48" fillId="7" borderId="25" xfId="0" applyNumberFormat="1" applyFont="1" applyFill="1" applyBorder="1" applyAlignment="1">
      <alignment horizontal="center" vertical="center" wrapText="1"/>
    </xf>
    <xf numFmtId="0" fontId="12" fillId="0" borderId="0" xfId="3" applyNumberFormat="1" applyFont="1" applyBorder="1"/>
    <xf numFmtId="3" fontId="21" fillId="0" borderId="1" xfId="3" applyNumberFormat="1" applyFont="1" applyBorder="1" applyAlignment="1">
      <alignment horizontal="right" vertical="center" wrapText="1"/>
    </xf>
    <xf numFmtId="3" fontId="21" fillId="0" borderId="1" xfId="7986" applyNumberFormat="1" applyFont="1" applyBorder="1" applyAlignment="1">
      <alignment horizontal="right" vertical="center" wrapText="1"/>
    </xf>
    <xf numFmtId="3" fontId="21" fillId="0" borderId="21" xfId="3" applyNumberFormat="1" applyFont="1" applyBorder="1" applyAlignment="1">
      <alignment horizontal="right" vertical="center" wrapText="1"/>
    </xf>
    <xf numFmtId="3" fontId="21" fillId="0" borderId="1" xfId="6" applyNumberFormat="1" applyFont="1" applyFill="1" applyBorder="1" applyAlignment="1">
      <alignment horizontal="right" vertical="center" indent="1"/>
    </xf>
    <xf numFmtId="3" fontId="21" fillId="0" borderId="21" xfId="6" applyNumberFormat="1" applyFont="1" applyFill="1" applyBorder="1" applyAlignment="1">
      <alignment horizontal="right" vertical="center" indent="1"/>
    </xf>
    <xf numFmtId="3" fontId="21" fillId="0" borderId="0" xfId="6" applyNumberFormat="1" applyFont="1" applyFill="1" applyBorder="1" applyAlignment="1">
      <alignment horizontal="right" vertical="center" indent="1"/>
    </xf>
    <xf numFmtId="3" fontId="21" fillId="0" borderId="13" xfId="6" applyNumberFormat="1" applyFont="1" applyFill="1" applyBorder="1" applyAlignment="1">
      <alignment horizontal="right" vertical="center" indent="1"/>
    </xf>
    <xf numFmtId="0" fontId="24" fillId="0" borderId="0" xfId="2" applyNumberFormat="1" applyFont="1"/>
    <xf numFmtId="0" fontId="24" fillId="0" borderId="0" xfId="2" applyNumberFormat="1" applyFont="1" applyBorder="1"/>
    <xf numFmtId="0" fontId="24" fillId="0" borderId="0" xfId="7986" applyNumberFormat="1" applyFont="1" applyBorder="1"/>
    <xf numFmtId="0" fontId="24" fillId="0" borderId="0" xfId="3" applyNumberFormat="1" applyFont="1" applyBorder="1"/>
    <xf numFmtId="166" fontId="21" fillId="0" borderId="0" xfId="3" applyFont="1"/>
    <xf numFmtId="3" fontId="21" fillId="0" borderId="0" xfId="3" applyNumberFormat="1" applyFont="1" applyFill="1" applyBorder="1" applyAlignment="1">
      <alignment vertical="center" wrapText="1"/>
    </xf>
    <xf numFmtId="3" fontId="21" fillId="0" borderId="1" xfId="3" applyNumberFormat="1" applyFont="1" applyFill="1" applyBorder="1" applyAlignment="1">
      <alignment vertical="center" wrapText="1"/>
    </xf>
    <xf numFmtId="3" fontId="21" fillId="0" borderId="21" xfId="3" applyNumberFormat="1" applyFont="1" applyBorder="1"/>
    <xf numFmtId="3" fontId="21" fillId="0" borderId="13" xfId="3" applyNumberFormat="1" applyFont="1" applyBorder="1"/>
    <xf numFmtId="0" fontId="24" fillId="0" borderId="0" xfId="5" applyNumberFormat="1" applyFont="1" applyAlignment="1"/>
    <xf numFmtId="0" fontId="24" fillId="0" borderId="0" xfId="3" applyNumberFormat="1" applyFont="1" applyAlignment="1"/>
    <xf numFmtId="0" fontId="32" fillId="0" borderId="16" xfId="3" applyNumberFormat="1" applyFont="1" applyFill="1" applyBorder="1" applyAlignment="1">
      <alignment horizontal="left" vertical="center" indent="1"/>
    </xf>
    <xf numFmtId="3" fontId="32" fillId="0" borderId="2" xfId="6" applyNumberFormat="1" applyFont="1" applyFill="1" applyBorder="1" applyAlignment="1">
      <alignment horizontal="right" vertical="center" indent="1"/>
    </xf>
    <xf numFmtId="3" fontId="32" fillId="0" borderId="19" xfId="6" applyNumberFormat="1" applyFont="1" applyFill="1" applyBorder="1" applyAlignment="1">
      <alignment horizontal="right" vertical="center" indent="1"/>
    </xf>
    <xf numFmtId="0" fontId="24" fillId="0" borderId="0" xfId="7" applyNumberFormat="1" applyFont="1" applyBorder="1" applyAlignment="1">
      <alignment horizontal="right" vertical="center"/>
    </xf>
    <xf numFmtId="3" fontId="21" fillId="0" borderId="0" xfId="3" applyNumberFormat="1" applyFont="1" applyFill="1" applyBorder="1" applyAlignment="1">
      <alignment horizontal="center" vertical="center" wrapText="1"/>
    </xf>
    <xf numFmtId="3" fontId="21" fillId="0" borderId="0" xfId="0" applyNumberFormat="1" applyFont="1" applyFill="1" applyBorder="1" applyAlignment="1">
      <alignment horizontal="center" vertical="center"/>
    </xf>
    <xf numFmtId="3" fontId="21" fillId="0" borderId="13" xfId="0" applyNumberFormat="1" applyFont="1" applyFill="1" applyBorder="1" applyAlignment="1">
      <alignment horizontal="center" vertical="center"/>
    </xf>
    <xf numFmtId="3" fontId="32" fillId="0" borderId="2" xfId="3" applyNumberFormat="1" applyFont="1" applyFill="1" applyBorder="1" applyAlignment="1">
      <alignment horizontal="center" vertical="center"/>
    </xf>
    <xf numFmtId="3" fontId="32" fillId="0" borderId="19" xfId="3" applyNumberFormat="1" applyFont="1" applyFill="1" applyBorder="1" applyAlignment="1">
      <alignment horizontal="center" vertical="center"/>
    </xf>
    <xf numFmtId="0" fontId="24" fillId="0" borderId="0" xfId="5" applyNumberFormat="1" applyFont="1" applyFill="1"/>
    <xf numFmtId="0" fontId="24" fillId="0" borderId="0" xfId="3" applyNumberFormat="1" applyFont="1" applyFill="1"/>
    <xf numFmtId="0" fontId="48" fillId="7" borderId="2" xfId="0" applyNumberFormat="1" applyFont="1" applyFill="1" applyBorder="1" applyAlignment="1">
      <alignment horizontal="center" vertical="center" wrapText="1"/>
    </xf>
    <xf numFmtId="0" fontId="48" fillId="7" borderId="19" xfId="0" applyNumberFormat="1" applyFont="1" applyFill="1" applyBorder="1" applyAlignment="1">
      <alignment horizontal="center" vertical="center" wrapText="1"/>
    </xf>
    <xf numFmtId="0" fontId="48" fillId="7" borderId="25" xfId="0" applyNumberFormat="1" applyFont="1" applyFill="1" applyBorder="1" applyAlignment="1">
      <alignment horizontal="center" vertical="center" wrapText="1"/>
    </xf>
    <xf numFmtId="0" fontId="48" fillId="7" borderId="2" xfId="0" applyNumberFormat="1" applyFont="1" applyFill="1" applyBorder="1" applyAlignment="1">
      <alignment horizontal="center" vertical="center" wrapText="1"/>
    </xf>
    <xf numFmtId="0" fontId="48" fillId="7" borderId="19" xfId="0" applyNumberFormat="1" applyFont="1" applyFill="1" applyBorder="1" applyAlignment="1">
      <alignment horizontal="center" vertical="center" wrapText="1"/>
    </xf>
    <xf numFmtId="0" fontId="48" fillId="7" borderId="25" xfId="0" applyNumberFormat="1" applyFont="1" applyFill="1" applyBorder="1" applyAlignment="1">
      <alignment horizontal="center" vertical="center" wrapText="1"/>
    </xf>
    <xf numFmtId="4" fontId="32" fillId="0" borderId="2" xfId="6" applyNumberFormat="1" applyFont="1" applyFill="1" applyBorder="1" applyAlignment="1">
      <alignment horizontal="right" vertical="center" indent="1"/>
    </xf>
    <xf numFmtId="4" fontId="32" fillId="0" borderId="19" xfId="6" applyNumberFormat="1" applyFont="1" applyFill="1" applyBorder="1" applyAlignment="1">
      <alignment horizontal="right" vertical="center" indent="1"/>
    </xf>
    <xf numFmtId="3" fontId="32" fillId="0" borderId="2" xfId="7" applyNumberFormat="1" applyFont="1" applyFill="1" applyBorder="1" applyAlignment="1">
      <alignment horizontal="center" vertical="distributed"/>
    </xf>
    <xf numFmtId="170" fontId="32" fillId="0" borderId="2" xfId="7" applyNumberFormat="1" applyFont="1" applyFill="1" applyBorder="1" applyAlignment="1">
      <alignment horizontal="center" vertical="distributed"/>
    </xf>
    <xf numFmtId="3" fontId="32" fillId="0" borderId="0" xfId="7" applyNumberFormat="1" applyFont="1" applyFill="1" applyBorder="1" applyAlignment="1">
      <alignment horizontal="center" vertical="distributed"/>
    </xf>
    <xf numFmtId="3" fontId="41" fillId="0" borderId="0" xfId="30" applyNumberFormat="1" applyFont="1" applyFill="1" applyBorder="1" applyAlignment="1">
      <alignment horizontal="center" vertical="center"/>
    </xf>
    <xf numFmtId="170" fontId="21" fillId="0" borderId="0" xfId="7" applyNumberFormat="1" applyFont="1" applyFill="1" applyBorder="1" applyAlignment="1">
      <alignment horizontal="center" vertical="distributed"/>
    </xf>
    <xf numFmtId="3" fontId="21" fillId="0" borderId="0" xfId="7" applyNumberFormat="1" applyFont="1" applyFill="1" applyBorder="1" applyAlignment="1">
      <alignment horizontal="center" vertical="distributed"/>
    </xf>
    <xf numFmtId="3" fontId="41" fillId="0" borderId="0" xfId="32" applyNumberFormat="1" applyFont="1" applyFill="1" applyBorder="1" applyAlignment="1">
      <alignment horizontal="center" vertical="center"/>
    </xf>
    <xf numFmtId="3" fontId="21" fillId="0" borderId="0" xfId="7" quotePrefix="1" applyNumberFormat="1" applyFont="1" applyFill="1" applyBorder="1" applyAlignment="1">
      <alignment horizontal="center" vertical="center"/>
    </xf>
    <xf numFmtId="3" fontId="21" fillId="0" borderId="0" xfId="7" applyNumberFormat="1" applyFont="1" applyFill="1" applyBorder="1" applyAlignment="1">
      <alignment horizontal="center" vertical="center"/>
    </xf>
    <xf numFmtId="3" fontId="21" fillId="0" borderId="0" xfId="7" applyNumberFormat="1" applyFont="1" applyFill="1" applyBorder="1" applyAlignment="1">
      <alignment horizontal="center"/>
    </xf>
    <xf numFmtId="3" fontId="41" fillId="0" borderId="0" xfId="33" applyNumberFormat="1" applyFont="1" applyFill="1" applyBorder="1" applyAlignment="1">
      <alignment horizontal="center" vertical="center"/>
    </xf>
    <xf numFmtId="3" fontId="41" fillId="0" borderId="0" xfId="34" applyNumberFormat="1" applyFont="1" applyFill="1" applyBorder="1" applyAlignment="1">
      <alignment horizontal="center" vertical="center"/>
    </xf>
    <xf numFmtId="3" fontId="41" fillId="0" borderId="0" xfId="36" applyNumberFormat="1" applyFont="1" applyFill="1" applyBorder="1" applyAlignment="1">
      <alignment horizontal="center" vertical="center"/>
    </xf>
    <xf numFmtId="3" fontId="41" fillId="0" borderId="0" xfId="35" applyNumberFormat="1" applyFont="1" applyFill="1" applyBorder="1" applyAlignment="1">
      <alignment horizontal="center" vertical="center"/>
    </xf>
    <xf numFmtId="3" fontId="41" fillId="0" borderId="0" xfId="40" applyNumberFormat="1" applyFont="1" applyFill="1" applyBorder="1" applyAlignment="1">
      <alignment horizontal="center" vertical="center"/>
    </xf>
    <xf numFmtId="3" fontId="41" fillId="0" borderId="0" xfId="41" applyNumberFormat="1" applyFont="1" applyFill="1" applyBorder="1" applyAlignment="1">
      <alignment horizontal="center" vertical="center"/>
    </xf>
    <xf numFmtId="3" fontId="21" fillId="0" borderId="2" xfId="7" applyNumberFormat="1" applyFont="1" applyFill="1" applyBorder="1" applyAlignment="1">
      <alignment horizontal="center" vertical="distributed"/>
    </xf>
    <xf numFmtId="3" fontId="21" fillId="0" borderId="0" xfId="26" applyNumberFormat="1" applyFont="1" applyFill="1" applyBorder="1" applyAlignment="1">
      <alignment horizontal="center" vertical="distributed"/>
    </xf>
    <xf numFmtId="3" fontId="29" fillId="0" borderId="2" xfId="45" applyNumberFormat="1" applyFont="1" applyFill="1" applyBorder="1" applyAlignment="1">
      <alignment horizontal="center" vertical="center"/>
    </xf>
    <xf numFmtId="3" fontId="29" fillId="0" borderId="2" xfId="46" applyNumberFormat="1" applyFont="1" applyFill="1" applyBorder="1" applyAlignment="1">
      <alignment horizontal="center" vertical="center"/>
    </xf>
    <xf numFmtId="170" fontId="32" fillId="0" borderId="2" xfId="7" quotePrefix="1" applyNumberFormat="1" applyFont="1" applyFill="1" applyBorder="1" applyAlignment="1">
      <alignment horizontal="center" vertical="center"/>
    </xf>
    <xf numFmtId="170" fontId="32" fillId="0" borderId="0" xfId="7" applyNumberFormat="1" applyFont="1" applyFill="1" applyBorder="1" applyAlignment="1">
      <alignment horizontal="center" vertical="distributed"/>
    </xf>
    <xf numFmtId="3" fontId="32" fillId="0" borderId="0" xfId="11" applyNumberFormat="1" applyFont="1" applyFill="1" applyBorder="1" applyAlignment="1">
      <alignment horizontal="right" vertical="center" indent="1"/>
    </xf>
    <xf numFmtId="0" fontId="21" fillId="0" borderId="0" xfId="7" applyNumberFormat="1" applyFont="1" applyAlignment="1">
      <alignment horizontal="center"/>
    </xf>
    <xf numFmtId="3" fontId="21" fillId="0" borderId="0" xfId="7" applyNumberFormat="1" applyFont="1" applyFill="1" applyBorder="1"/>
    <xf numFmtId="0" fontId="21" fillId="0" borderId="0" xfId="7" applyNumberFormat="1" applyFont="1" applyFill="1" applyBorder="1"/>
    <xf numFmtId="0" fontId="21" fillId="0" borderId="0" xfId="7" applyNumberFormat="1" applyFont="1" applyFill="1" applyBorder="1" applyAlignment="1">
      <alignment horizontal="center" vertical="center" wrapText="1"/>
    </xf>
    <xf numFmtId="0" fontId="21" fillId="0" borderId="0" xfId="7" applyNumberFormat="1" applyFont="1" applyFill="1" applyBorder="1" applyAlignment="1">
      <alignment horizontal="center"/>
    </xf>
    <xf numFmtId="170" fontId="21" fillId="0" borderId="0" xfId="7" applyNumberFormat="1" applyFont="1" applyFill="1" applyBorder="1" applyAlignment="1">
      <alignment horizontal="center" vertical="center" wrapText="1"/>
    </xf>
    <xf numFmtId="166" fontId="32" fillId="0" borderId="0" xfId="6" applyFont="1" applyFill="1" applyBorder="1" applyAlignment="1">
      <alignment vertical="center"/>
    </xf>
    <xf numFmtId="166" fontId="32" fillId="0" borderId="0" xfId="6" applyFont="1" applyFill="1" applyBorder="1" applyAlignment="1">
      <alignment vertical="center" wrapText="1"/>
    </xf>
    <xf numFmtId="0" fontId="21" fillId="0" borderId="0" xfId="7" applyNumberFormat="1" applyFont="1"/>
    <xf numFmtId="0" fontId="21" fillId="0" borderId="0" xfId="7" applyNumberFormat="1" applyFont="1" applyAlignment="1">
      <alignment horizontal="center" vertical="center" wrapText="1"/>
    </xf>
    <xf numFmtId="0" fontId="21" fillId="0" borderId="0" xfId="7" applyNumberFormat="1" applyFont="1" applyBorder="1" applyAlignment="1">
      <alignment horizontal="center" vertical="center" wrapText="1"/>
    </xf>
    <xf numFmtId="170" fontId="21" fillId="0" borderId="0" xfId="7" applyNumberFormat="1" applyFont="1" applyAlignment="1">
      <alignment horizontal="center" vertical="center" wrapText="1"/>
    </xf>
    <xf numFmtId="3" fontId="24" fillId="0" borderId="0" xfId="5" applyNumberFormat="1" applyFont="1" applyFill="1"/>
    <xf numFmtId="3" fontId="39" fillId="0" borderId="0" xfId="6" applyNumberFormat="1" applyFont="1" applyFill="1" applyBorder="1" applyAlignment="1">
      <alignment vertical="center" wrapText="1"/>
    </xf>
    <xf numFmtId="3" fontId="39" fillId="0" borderId="0" xfId="11" applyNumberFormat="1" applyFont="1" applyFill="1" applyBorder="1" applyAlignment="1">
      <alignment horizontal="right" vertical="center" indent="1"/>
    </xf>
    <xf numFmtId="3" fontId="39" fillId="0" borderId="0" xfId="7986" applyNumberFormat="1" applyFont="1" applyFill="1" applyAlignment="1">
      <alignment vertical="center"/>
    </xf>
    <xf numFmtId="170" fontId="43" fillId="0" borderId="0" xfId="7986" applyNumberFormat="1" applyFont="1" applyFill="1" applyBorder="1"/>
    <xf numFmtId="3" fontId="43" fillId="0" borderId="0" xfId="7986" applyNumberFormat="1" applyFont="1" applyFill="1" applyBorder="1"/>
    <xf numFmtId="3" fontId="43" fillId="0" borderId="0" xfId="0" applyNumberFormat="1" applyFont="1" applyFill="1" applyAlignment="1">
      <alignment horizontal="left" indent="1"/>
    </xf>
    <xf numFmtId="3" fontId="24" fillId="0" borderId="0" xfId="0" applyNumberFormat="1" applyFont="1" applyFill="1" applyAlignment="1">
      <alignment horizontal="left" vertical="center" indent="3"/>
    </xf>
    <xf numFmtId="3" fontId="39" fillId="0" borderId="0" xfId="7" applyNumberFormat="1" applyFont="1" applyFill="1" applyBorder="1" applyAlignment="1">
      <alignment horizontal="center" vertical="distributed"/>
    </xf>
    <xf numFmtId="3" fontId="24" fillId="0" borderId="0" xfId="7" applyNumberFormat="1" applyFont="1" applyFill="1"/>
    <xf numFmtId="3" fontId="24" fillId="0" borderId="0" xfId="7" applyNumberFormat="1" applyFont="1" applyFill="1" applyAlignment="1">
      <alignment horizontal="center"/>
    </xf>
    <xf numFmtId="3" fontId="24" fillId="0" borderId="0" xfId="7" applyNumberFormat="1" applyFont="1" applyFill="1" applyAlignment="1">
      <alignment horizontal="center" vertical="center" wrapText="1"/>
    </xf>
    <xf numFmtId="3" fontId="24" fillId="0" borderId="0" xfId="7" applyNumberFormat="1" applyFont="1" applyFill="1" applyBorder="1" applyAlignment="1">
      <alignment horizontal="center" vertical="center" wrapText="1"/>
    </xf>
    <xf numFmtId="0" fontId="24" fillId="0" borderId="0" xfId="7" applyNumberFormat="1" applyFont="1" applyAlignment="1">
      <alignment horizontal="center"/>
    </xf>
    <xf numFmtId="170" fontId="24" fillId="0" borderId="0" xfId="7" applyNumberFormat="1" applyFont="1" applyFill="1"/>
    <xf numFmtId="3" fontId="24" fillId="0" borderId="0" xfId="7" applyNumberFormat="1" applyFont="1" applyFill="1" applyBorder="1"/>
    <xf numFmtId="166" fontId="24" fillId="0" borderId="0" xfId="7" applyFont="1" applyFill="1" applyBorder="1" applyAlignment="1">
      <alignment vertical="center"/>
    </xf>
    <xf numFmtId="166" fontId="24" fillId="0" borderId="0" xfId="7" applyFont="1" applyFill="1" applyBorder="1" applyAlignment="1">
      <alignment vertical="center" wrapText="1"/>
    </xf>
    <xf numFmtId="176" fontId="24" fillId="0" borderId="0" xfId="7" applyNumberFormat="1" applyFont="1" applyFill="1" applyBorder="1"/>
    <xf numFmtId="0" fontId="24" fillId="0" borderId="0" xfId="7" applyNumberFormat="1" applyFont="1" applyFill="1" applyBorder="1"/>
    <xf numFmtId="0" fontId="24" fillId="0" borderId="0" xfId="7" applyNumberFormat="1" applyFont="1" applyFill="1" applyBorder="1" applyAlignment="1">
      <alignment horizontal="center" vertical="center" wrapText="1"/>
    </xf>
    <xf numFmtId="0" fontId="24" fillId="0" borderId="0" xfId="7" applyNumberFormat="1" applyFont="1" applyFill="1" applyBorder="1" applyAlignment="1">
      <alignment horizontal="center"/>
    </xf>
    <xf numFmtId="170" fontId="24" fillId="0" borderId="0" xfId="7" applyNumberFormat="1" applyFont="1" applyFill="1" applyBorder="1" applyAlignment="1">
      <alignment horizontal="center" vertical="center" wrapText="1"/>
    </xf>
    <xf numFmtId="176" fontId="24" fillId="0" borderId="0" xfId="7" applyNumberFormat="1" applyFont="1" applyFill="1" applyBorder="1" applyAlignment="1">
      <alignment vertical="center"/>
    </xf>
    <xf numFmtId="0" fontId="21" fillId="0" borderId="0" xfId="7" applyNumberFormat="1" applyFont="1" applyFill="1"/>
    <xf numFmtId="0" fontId="21" fillId="0" borderId="0" xfId="7" applyNumberFormat="1" applyFont="1" applyFill="1" applyAlignment="1">
      <alignment horizontal="center"/>
    </xf>
    <xf numFmtId="0" fontId="21" fillId="0" borderId="0" xfId="7" applyNumberFormat="1" applyFont="1" applyFill="1" applyAlignment="1">
      <alignment horizontal="center" vertical="center" wrapText="1"/>
    </xf>
    <xf numFmtId="0" fontId="32" fillId="0" borderId="0" xfId="7" applyNumberFormat="1" applyFont="1" applyFill="1" applyBorder="1" applyAlignment="1">
      <alignment horizontal="center"/>
    </xf>
    <xf numFmtId="0" fontId="32" fillId="0" borderId="0" xfId="7" applyNumberFormat="1" applyFont="1" applyFill="1" applyBorder="1" applyAlignment="1">
      <alignment horizontal="center" vertical="center" wrapText="1"/>
    </xf>
    <xf numFmtId="170" fontId="21" fillId="0" borderId="0" xfId="7" applyNumberFormat="1" applyFont="1" applyFill="1" applyAlignment="1">
      <alignment horizontal="center" vertical="center" wrapText="1"/>
    </xf>
    <xf numFmtId="0" fontId="32" fillId="0" borderId="0" xfId="7" applyNumberFormat="1" applyFont="1" applyFill="1" applyBorder="1"/>
    <xf numFmtId="0" fontId="21" fillId="0" borderId="0" xfId="7" applyNumberFormat="1" applyFont="1" applyBorder="1"/>
    <xf numFmtId="0" fontId="21" fillId="0" borderId="0" xfId="6" applyNumberFormat="1" applyFont="1" applyFill="1" applyBorder="1" applyAlignment="1">
      <alignment horizontal="left"/>
    </xf>
    <xf numFmtId="0" fontId="32" fillId="2" borderId="0" xfId="7" applyNumberFormat="1" applyFont="1" applyFill="1" applyAlignment="1">
      <alignment vertical="center"/>
    </xf>
    <xf numFmtId="0" fontId="32" fillId="2" borderId="0" xfId="7" applyNumberFormat="1" applyFont="1" applyFill="1"/>
    <xf numFmtId="0" fontId="21" fillId="2" borderId="0" xfId="7" applyNumberFormat="1" applyFont="1" applyFill="1"/>
    <xf numFmtId="0" fontId="32" fillId="0" borderId="0" xfId="7" applyNumberFormat="1" applyFont="1" applyFill="1"/>
    <xf numFmtId="0" fontId="21" fillId="0" borderId="0" xfId="7" applyNumberFormat="1" applyFont="1" applyFill="1" applyAlignment="1">
      <alignment vertical="center"/>
    </xf>
    <xf numFmtId="0" fontId="21" fillId="2" borderId="0" xfId="7" applyNumberFormat="1" applyFont="1" applyFill="1" applyBorder="1"/>
    <xf numFmtId="0" fontId="21" fillId="3" borderId="0" xfId="7" applyNumberFormat="1" applyFont="1" applyFill="1" applyBorder="1"/>
    <xf numFmtId="0" fontId="21" fillId="2" borderId="0" xfId="7" applyNumberFormat="1" applyFont="1" applyFill="1" applyBorder="1" applyAlignment="1">
      <alignment vertical="center"/>
    </xf>
    <xf numFmtId="0" fontId="32" fillId="2" borderId="0" xfId="7" applyNumberFormat="1" applyFont="1" applyFill="1" applyBorder="1" applyAlignment="1">
      <alignment vertical="center"/>
    </xf>
    <xf numFmtId="0" fontId="32" fillId="2" borderId="0" xfId="7" applyNumberFormat="1" applyFont="1" applyFill="1" applyBorder="1"/>
    <xf numFmtId="0" fontId="39" fillId="2" borderId="0" xfId="7" applyNumberFormat="1" applyFont="1" applyFill="1" applyBorder="1"/>
    <xf numFmtId="0" fontId="39" fillId="2" borderId="0" xfId="7" applyNumberFormat="1" applyFont="1" applyFill="1"/>
    <xf numFmtId="0" fontId="24" fillId="0" borderId="0" xfId="7" applyNumberFormat="1" applyFont="1"/>
    <xf numFmtId="166" fontId="39" fillId="0" borderId="0" xfId="6" applyFont="1" applyFill="1" applyBorder="1" applyAlignment="1">
      <alignment vertical="center"/>
    </xf>
    <xf numFmtId="3" fontId="24" fillId="0" borderId="0" xfId="0" applyNumberFormat="1" applyFont="1" applyFill="1" applyBorder="1" applyAlignment="1">
      <alignment horizontal="right" vertical="center" indent="1"/>
    </xf>
    <xf numFmtId="3" fontId="32" fillId="0" borderId="25" xfId="7" applyNumberFormat="1" applyFont="1" applyFill="1" applyBorder="1" applyAlignment="1">
      <alignment vertical="center"/>
    </xf>
    <xf numFmtId="170" fontId="32" fillId="0" borderId="19" xfId="7" applyNumberFormat="1" applyFont="1" applyFill="1" applyBorder="1" applyAlignment="1">
      <alignment horizontal="center" vertical="distributed"/>
    </xf>
    <xf numFmtId="3" fontId="21" fillId="0" borderId="22" xfId="7" applyNumberFormat="1" applyFont="1" applyFill="1" applyBorder="1" applyAlignment="1">
      <alignment vertical="center"/>
    </xf>
    <xf numFmtId="3" fontId="21" fillId="0" borderId="0" xfId="7986" applyNumberFormat="1" applyFont="1" applyFill="1" applyBorder="1" applyAlignment="1">
      <alignment horizontal="center" vertical="center"/>
    </xf>
    <xf numFmtId="170" fontId="21" fillId="0" borderId="13" xfId="7" applyNumberFormat="1" applyFont="1" applyFill="1" applyBorder="1" applyAlignment="1">
      <alignment horizontal="center" vertical="distributed"/>
    </xf>
    <xf numFmtId="170" fontId="21" fillId="0" borderId="0" xfId="7" applyNumberFormat="1" applyFont="1" applyBorder="1" applyAlignment="1">
      <alignment horizontal="center"/>
    </xf>
    <xf numFmtId="3" fontId="65" fillId="0" borderId="22" xfId="7" applyNumberFormat="1" applyFont="1" applyFill="1" applyBorder="1" applyAlignment="1">
      <alignment vertical="center"/>
    </xf>
    <xf numFmtId="3" fontId="32" fillId="0" borderId="25" xfId="6" applyNumberFormat="1" applyFont="1" applyFill="1" applyBorder="1" applyAlignment="1">
      <alignment vertical="center"/>
    </xf>
    <xf numFmtId="3" fontId="32" fillId="0" borderId="19" xfId="7" applyNumberFormat="1" applyFont="1" applyFill="1" applyBorder="1" applyAlignment="1">
      <alignment horizontal="center" vertical="distributed"/>
    </xf>
    <xf numFmtId="3" fontId="32" fillId="0" borderId="22" xfId="7" applyNumberFormat="1" applyFont="1" applyFill="1" applyBorder="1" applyAlignment="1">
      <alignment vertical="center"/>
    </xf>
    <xf numFmtId="3" fontId="32" fillId="0" borderId="13" xfId="7" applyNumberFormat="1" applyFont="1" applyFill="1" applyBorder="1" applyAlignment="1">
      <alignment horizontal="center" vertical="distributed"/>
    </xf>
    <xf numFmtId="3" fontId="32" fillId="0" borderId="3" xfId="7" applyNumberFormat="1" applyFont="1" applyFill="1" applyBorder="1" applyAlignment="1">
      <alignment horizontal="center" vertical="distributed"/>
    </xf>
    <xf numFmtId="3" fontId="31" fillId="0" borderId="19" xfId="7" applyNumberFormat="1" applyFont="1" applyFill="1" applyBorder="1" applyAlignment="1">
      <alignment vertical="center"/>
    </xf>
    <xf numFmtId="3" fontId="21" fillId="0" borderId="13" xfId="7" applyNumberFormat="1" applyFont="1" applyFill="1" applyBorder="1" applyAlignment="1">
      <alignment vertical="center" wrapText="1"/>
    </xf>
    <xf numFmtId="3" fontId="21" fillId="0" borderId="13" xfId="6" applyNumberFormat="1" applyFont="1" applyFill="1" applyBorder="1" applyAlignment="1">
      <alignment wrapText="1"/>
    </xf>
    <xf numFmtId="3" fontId="32" fillId="0" borderId="19" xfId="7" applyNumberFormat="1" applyFont="1" applyFill="1" applyBorder="1" applyAlignment="1">
      <alignment vertical="center" wrapText="1"/>
    </xf>
    <xf numFmtId="3" fontId="21" fillId="0" borderId="13" xfId="7" applyNumberFormat="1" applyFont="1" applyFill="1" applyBorder="1" applyAlignment="1">
      <alignment horizontal="left" vertical="center"/>
    </xf>
    <xf numFmtId="3" fontId="21" fillId="0" borderId="13" xfId="6" applyNumberFormat="1" applyFont="1" applyFill="1" applyBorder="1" applyAlignment="1">
      <alignment vertical="center" wrapText="1"/>
    </xf>
    <xf numFmtId="3" fontId="21" fillId="0" borderId="13" xfId="7" applyNumberFormat="1" applyFont="1" applyFill="1" applyBorder="1" applyAlignment="1">
      <alignment vertical="center"/>
    </xf>
    <xf numFmtId="3" fontId="21" fillId="0" borderId="19" xfId="7" applyNumberFormat="1" applyFont="1" applyFill="1" applyBorder="1" applyAlignment="1">
      <alignment vertical="center"/>
    </xf>
    <xf numFmtId="3" fontId="21" fillId="0" borderId="19" xfId="7" applyNumberFormat="1" applyFont="1" applyFill="1" applyBorder="1" applyAlignment="1">
      <alignment vertical="center" wrapText="1"/>
    </xf>
    <xf numFmtId="170" fontId="21" fillId="0" borderId="0" xfId="7986" applyNumberFormat="1" applyFont="1" applyBorder="1" applyAlignment="1">
      <alignment horizontal="right" vertical="center"/>
    </xf>
    <xf numFmtId="170" fontId="21" fillId="0" borderId="0" xfId="7986" applyNumberFormat="1" applyFont="1" applyFill="1" applyBorder="1" applyAlignment="1">
      <alignment horizontal="right" vertical="center"/>
    </xf>
    <xf numFmtId="170" fontId="32" fillId="0" borderId="0" xfId="7986" applyNumberFormat="1" applyFont="1" applyBorder="1" applyAlignment="1">
      <alignment horizontal="right" vertical="center"/>
    </xf>
    <xf numFmtId="170" fontId="21" fillId="0" borderId="3" xfId="7986" applyNumberFormat="1" applyFont="1" applyBorder="1" applyAlignment="1">
      <alignment horizontal="right" vertical="center"/>
    </xf>
    <xf numFmtId="166" fontId="32" fillId="0" borderId="0" xfId="3" applyFont="1"/>
    <xf numFmtId="170" fontId="21" fillId="0" borderId="1" xfId="7986" applyNumberFormat="1" applyFont="1" applyBorder="1" applyAlignment="1">
      <alignment horizontal="right" vertical="center"/>
    </xf>
    <xf numFmtId="170" fontId="21" fillId="0" borderId="21" xfId="3" applyNumberFormat="1" applyFont="1" applyBorder="1"/>
    <xf numFmtId="170" fontId="21" fillId="0" borderId="13" xfId="7986" applyNumberFormat="1" applyFont="1" applyFill="1" applyBorder="1" applyAlignment="1">
      <alignment horizontal="right" vertical="center"/>
    </xf>
    <xf numFmtId="170" fontId="21" fillId="0" borderId="13" xfId="7986" applyNumberFormat="1" applyFont="1" applyBorder="1" applyAlignment="1">
      <alignment horizontal="right" vertical="center"/>
    </xf>
    <xf numFmtId="170" fontId="32" fillId="0" borderId="13" xfId="7986" applyNumberFormat="1" applyFont="1" applyBorder="1" applyAlignment="1">
      <alignment horizontal="right" vertical="center"/>
    </xf>
    <xf numFmtId="170" fontId="21" fillId="0" borderId="12" xfId="7986" applyNumberFormat="1" applyFont="1" applyBorder="1" applyAlignment="1">
      <alignment horizontal="right" vertical="center"/>
    </xf>
    <xf numFmtId="170" fontId="24" fillId="0" borderId="0" xfId="7986" applyNumberFormat="1" applyFont="1" applyBorder="1" applyAlignment="1">
      <alignment horizontal="right" vertical="center"/>
    </xf>
    <xf numFmtId="170" fontId="21" fillId="0" borderId="0" xfId="7992" applyNumberFormat="1" applyFont="1" applyFill="1" applyBorder="1" applyAlignment="1">
      <alignment horizontal="right" indent="3"/>
    </xf>
    <xf numFmtId="170" fontId="21" fillId="0" borderId="13" xfId="7992" applyNumberFormat="1" applyFont="1" applyFill="1" applyBorder="1" applyAlignment="1">
      <alignment horizontal="right" indent="4"/>
    </xf>
    <xf numFmtId="170" fontId="21" fillId="0" borderId="0" xfId="7992" applyNumberFormat="1" applyFont="1" applyFill="1" applyBorder="1" applyAlignment="1">
      <alignment horizontal="right" vertical="center" indent="3"/>
    </xf>
    <xf numFmtId="170" fontId="21" fillId="0" borderId="3" xfId="7992" applyNumberFormat="1" applyFont="1" applyFill="1" applyBorder="1" applyAlignment="1">
      <alignment horizontal="right" vertical="center" indent="3"/>
    </xf>
    <xf numFmtId="170" fontId="21" fillId="0" borderId="12" xfId="7992" applyNumberFormat="1" applyFont="1" applyFill="1" applyBorder="1" applyAlignment="1">
      <alignment horizontal="right" indent="4"/>
    </xf>
    <xf numFmtId="0" fontId="48" fillId="0" borderId="0" xfId="0" applyNumberFormat="1" applyFont="1" applyFill="1" applyBorder="1" applyAlignment="1">
      <alignment horizontal="center" vertical="center" wrapText="1"/>
    </xf>
    <xf numFmtId="170" fontId="21" fillId="0" borderId="0" xfId="7992" applyNumberFormat="1" applyFont="1" applyFill="1" applyBorder="1" applyAlignment="1">
      <alignment horizontal="right" indent="4"/>
    </xf>
    <xf numFmtId="3" fontId="24" fillId="0" borderId="0" xfId="7992" applyNumberFormat="1" applyFont="1" applyFill="1" applyBorder="1" applyAlignment="1">
      <alignment horizontal="center"/>
    </xf>
    <xf numFmtId="0" fontId="24" fillId="0" borderId="0" xfId="7992" applyFont="1" applyFill="1" applyBorder="1" applyAlignment="1">
      <alignment horizontal="left"/>
    </xf>
    <xf numFmtId="0" fontId="21" fillId="0" borderId="24" xfId="7992" applyNumberFormat="1" applyFont="1" applyFill="1" applyBorder="1" applyAlignment="1">
      <alignment horizontal="center"/>
    </xf>
    <xf numFmtId="3" fontId="21" fillId="0" borderId="0" xfId="7992" applyNumberFormat="1" applyFont="1" applyFill="1" applyBorder="1" applyAlignment="1">
      <alignment horizontal="right" indent="4"/>
    </xf>
    <xf numFmtId="3" fontId="21" fillId="0" borderId="13" xfId="7992" applyNumberFormat="1" applyFont="1" applyFill="1" applyBorder="1" applyAlignment="1">
      <alignment horizontal="right" indent="4"/>
    </xf>
    <xf numFmtId="0" fontId="21" fillId="0" borderId="17" xfId="7992" applyNumberFormat="1" applyFont="1" applyFill="1" applyBorder="1" applyAlignment="1">
      <alignment horizontal="center"/>
    </xf>
    <xf numFmtId="3" fontId="21" fillId="0" borderId="0" xfId="7992" applyNumberFormat="1" applyFont="1" applyFill="1" applyBorder="1" applyAlignment="1">
      <alignment horizontal="right" vertical="center" indent="4"/>
    </xf>
    <xf numFmtId="0" fontId="21" fillId="0" borderId="18" xfId="7992" applyNumberFormat="1" applyFont="1" applyFill="1" applyBorder="1" applyAlignment="1">
      <alignment horizontal="center"/>
    </xf>
    <xf numFmtId="3" fontId="21" fillId="0" borderId="3" xfId="7992" applyNumberFormat="1" applyFont="1" applyFill="1" applyBorder="1" applyAlignment="1">
      <alignment horizontal="right" vertical="center" indent="4"/>
    </xf>
    <xf numFmtId="3" fontId="21" fillId="0" borderId="12" xfId="7992" applyNumberFormat="1" applyFont="1" applyFill="1" applyBorder="1" applyAlignment="1">
      <alignment horizontal="right" vertical="center" indent="4"/>
    </xf>
    <xf numFmtId="0" fontId="12" fillId="2" borderId="0" xfId="7992" applyFont="1" applyFill="1" applyBorder="1"/>
    <xf numFmtId="170" fontId="16" fillId="0" borderId="0" xfId="7992" applyNumberFormat="1" applyFont="1" applyFill="1" applyBorder="1" applyAlignment="1">
      <alignment horizontal="right" indent="3"/>
    </xf>
    <xf numFmtId="3" fontId="21" fillId="0" borderId="1" xfId="7992" applyNumberFormat="1" applyFont="1" applyFill="1" applyBorder="1" applyAlignment="1">
      <alignment horizontal="right" indent="4"/>
    </xf>
    <xf numFmtId="170" fontId="21" fillId="0" borderId="21" xfId="7992" applyNumberFormat="1" applyFont="1" applyFill="1" applyBorder="1" applyAlignment="1">
      <alignment horizontal="right" indent="4"/>
    </xf>
    <xf numFmtId="170" fontId="21" fillId="0" borderId="13" xfId="7992" applyNumberFormat="1" applyFont="1" applyFill="1" applyBorder="1" applyAlignment="1">
      <alignment horizontal="right" vertical="center" indent="4"/>
    </xf>
    <xf numFmtId="170" fontId="21" fillId="0" borderId="12" xfId="7992" applyNumberFormat="1" applyFont="1" applyFill="1" applyBorder="1" applyAlignment="1">
      <alignment horizontal="right" vertical="center" indent="4"/>
    </xf>
    <xf numFmtId="0" fontId="13" fillId="2" borderId="0" xfId="7993" applyNumberFormat="1" applyFont="1" applyFill="1" applyBorder="1" applyAlignment="1">
      <alignment horizontal="left"/>
    </xf>
    <xf numFmtId="0" fontId="13" fillId="2" borderId="0" xfId="7992" applyFont="1" applyFill="1" applyBorder="1" applyAlignment="1">
      <alignment horizontal="left"/>
    </xf>
    <xf numFmtId="0" fontId="13" fillId="0" borderId="0" xfId="7992" applyFont="1" applyBorder="1"/>
    <xf numFmtId="0" fontId="24" fillId="2" borderId="0" xfId="7992" applyFont="1" applyFill="1" applyBorder="1"/>
    <xf numFmtId="0" fontId="24" fillId="0" borderId="0" xfId="7992" applyFont="1" applyFill="1" applyBorder="1"/>
    <xf numFmtId="0" fontId="12" fillId="2" borderId="0" xfId="7992" applyFont="1" applyFill="1" applyBorder="1" applyAlignment="1"/>
    <xf numFmtId="0" fontId="12" fillId="2" borderId="0" xfId="7992" applyFont="1" applyFill="1" applyBorder="1" applyAlignment="1">
      <alignment wrapText="1"/>
    </xf>
    <xf numFmtId="185" fontId="12" fillId="2" borderId="0" xfId="7992" applyNumberFormat="1" applyFont="1" applyFill="1" applyBorder="1"/>
    <xf numFmtId="0" fontId="24" fillId="2" borderId="0" xfId="7992" applyNumberFormat="1" applyFont="1" applyFill="1" applyBorder="1" applyAlignment="1">
      <alignment horizontal="left"/>
    </xf>
    <xf numFmtId="3" fontId="12" fillId="2" borderId="0" xfId="7992" applyNumberFormat="1" applyFont="1" applyFill="1" applyBorder="1" applyAlignment="1">
      <alignment horizontal="center"/>
    </xf>
    <xf numFmtId="0" fontId="12" fillId="2" borderId="0" xfId="7992" applyNumberFormat="1" applyFont="1" applyFill="1" applyBorder="1" applyAlignment="1">
      <alignment horizontal="left"/>
    </xf>
    <xf numFmtId="0" fontId="13" fillId="2" borderId="0" xfId="7992" applyNumberFormat="1" applyFont="1" applyFill="1" applyBorder="1" applyAlignment="1">
      <alignment horizontal="left"/>
    </xf>
    <xf numFmtId="0" fontId="14" fillId="2" borderId="0" xfId="7992" applyNumberFormat="1" applyFont="1" applyFill="1" applyBorder="1"/>
    <xf numFmtId="0" fontId="21" fillId="2" borderId="0" xfId="7992" applyFont="1" applyFill="1" applyBorder="1"/>
    <xf numFmtId="170" fontId="21" fillId="0" borderId="0" xfId="7992" applyNumberFormat="1" applyFont="1" applyFill="1" applyBorder="1" applyAlignment="1">
      <alignment horizontal="right" indent="5"/>
    </xf>
    <xf numFmtId="170" fontId="21" fillId="0" borderId="0" xfId="7992" applyNumberFormat="1" applyFont="1" applyFill="1" applyBorder="1" applyAlignment="1">
      <alignment horizontal="right" indent="6"/>
    </xf>
    <xf numFmtId="170" fontId="21" fillId="0" borderId="0" xfId="7992" applyNumberFormat="1" applyFont="1" applyFill="1" applyBorder="1" applyAlignment="1">
      <alignment horizontal="right" vertical="center" indent="5"/>
    </xf>
    <xf numFmtId="170" fontId="21" fillId="0" borderId="0" xfId="7992" applyNumberFormat="1" applyFont="1" applyFill="1" applyBorder="1" applyAlignment="1">
      <alignment horizontal="right" vertical="center" indent="6"/>
    </xf>
    <xf numFmtId="170" fontId="21" fillId="0" borderId="3" xfId="7992" applyNumberFormat="1" applyFont="1" applyFill="1" applyBorder="1" applyAlignment="1">
      <alignment horizontal="right" vertical="center" indent="5"/>
    </xf>
    <xf numFmtId="170" fontId="21" fillId="0" borderId="3" xfId="7992" applyNumberFormat="1" applyFont="1" applyFill="1" applyBorder="1" applyAlignment="1">
      <alignment horizontal="right" vertical="center" indent="6"/>
    </xf>
    <xf numFmtId="0" fontId="22" fillId="2" borderId="0" xfId="7992" applyFont="1" applyFill="1" applyBorder="1" applyAlignment="1">
      <alignment horizontal="left"/>
    </xf>
    <xf numFmtId="0" fontId="32" fillId="2" borderId="0" xfId="7992" applyFont="1" applyFill="1" applyBorder="1"/>
    <xf numFmtId="0" fontId="21" fillId="0" borderId="22" xfId="7992" applyFont="1" applyFill="1" applyBorder="1" applyAlignment="1">
      <alignment horizontal="center"/>
    </xf>
    <xf numFmtId="170" fontId="21" fillId="0" borderId="3" xfId="7992" applyNumberFormat="1" applyFont="1" applyFill="1" applyBorder="1" applyAlignment="1">
      <alignment horizontal="right" indent="3"/>
    </xf>
    <xf numFmtId="3" fontId="24" fillId="2" borderId="0" xfId="7992" applyNumberFormat="1" applyFont="1" applyFill="1" applyBorder="1"/>
    <xf numFmtId="0" fontId="13" fillId="2" borderId="0" xfId="7992" applyNumberFormat="1" applyFont="1" applyFill="1" applyBorder="1"/>
    <xf numFmtId="0" fontId="21" fillId="0" borderId="24" xfId="7992" applyFont="1" applyFill="1" applyBorder="1" applyAlignment="1">
      <alignment horizontal="center"/>
    </xf>
    <xf numFmtId="0" fontId="21" fillId="0" borderId="17" xfId="7992" applyFont="1" applyFill="1" applyBorder="1" applyAlignment="1">
      <alignment horizontal="center"/>
    </xf>
    <xf numFmtId="0" fontId="21" fillId="0" borderId="17" xfId="7992" applyFont="1" applyFill="1" applyBorder="1" applyAlignment="1">
      <alignment horizontal="center" vertical="center"/>
    </xf>
    <xf numFmtId="0" fontId="21" fillId="0" borderId="18" xfId="7992" applyFont="1" applyFill="1" applyBorder="1" applyAlignment="1">
      <alignment horizontal="center" vertical="center"/>
    </xf>
    <xf numFmtId="170" fontId="21" fillId="0" borderId="13" xfId="7992" applyNumberFormat="1" applyFont="1" applyFill="1" applyBorder="1" applyAlignment="1">
      <alignment horizontal="right" indent="3"/>
    </xf>
    <xf numFmtId="170" fontId="21" fillId="0" borderId="12" xfId="7992" applyNumberFormat="1" applyFont="1" applyFill="1" applyBorder="1" applyAlignment="1">
      <alignment horizontal="right" indent="3"/>
    </xf>
    <xf numFmtId="0" fontId="41" fillId="0" borderId="0" xfId="7992" applyFont="1"/>
    <xf numFmtId="0" fontId="41" fillId="0" borderId="0" xfId="7992" applyFont="1" applyAlignment="1">
      <alignment wrapText="1"/>
    </xf>
    <xf numFmtId="176" fontId="41" fillId="0" borderId="0" xfId="7994" applyNumberFormat="1" applyFont="1" applyAlignment="1">
      <alignment horizontal="center"/>
    </xf>
    <xf numFmtId="176" fontId="41" fillId="0" borderId="0" xfId="7994" applyNumberFormat="1" applyFont="1"/>
    <xf numFmtId="0" fontId="41" fillId="0" borderId="0" xfId="7992" applyFont="1" applyBorder="1" applyAlignment="1">
      <alignment horizontal="justify" wrapText="1"/>
    </xf>
    <xf numFmtId="179" fontId="41" fillId="0" borderId="0" xfId="7986" applyNumberFormat="1" applyFont="1" applyFill="1" applyBorder="1" applyAlignment="1">
      <alignment horizontal="center"/>
    </xf>
    <xf numFmtId="179" fontId="41" fillId="0" borderId="0" xfId="7986" applyNumberFormat="1" applyFont="1" applyFill="1" applyBorder="1"/>
    <xf numFmtId="175" fontId="41" fillId="0" borderId="0" xfId="7992" applyNumberFormat="1" applyFont="1"/>
    <xf numFmtId="185" fontId="41" fillId="0" borderId="0" xfId="7992" applyNumberFormat="1" applyFont="1"/>
    <xf numFmtId="0" fontId="41" fillId="0" borderId="0" xfId="7992" applyFont="1" applyBorder="1" applyAlignment="1">
      <alignment wrapText="1"/>
    </xf>
    <xf numFmtId="179" fontId="41" fillId="0" borderId="0" xfId="7986" applyNumberFormat="1" applyFont="1" applyFill="1" applyBorder="1" applyAlignment="1">
      <alignment wrapText="1"/>
    </xf>
    <xf numFmtId="184" fontId="41" fillId="0" borderId="0" xfId="7994" applyNumberFormat="1" applyFont="1" applyFill="1" applyBorder="1" applyAlignment="1">
      <alignment horizontal="center"/>
    </xf>
    <xf numFmtId="184" fontId="41" fillId="0" borderId="0" xfId="7992" applyNumberFormat="1" applyFont="1" applyFill="1" applyBorder="1"/>
    <xf numFmtId="0" fontId="41" fillId="0" borderId="0" xfId="7992" applyFont="1" applyBorder="1"/>
    <xf numFmtId="43" fontId="41" fillId="0" borderId="0" xfId="7994" applyNumberFormat="1" applyFont="1" applyFill="1" applyBorder="1" applyAlignment="1">
      <alignment horizontal="center"/>
    </xf>
    <xf numFmtId="43" fontId="41" fillId="0" borderId="0" xfId="7994" applyNumberFormat="1" applyFont="1" applyBorder="1" applyAlignment="1">
      <alignment horizontal="center"/>
    </xf>
    <xf numFmtId="0" fontId="29" fillId="0" borderId="0" xfId="7992" applyFont="1" applyBorder="1" applyAlignment="1">
      <alignment wrapText="1"/>
    </xf>
    <xf numFmtId="176" fontId="41" fillId="0" borderId="0" xfId="7994" applyNumberFormat="1" applyFont="1" applyFill="1" applyBorder="1" applyAlignment="1">
      <alignment horizontal="center"/>
    </xf>
    <xf numFmtId="0" fontId="41" fillId="0" borderId="0" xfId="7992" applyFont="1" applyFill="1" applyBorder="1"/>
    <xf numFmtId="0" fontId="41" fillId="0" borderId="0" xfId="7992" applyFont="1" applyBorder="1" applyAlignment="1">
      <alignment vertical="center" wrapText="1"/>
    </xf>
    <xf numFmtId="184" fontId="41" fillId="0" borderId="0" xfId="7994" applyNumberFormat="1" applyFont="1" applyFill="1" applyBorder="1" applyAlignment="1">
      <alignment horizontal="center" vertical="center"/>
    </xf>
    <xf numFmtId="184" fontId="41" fillId="0" borderId="0" xfId="7992" applyNumberFormat="1" applyFont="1" applyFill="1" applyBorder="1" applyAlignment="1">
      <alignment vertical="center"/>
    </xf>
    <xf numFmtId="0" fontId="41" fillId="0" borderId="0" xfId="7992" applyFont="1" applyBorder="1" applyAlignment="1">
      <alignment vertical="center"/>
    </xf>
    <xf numFmtId="43" fontId="41" fillId="0" borderId="0" xfId="7994" applyNumberFormat="1" applyFont="1" applyFill="1" applyBorder="1" applyAlignment="1">
      <alignment horizontal="center" vertical="center"/>
    </xf>
    <xf numFmtId="43" fontId="41" fillId="0" borderId="0" xfId="7994" applyNumberFormat="1" applyFont="1" applyBorder="1" applyAlignment="1">
      <alignment horizontal="center" vertical="center"/>
    </xf>
    <xf numFmtId="0" fontId="41" fillId="0" borderId="0" xfId="7992" applyFont="1" applyAlignment="1"/>
    <xf numFmtId="0" fontId="41" fillId="0" borderId="0" xfId="7992" applyFont="1" applyAlignment="1">
      <alignment horizontal="center" vertical="center" wrapText="1"/>
    </xf>
    <xf numFmtId="187" fontId="41" fillId="0" borderId="0" xfId="7994" applyNumberFormat="1" applyFont="1" applyAlignment="1">
      <alignment horizontal="center"/>
    </xf>
    <xf numFmtId="187" fontId="41" fillId="0" borderId="0" xfId="7994" applyNumberFormat="1" applyFont="1"/>
    <xf numFmtId="0" fontId="48" fillId="7" borderId="9" xfId="0" applyNumberFormat="1" applyFont="1" applyFill="1" applyBorder="1" applyAlignment="1">
      <alignment horizontal="center" vertical="center" wrapText="1"/>
    </xf>
    <xf numFmtId="0" fontId="48" fillId="7" borderId="10" xfId="0" applyNumberFormat="1" applyFont="1" applyFill="1" applyBorder="1" applyAlignment="1">
      <alignment horizontal="center" vertical="center" wrapText="1"/>
    </xf>
    <xf numFmtId="0" fontId="48" fillId="7" borderId="11" xfId="0" applyNumberFormat="1" applyFont="1" applyFill="1" applyBorder="1" applyAlignment="1">
      <alignment horizontal="center" vertical="center" wrapText="1"/>
    </xf>
    <xf numFmtId="179" fontId="41" fillId="0" borderId="1" xfId="7986" applyNumberFormat="1" applyFont="1" applyFill="1" applyBorder="1" applyAlignment="1">
      <alignment horizontal="center"/>
    </xf>
    <xf numFmtId="179" fontId="41" fillId="0" borderId="1" xfId="7986" applyNumberFormat="1" applyFont="1" applyFill="1" applyBorder="1"/>
    <xf numFmtId="179" fontId="29" fillId="0" borderId="21" xfId="7986" applyNumberFormat="1" applyFont="1" applyBorder="1"/>
    <xf numFmtId="179" fontId="29" fillId="0" borderId="13" xfId="7986" applyNumberFormat="1" applyFont="1" applyBorder="1"/>
    <xf numFmtId="0" fontId="41" fillId="0" borderId="24" xfId="7992" applyFont="1" applyBorder="1" applyAlignment="1">
      <alignment horizontal="justify" wrapText="1"/>
    </xf>
    <xf numFmtId="0" fontId="41" fillId="0" borderId="17" xfId="7992" applyFont="1" applyBorder="1" applyAlignment="1">
      <alignment horizontal="justify" wrapText="1"/>
    </xf>
    <xf numFmtId="0" fontId="41" fillId="0" borderId="17" xfId="7992" applyFont="1" applyBorder="1" applyAlignment="1">
      <alignment wrapText="1"/>
    </xf>
    <xf numFmtId="0" fontId="29" fillId="0" borderId="16" xfId="7992" applyFont="1" applyBorder="1" applyAlignment="1">
      <alignment wrapText="1"/>
    </xf>
    <xf numFmtId="179" fontId="29" fillId="0" borderId="2" xfId="7986" applyNumberFormat="1" applyFont="1" applyFill="1" applyBorder="1" applyAlignment="1">
      <alignment horizontal="center"/>
    </xf>
    <xf numFmtId="179" fontId="29" fillId="0" borderId="19" xfId="7986" applyNumberFormat="1" applyFont="1" applyBorder="1"/>
    <xf numFmtId="0" fontId="38" fillId="0" borderId="0" xfId="7992" applyFont="1"/>
    <xf numFmtId="184" fontId="38" fillId="0" borderId="0" xfId="7994" applyNumberFormat="1" applyFont="1" applyFill="1" applyBorder="1" applyAlignment="1">
      <alignment horizontal="left"/>
    </xf>
    <xf numFmtId="184" fontId="38" fillId="0" borderId="0" xfId="7994" applyNumberFormat="1" applyFont="1" applyFill="1" applyBorder="1" applyAlignment="1">
      <alignment horizontal="center"/>
    </xf>
    <xf numFmtId="184" fontId="38" fillId="0" borderId="0" xfId="7992" applyNumberFormat="1" applyFont="1" applyFill="1" applyBorder="1"/>
    <xf numFmtId="0" fontId="38" fillId="0" borderId="0" xfId="7992" applyFont="1" applyBorder="1"/>
    <xf numFmtId="176" fontId="41" fillId="0" borderId="0" xfId="7994" applyNumberFormat="1" applyFont="1" applyAlignment="1">
      <alignment horizontal="left"/>
    </xf>
    <xf numFmtId="176" fontId="41" fillId="0" borderId="1" xfId="7994" applyNumberFormat="1" applyFont="1" applyBorder="1" applyAlignment="1">
      <alignment horizontal="center"/>
    </xf>
    <xf numFmtId="176" fontId="29" fillId="0" borderId="21" xfId="7994" applyNumberFormat="1" applyFont="1" applyBorder="1" applyAlignment="1">
      <alignment horizontal="center"/>
    </xf>
    <xf numFmtId="176" fontId="41" fillId="0" borderId="0" xfId="7994" applyNumberFormat="1" applyFont="1" applyBorder="1" applyAlignment="1">
      <alignment horizontal="center"/>
    </xf>
    <xf numFmtId="176" fontId="29" fillId="0" borderId="13" xfId="7994" applyNumberFormat="1" applyFont="1" applyBorder="1" applyAlignment="1">
      <alignment horizontal="center"/>
    </xf>
    <xf numFmtId="184" fontId="38" fillId="0" borderId="0" xfId="7994" applyNumberFormat="1" applyFont="1" applyFill="1" applyBorder="1" applyAlignment="1">
      <alignment horizontal="left" vertical="center"/>
    </xf>
    <xf numFmtId="176" fontId="38" fillId="0" borderId="0" xfId="7994" applyNumberFormat="1" applyFont="1" applyAlignment="1">
      <alignment horizontal="center"/>
    </xf>
    <xf numFmtId="176" fontId="38" fillId="0" borderId="0" xfId="7994" applyNumberFormat="1" applyFont="1"/>
    <xf numFmtId="0" fontId="41" fillId="0" borderId="0" xfId="7992" applyFont="1" applyBorder="1" applyAlignment="1">
      <alignment horizontal="justify"/>
    </xf>
    <xf numFmtId="179" fontId="29" fillId="0" borderId="13" xfId="7986" applyNumberFormat="1" applyFont="1" applyBorder="1" applyAlignment="1">
      <alignment horizontal="center"/>
    </xf>
    <xf numFmtId="179" fontId="29" fillId="0" borderId="2" xfId="7986" applyNumberFormat="1" applyFont="1" applyFill="1" applyBorder="1"/>
    <xf numFmtId="175" fontId="41" fillId="0" borderId="0" xfId="7986" applyNumberFormat="1" applyFont="1" applyFill="1" applyBorder="1" applyAlignment="1">
      <alignment horizontal="center"/>
    </xf>
    <xf numFmtId="175" fontId="41" fillId="0" borderId="0" xfId="7986" applyNumberFormat="1" applyFont="1" applyFill="1" applyBorder="1" applyAlignment="1">
      <alignment horizontal="center" vertical="center"/>
    </xf>
    <xf numFmtId="175" fontId="41" fillId="0" borderId="0" xfId="7986" applyNumberFormat="1" applyFont="1" applyAlignment="1">
      <alignment horizontal="center"/>
    </xf>
    <xf numFmtId="175" fontId="38" fillId="0" borderId="0" xfId="7986" applyNumberFormat="1" applyFont="1" applyFill="1" applyBorder="1" applyAlignment="1">
      <alignment horizontal="center"/>
    </xf>
    <xf numFmtId="179" fontId="41" fillId="0" borderId="0" xfId="7986" applyNumberFormat="1" applyFont="1" applyBorder="1" applyAlignment="1">
      <alignment horizontal="center"/>
    </xf>
    <xf numFmtId="184" fontId="41" fillId="0" borderId="0" xfId="7994" applyNumberFormat="1" applyFont="1" applyFill="1" applyBorder="1"/>
    <xf numFmtId="165" fontId="41" fillId="0" borderId="0" xfId="7986" applyNumberFormat="1" applyFont="1" applyFill="1" applyBorder="1" applyAlignment="1">
      <alignment horizontal="center"/>
    </xf>
    <xf numFmtId="165" fontId="41" fillId="0" borderId="0" xfId="7986" applyNumberFormat="1" applyFont="1" applyFill="1" applyBorder="1"/>
    <xf numFmtId="165" fontId="41" fillId="0" borderId="0" xfId="7986" applyNumberFormat="1" applyFont="1" applyFill="1" applyBorder="1" applyAlignment="1">
      <alignment wrapText="1"/>
    </xf>
    <xf numFmtId="165" fontId="41" fillId="0" borderId="1" xfId="7986" applyNumberFormat="1" applyFont="1" applyFill="1" applyBorder="1" applyAlignment="1">
      <alignment horizontal="center"/>
    </xf>
    <xf numFmtId="165" fontId="41" fillId="0" borderId="1" xfId="7986" applyNumberFormat="1" applyFont="1" applyFill="1" applyBorder="1"/>
    <xf numFmtId="165" fontId="29" fillId="0" borderId="21" xfId="7986" applyNumberFormat="1" applyFont="1" applyFill="1" applyBorder="1"/>
    <xf numFmtId="165" fontId="29" fillId="0" borderId="13" xfId="7986" applyNumberFormat="1" applyFont="1" applyFill="1" applyBorder="1" applyAlignment="1">
      <alignment horizontal="center"/>
    </xf>
    <xf numFmtId="165" fontId="29" fillId="0" borderId="13" xfId="7986" applyNumberFormat="1" applyFont="1" applyFill="1" applyBorder="1"/>
    <xf numFmtId="165" fontId="29" fillId="0" borderId="2" xfId="7986" applyNumberFormat="1" applyFont="1" applyFill="1" applyBorder="1" applyAlignment="1">
      <alignment horizontal="center"/>
    </xf>
    <xf numFmtId="165" fontId="29" fillId="0" borderId="2" xfId="7986" applyNumberFormat="1" applyFont="1" applyFill="1" applyBorder="1"/>
    <xf numFmtId="165" fontId="29" fillId="0" borderId="19" xfId="7986" applyNumberFormat="1" applyFont="1" applyFill="1" applyBorder="1"/>
    <xf numFmtId="0" fontId="58" fillId="0" borderId="0" xfId="7990" applyFont="1" applyFill="1" applyBorder="1" applyAlignment="1">
      <alignment vertical="top" wrapText="1"/>
    </xf>
    <xf numFmtId="0" fontId="29" fillId="0" borderId="17" xfId="0" applyNumberFormat="1" applyFont="1" applyFill="1" applyBorder="1" applyAlignment="1">
      <alignment horizontal="left" indent="2"/>
    </xf>
    <xf numFmtId="170" fontId="21" fillId="0" borderId="0" xfId="6" applyNumberFormat="1" applyFont="1" applyFill="1" applyBorder="1" applyAlignment="1">
      <alignment horizontal="right" vertical="center" indent="3"/>
    </xf>
    <xf numFmtId="170" fontId="21" fillId="0" borderId="0" xfId="6" applyNumberFormat="1" applyFont="1" applyFill="1" applyBorder="1" applyAlignment="1">
      <alignment horizontal="right" vertical="center" indent="2"/>
    </xf>
    <xf numFmtId="4" fontId="21" fillId="0" borderId="13" xfId="6" applyNumberFormat="1" applyFont="1" applyFill="1" applyBorder="1" applyAlignment="1">
      <alignment horizontal="right" vertical="center" indent="2"/>
    </xf>
    <xf numFmtId="4" fontId="21" fillId="0" borderId="13" xfId="6" applyNumberFormat="1" applyFont="1" applyFill="1" applyBorder="1" applyAlignment="1">
      <alignment horizontal="center" vertical="center"/>
    </xf>
    <xf numFmtId="170" fontId="21" fillId="0" borderId="3" xfId="6" applyNumberFormat="1" applyFont="1" applyFill="1" applyBorder="1" applyAlignment="1">
      <alignment horizontal="right" vertical="center" indent="3"/>
    </xf>
    <xf numFmtId="170" fontId="21" fillId="0" borderId="3" xfId="6" applyNumberFormat="1" applyFont="1" applyFill="1" applyBorder="1" applyAlignment="1">
      <alignment horizontal="right" vertical="center" indent="2"/>
    </xf>
    <xf numFmtId="4" fontId="21" fillId="0" borderId="12" xfId="6" applyNumberFormat="1" applyFont="1" applyFill="1" applyBorder="1" applyAlignment="1">
      <alignment horizontal="center" vertical="center"/>
    </xf>
    <xf numFmtId="4" fontId="21" fillId="0" borderId="12" xfId="6" applyNumberFormat="1" applyFont="1" applyFill="1" applyBorder="1" applyAlignment="1">
      <alignment horizontal="right" vertical="center" indent="2"/>
    </xf>
    <xf numFmtId="4" fontId="21" fillId="0" borderId="13" xfId="7986" applyNumberFormat="1" applyFont="1" applyFill="1" applyBorder="1" applyAlignment="1">
      <alignment horizontal="center" vertical="center"/>
    </xf>
    <xf numFmtId="170" fontId="41" fillId="0" borderId="0" xfId="0" applyNumberFormat="1" applyFont="1"/>
    <xf numFmtId="4" fontId="21" fillId="0" borderId="12" xfId="7986" applyNumberFormat="1" applyFont="1" applyFill="1" applyBorder="1" applyAlignment="1">
      <alignment horizontal="center" vertical="center"/>
    </xf>
    <xf numFmtId="0" fontId="48" fillId="7" borderId="0" xfId="0" applyNumberFormat="1" applyFont="1" applyFill="1" applyBorder="1" applyAlignment="1">
      <alignment horizontal="center" wrapText="1"/>
    </xf>
    <xf numFmtId="170" fontId="32" fillId="0" borderId="3" xfId="7" applyNumberFormat="1" applyFont="1" applyFill="1" applyBorder="1" applyAlignment="1">
      <alignment horizontal="center" vertical="distributed"/>
    </xf>
    <xf numFmtId="170" fontId="32" fillId="0" borderId="12" xfId="7" applyNumberFormat="1" applyFont="1" applyFill="1" applyBorder="1" applyAlignment="1">
      <alignment horizontal="center" vertical="distributed"/>
    </xf>
    <xf numFmtId="0" fontId="48" fillId="7" borderId="14" xfId="0" applyNumberFormat="1" applyFont="1" applyFill="1" applyBorder="1" applyAlignment="1">
      <alignment horizontal="center" vertical="center" wrapText="1"/>
    </xf>
    <xf numFmtId="0" fontId="58" fillId="5" borderId="23" xfId="7990" applyFont="1" applyFill="1" applyBorder="1" applyAlignment="1">
      <alignment horizontal="left" vertical="center"/>
    </xf>
    <xf numFmtId="0" fontId="48" fillId="7" borderId="3" xfId="0" applyNumberFormat="1" applyFont="1" applyFill="1" applyBorder="1" applyAlignment="1">
      <alignment horizontal="center" vertical="center" wrapText="1"/>
    </xf>
    <xf numFmtId="0" fontId="48" fillId="7" borderId="2" xfId="0" applyNumberFormat="1" applyFont="1" applyFill="1" applyBorder="1" applyAlignment="1">
      <alignment horizontal="center" vertical="center" wrapText="1"/>
    </xf>
    <xf numFmtId="0" fontId="48" fillId="7" borderId="19" xfId="0" applyNumberFormat="1" applyFont="1" applyFill="1" applyBorder="1" applyAlignment="1">
      <alignment horizontal="center" vertical="center" wrapText="1"/>
    </xf>
    <xf numFmtId="0" fontId="48" fillId="7" borderId="25" xfId="0" applyNumberFormat="1" applyFont="1" applyFill="1" applyBorder="1" applyAlignment="1">
      <alignment horizontal="center" vertical="center" wrapText="1"/>
    </xf>
    <xf numFmtId="0" fontId="48" fillId="7" borderId="0" xfId="0" applyNumberFormat="1" applyFont="1" applyFill="1" applyBorder="1" applyAlignment="1">
      <alignment horizontal="center" vertical="center" wrapText="1"/>
    </xf>
    <xf numFmtId="3" fontId="32" fillId="0" borderId="0" xfId="7" applyNumberFormat="1" applyFont="1" applyBorder="1" applyAlignment="1">
      <alignment horizontal="right" vertical="center" indent="1"/>
    </xf>
    <xf numFmtId="166" fontId="12" fillId="0" borderId="0" xfId="7" applyFont="1" applyBorder="1"/>
    <xf numFmtId="170" fontId="32" fillId="0" borderId="0" xfId="7" applyNumberFormat="1" applyFont="1" applyBorder="1" applyAlignment="1">
      <alignment horizontal="right" vertical="center" indent="1"/>
    </xf>
    <xf numFmtId="184" fontId="21" fillId="0" borderId="0" xfId="7986" applyNumberFormat="1" applyFont="1" applyBorder="1"/>
    <xf numFmtId="176" fontId="21" fillId="0" borderId="12" xfId="7986" applyNumberFormat="1" applyFont="1" applyBorder="1" applyAlignment="1">
      <alignment horizontal="right" vertical="center"/>
    </xf>
    <xf numFmtId="3" fontId="32" fillId="0" borderId="0" xfId="7" quotePrefix="1" applyNumberFormat="1" applyFont="1" applyBorder="1" applyAlignment="1">
      <alignment horizontal="right" vertical="center" indent="1"/>
    </xf>
    <xf numFmtId="3" fontId="32" fillId="0" borderId="0" xfId="7" applyNumberFormat="1" applyFont="1" applyFill="1" applyBorder="1" applyAlignment="1">
      <alignment horizontal="right" vertical="center"/>
    </xf>
    <xf numFmtId="166" fontId="24" fillId="0" borderId="0" xfId="6" applyFont="1" applyFill="1" applyBorder="1" applyAlignment="1">
      <alignment vertical="center"/>
    </xf>
    <xf numFmtId="170" fontId="21" fillId="0" borderId="0" xfId="6" applyNumberFormat="1" applyFont="1" applyFill="1" applyBorder="1" applyAlignment="1">
      <alignment horizontal="center" vertical="center"/>
    </xf>
    <xf numFmtId="170" fontId="21" fillId="0" borderId="3" xfId="6" applyNumberFormat="1" applyFont="1" applyFill="1" applyBorder="1" applyAlignment="1">
      <alignment horizontal="center" vertical="center"/>
    </xf>
    <xf numFmtId="188" fontId="21" fillId="0" borderId="0" xfId="0" applyNumberFormat="1" applyFont="1"/>
    <xf numFmtId="0" fontId="32" fillId="0" borderId="17" xfId="7990" applyFont="1" applyFill="1" applyBorder="1" applyAlignment="1">
      <alignment horizontal="center" vertical="center"/>
    </xf>
    <xf numFmtId="166" fontId="29" fillId="0" borderId="17" xfId="0" applyFont="1" applyFill="1" applyBorder="1" applyAlignment="1">
      <alignment horizontal="center"/>
    </xf>
    <xf numFmtId="166" fontId="29" fillId="0" borderId="18" xfId="0" applyFont="1" applyFill="1" applyBorder="1" applyAlignment="1">
      <alignment horizontal="center"/>
    </xf>
    <xf numFmtId="170" fontId="21" fillId="0" borderId="0" xfId="7986" applyNumberFormat="1" applyFont="1" applyFill="1" applyBorder="1" applyAlignment="1">
      <alignment horizontal="center" vertical="center"/>
    </xf>
    <xf numFmtId="170" fontId="21" fillId="0" borderId="0" xfId="3" applyNumberFormat="1" applyFont="1" applyFill="1" applyBorder="1" applyAlignment="1">
      <alignment horizontal="center" vertical="center"/>
    </xf>
    <xf numFmtId="170" fontId="21" fillId="0" borderId="3" xfId="3" applyNumberFormat="1" applyFont="1" applyFill="1" applyBorder="1" applyAlignment="1">
      <alignment horizontal="center" vertical="center"/>
    </xf>
    <xf numFmtId="170" fontId="21" fillId="0" borderId="3" xfId="7986" applyNumberFormat="1" applyFont="1" applyFill="1" applyBorder="1" applyAlignment="1">
      <alignment horizontal="center" vertical="center"/>
    </xf>
    <xf numFmtId="2" fontId="22" fillId="0" borderId="0" xfId="7990" applyNumberFormat="1" applyFont="1" applyFill="1" applyBorder="1" applyAlignment="1">
      <alignment horizontal="right" vertical="center" indent="3"/>
    </xf>
    <xf numFmtId="0" fontId="25" fillId="0" borderId="0" xfId="0" applyNumberFormat="1" applyFont="1" applyAlignment="1">
      <alignment horizontal="center"/>
    </xf>
    <xf numFmtId="0" fontId="25" fillId="0" borderId="0" xfId="0" applyNumberFormat="1" applyFont="1" applyFill="1" applyBorder="1" applyAlignment="1">
      <alignment horizontal="center"/>
    </xf>
    <xf numFmtId="4" fontId="25" fillId="0" borderId="13" xfId="7990" applyNumberFormat="1" applyFont="1" applyFill="1" applyBorder="1" applyAlignment="1">
      <alignment horizontal="center" vertical="center" wrapText="1"/>
    </xf>
    <xf numFmtId="4" fontId="25" fillId="0" borderId="0" xfId="7990" applyNumberFormat="1" applyFont="1" applyFill="1" applyBorder="1" applyAlignment="1">
      <alignment vertical="center" wrapText="1"/>
    </xf>
    <xf numFmtId="4" fontId="25" fillId="0" borderId="0" xfId="7990" applyNumberFormat="1" applyFont="1" applyFill="1" applyBorder="1" applyAlignment="1">
      <alignment horizontal="right" vertical="center" wrapText="1"/>
    </xf>
    <xf numFmtId="4" fontId="34" fillId="0" borderId="0" xfId="7990" applyNumberFormat="1" applyFont="1" applyFill="1" applyBorder="1" applyAlignment="1">
      <alignment vertical="center" wrapText="1"/>
    </xf>
    <xf numFmtId="4" fontId="25" fillId="0" borderId="3" xfId="7990" applyNumberFormat="1" applyFont="1" applyFill="1" applyBorder="1" applyAlignment="1">
      <alignment vertical="center" wrapText="1"/>
    </xf>
    <xf numFmtId="0" fontId="20" fillId="3" borderId="17" xfId="7989" applyFont="1" applyFill="1" applyBorder="1" applyAlignment="1">
      <alignment vertical="center"/>
    </xf>
    <xf numFmtId="0" fontId="48" fillId="7" borderId="16" xfId="0" applyNumberFormat="1" applyFont="1" applyFill="1" applyBorder="1" applyAlignment="1">
      <alignment horizontal="center" vertical="center" wrapText="1"/>
    </xf>
    <xf numFmtId="166" fontId="49" fillId="0" borderId="0" xfId="0" applyFont="1" applyFill="1"/>
    <xf numFmtId="166" fontId="34" fillId="0" borderId="0" xfId="0" applyFont="1" applyFill="1"/>
    <xf numFmtId="0" fontId="32" fillId="0" borderId="0" xfId="7046" applyFont="1" applyFill="1" applyAlignment="1">
      <alignment horizontal="left"/>
    </xf>
    <xf numFmtId="3" fontId="69" fillId="0" borderId="0" xfId="7987" applyNumberFormat="1" applyFont="1" applyFill="1" applyBorder="1"/>
    <xf numFmtId="3" fontId="69" fillId="0" borderId="0" xfId="0" applyNumberFormat="1" applyFont="1" applyFill="1" applyBorder="1"/>
    <xf numFmtId="3" fontId="24" fillId="0" borderId="0" xfId="7987" applyNumberFormat="1" applyFont="1"/>
    <xf numFmtId="166" fontId="17" fillId="5" borderId="23" xfId="0" applyFont="1" applyFill="1" applyBorder="1"/>
    <xf numFmtId="166" fontId="17" fillId="5" borderId="3" xfId="0" applyFont="1" applyFill="1" applyBorder="1"/>
    <xf numFmtId="0" fontId="32" fillId="5" borderId="23" xfId="7046" applyFont="1" applyFill="1" applyBorder="1" applyAlignment="1">
      <alignment horizontal="left" vertical="center"/>
    </xf>
    <xf numFmtId="166" fontId="25" fillId="0" borderId="0" xfId="0" applyFont="1" applyAlignment="1">
      <alignment vertical="center"/>
    </xf>
    <xf numFmtId="0" fontId="16" fillId="3" borderId="0" xfId="7997" applyFont="1" applyFill="1" applyAlignment="1">
      <alignment horizontal="right"/>
    </xf>
    <xf numFmtId="3" fontId="12" fillId="0" borderId="0" xfId="5" applyNumberFormat="1" applyFont="1" applyAlignment="1">
      <alignment horizontal="left" vertical="center" indent="1"/>
    </xf>
    <xf numFmtId="176" fontId="29" fillId="0" borderId="2" xfId="7994" applyNumberFormat="1" applyFont="1" applyBorder="1" applyAlignment="1">
      <alignment horizontal="center"/>
    </xf>
    <xf numFmtId="176" fontId="29" fillId="0" borderId="19" xfId="7994" applyNumberFormat="1" applyFont="1" applyBorder="1" applyAlignment="1">
      <alignment horizontal="center"/>
    </xf>
    <xf numFmtId="0" fontId="48" fillId="7" borderId="0" xfId="0" applyNumberFormat="1" applyFont="1" applyFill="1" applyBorder="1" applyAlignment="1">
      <alignment horizontal="right" vertical="center" wrapText="1"/>
    </xf>
    <xf numFmtId="166" fontId="48" fillId="7" borderId="0" xfId="0" applyFont="1" applyFill="1" applyBorder="1" applyAlignment="1">
      <alignment horizontal="right" vertical="center" wrapText="1"/>
    </xf>
    <xf numFmtId="0" fontId="48" fillId="7" borderId="1" xfId="0" applyNumberFormat="1" applyFont="1" applyFill="1" applyBorder="1" applyAlignment="1">
      <alignment horizontal="right" wrapText="1"/>
    </xf>
    <xf numFmtId="166" fontId="48" fillId="7" borderId="1" xfId="0" applyFont="1" applyFill="1" applyBorder="1" applyAlignment="1">
      <alignment horizontal="right" wrapText="1"/>
    </xf>
    <xf numFmtId="166" fontId="48" fillId="7" borderId="21" xfId="0" applyFont="1" applyFill="1" applyBorder="1" applyAlignment="1">
      <alignment horizontal="right" wrapText="1"/>
    </xf>
    <xf numFmtId="0" fontId="48" fillId="7" borderId="0" xfId="0" applyNumberFormat="1" applyFont="1" applyFill="1" applyBorder="1" applyAlignment="1">
      <alignment horizontal="right" wrapText="1"/>
    </xf>
    <xf numFmtId="0" fontId="48" fillId="7" borderId="1" xfId="0" applyNumberFormat="1" applyFont="1" applyFill="1" applyBorder="1" applyAlignment="1">
      <alignment horizontal="right" vertical="center" wrapText="1"/>
    </xf>
    <xf numFmtId="166" fontId="48" fillId="7" borderId="1" xfId="0" applyFont="1" applyFill="1" applyBorder="1" applyAlignment="1">
      <alignment horizontal="right" vertical="center" wrapText="1"/>
    </xf>
    <xf numFmtId="166" fontId="48" fillId="7" borderId="21" xfId="0" applyFont="1" applyFill="1" applyBorder="1" applyAlignment="1">
      <alignment horizontal="right" vertical="center" wrapText="1"/>
    </xf>
    <xf numFmtId="0" fontId="48" fillId="7" borderId="3" xfId="0" applyNumberFormat="1" applyFont="1" applyFill="1" applyBorder="1" applyAlignment="1">
      <alignment horizontal="right" vertical="center" wrapText="1"/>
    </xf>
    <xf numFmtId="166" fontId="48" fillId="7" borderId="3" xfId="0" applyFont="1" applyFill="1" applyBorder="1" applyAlignment="1">
      <alignment horizontal="right" vertical="center" wrapText="1"/>
    </xf>
    <xf numFmtId="166" fontId="48" fillId="7" borderId="12" xfId="0" applyFont="1" applyFill="1" applyBorder="1" applyAlignment="1">
      <alignment horizontal="right" vertical="center" wrapText="1"/>
    </xf>
    <xf numFmtId="166" fontId="48" fillId="7" borderId="22" xfId="0" applyFont="1" applyFill="1" applyBorder="1" applyAlignment="1">
      <alignment horizontal="right" vertical="center" wrapText="1"/>
    </xf>
    <xf numFmtId="0" fontId="48" fillId="7" borderId="21" xfId="0" applyNumberFormat="1" applyFont="1" applyFill="1" applyBorder="1" applyAlignment="1">
      <alignment horizontal="right" vertical="center" wrapText="1"/>
    </xf>
    <xf numFmtId="0" fontId="32" fillId="0" borderId="0" xfId="7046" applyFont="1" applyAlignment="1">
      <alignment horizontal="left" vertical="center"/>
    </xf>
    <xf numFmtId="0" fontId="32" fillId="0" borderId="0" xfId="7046" applyFont="1" applyAlignment="1">
      <alignment horizontal="left" vertical="top"/>
    </xf>
    <xf numFmtId="0" fontId="16" fillId="0" borderId="0" xfId="7046" applyFont="1" applyAlignment="1">
      <alignment horizontal="left" vertical="center"/>
    </xf>
    <xf numFmtId="3" fontId="47" fillId="0" borderId="0" xfId="7997" applyNumberFormat="1" applyFont="1" applyFill="1" applyBorder="1" applyAlignment="1">
      <alignment horizontal="right"/>
    </xf>
    <xf numFmtId="4" fontId="16" fillId="0" borderId="0" xfId="0" applyNumberFormat="1" applyFont="1" applyFill="1" applyBorder="1" applyAlignment="1">
      <alignment horizontal="right"/>
    </xf>
    <xf numFmtId="166" fontId="0" fillId="0" borderId="0" xfId="0"/>
    <xf numFmtId="166" fontId="19" fillId="0" borderId="0" xfId="3" applyFont="1"/>
    <xf numFmtId="166" fontId="12" fillId="0" borderId="0" xfId="3" applyFont="1"/>
    <xf numFmtId="166" fontId="16" fillId="0" borderId="0" xfId="0" applyFont="1"/>
    <xf numFmtId="166" fontId="16" fillId="0" borderId="0" xfId="5" applyFont="1"/>
    <xf numFmtId="166" fontId="12" fillId="0" borderId="0" xfId="6" applyFont="1"/>
    <xf numFmtId="3" fontId="19" fillId="0" borderId="0" xfId="6" applyNumberFormat="1" applyFont="1" applyAlignment="1">
      <alignment horizontal="right" vertical="center" indent="1"/>
    </xf>
    <xf numFmtId="166" fontId="38" fillId="0" borderId="0" xfId="0" applyFont="1"/>
    <xf numFmtId="166" fontId="25" fillId="0" borderId="0" xfId="0" applyFont="1"/>
    <xf numFmtId="166" fontId="41" fillId="0" borderId="0" xfId="0" applyFont="1"/>
    <xf numFmtId="0" fontId="13" fillId="0" borderId="0" xfId="7989" applyFont="1" applyFill="1" applyBorder="1" applyAlignment="1">
      <alignment horizontal="left" vertical="center"/>
    </xf>
    <xf numFmtId="166" fontId="38" fillId="0" borderId="0" xfId="0" applyFont="1" applyAlignment="1">
      <alignment vertical="center"/>
    </xf>
    <xf numFmtId="0" fontId="24" fillId="3" borderId="0" xfId="7987" applyFont="1" applyFill="1"/>
    <xf numFmtId="3" fontId="16" fillId="0" borderId="0" xfId="7997" applyNumberFormat="1" applyFont="1" applyFill="1" applyBorder="1" applyAlignment="1">
      <alignment horizontal="right"/>
    </xf>
    <xf numFmtId="0" fontId="24" fillId="3" borderId="0" xfId="7997" quotePrefix="1" applyNumberFormat="1" applyFont="1" applyFill="1" applyBorder="1" applyAlignment="1" applyProtection="1">
      <alignment horizontal="left" vertical="center"/>
    </xf>
    <xf numFmtId="0" fontId="21" fillId="3" borderId="0" xfId="7997" applyFont="1" applyFill="1" applyAlignment="1"/>
    <xf numFmtId="3" fontId="32" fillId="3" borderId="0" xfId="7997" applyNumberFormat="1" applyFont="1" applyFill="1" applyAlignment="1">
      <alignment horizontal="right"/>
    </xf>
    <xf numFmtId="2" fontId="24" fillId="3" borderId="0" xfId="7997" applyNumberFormat="1" applyFont="1" applyFill="1" applyAlignment="1"/>
    <xf numFmtId="0" fontId="24" fillId="3" borderId="0" xfId="7997" applyFont="1" applyFill="1" applyAlignment="1"/>
    <xf numFmtId="0" fontId="50" fillId="3" borderId="0" xfId="7997" applyFont="1" applyFill="1" applyAlignment="1"/>
    <xf numFmtId="166" fontId="10" fillId="0" borderId="0" xfId="0" applyFont="1"/>
    <xf numFmtId="2" fontId="24" fillId="3" borderId="0" xfId="7997" applyNumberFormat="1" applyFont="1" applyFill="1" applyBorder="1" applyAlignment="1">
      <alignment horizontal="right"/>
    </xf>
    <xf numFmtId="0" fontId="24" fillId="3" borderId="0" xfId="7997" applyFont="1" applyFill="1" applyBorder="1" applyAlignment="1">
      <alignment horizontal="right"/>
    </xf>
    <xf numFmtId="0" fontId="24" fillId="3" borderId="0" xfId="7987" applyFont="1" applyFill="1" applyBorder="1"/>
    <xf numFmtId="2" fontId="24" fillId="3" borderId="0" xfId="7997" applyNumberFormat="1" applyFont="1" applyFill="1" applyAlignment="1">
      <alignment horizontal="right"/>
    </xf>
    <xf numFmtId="0" fontId="24" fillId="3" borderId="0" xfId="7997" applyFont="1" applyFill="1" applyAlignment="1">
      <alignment horizontal="right"/>
    </xf>
    <xf numFmtId="2" fontId="21" fillId="3" borderId="0" xfId="7997" applyNumberFormat="1" applyFont="1" applyFill="1" applyAlignment="1">
      <alignment horizontal="right"/>
    </xf>
    <xf numFmtId="0" fontId="21" fillId="3" borderId="0" xfId="7997" applyFont="1" applyFill="1" applyAlignment="1">
      <alignment horizontal="right"/>
    </xf>
    <xf numFmtId="166" fontId="25" fillId="0" borderId="0" xfId="0" applyFont="1" applyBorder="1"/>
    <xf numFmtId="166" fontId="38" fillId="0" borderId="0" xfId="0" applyFont="1" applyAlignment="1">
      <alignment horizontal="left" vertical="center"/>
    </xf>
    <xf numFmtId="4" fontId="41" fillId="0" borderId="0" xfId="0" applyNumberFormat="1" applyFont="1" applyFill="1" applyBorder="1"/>
    <xf numFmtId="166" fontId="41" fillId="0" borderId="0" xfId="0" applyFont="1" applyFill="1" applyBorder="1"/>
    <xf numFmtId="166" fontId="41" fillId="0" borderId="13" xfId="0" applyFont="1" applyFill="1" applyBorder="1"/>
    <xf numFmtId="0" fontId="48" fillId="7" borderId="1" xfId="0" applyNumberFormat="1" applyFont="1" applyFill="1" applyBorder="1" applyAlignment="1">
      <alignment horizontal="center" vertical="center" wrapText="1"/>
    </xf>
    <xf numFmtId="170" fontId="21" fillId="0" borderId="0" xfId="7996" applyNumberFormat="1" applyFont="1" applyFill="1" applyBorder="1" applyAlignment="1" applyProtection="1">
      <alignment horizontal="right" indent="6"/>
    </xf>
    <xf numFmtId="0" fontId="22" fillId="0" borderId="17" xfId="7989" applyFont="1" applyFill="1" applyBorder="1" applyAlignment="1">
      <alignment vertical="center"/>
    </xf>
    <xf numFmtId="0" fontId="48" fillId="7" borderId="2" xfId="0" applyNumberFormat="1" applyFont="1" applyFill="1" applyBorder="1" applyAlignment="1">
      <alignment vertical="center" wrapText="1"/>
    </xf>
    <xf numFmtId="0" fontId="22" fillId="0" borderId="24" xfId="7990" applyFont="1" applyFill="1" applyBorder="1" applyAlignment="1">
      <alignment vertical="center"/>
    </xf>
    <xf numFmtId="3" fontId="21" fillId="0" borderId="0" xfId="7997" applyNumberFormat="1" applyFont="1" applyFill="1" applyBorder="1" applyAlignment="1">
      <alignment horizontal="right"/>
    </xf>
    <xf numFmtId="3" fontId="63" fillId="0" borderId="0" xfId="7997" applyNumberFormat="1" applyFont="1" applyFill="1" applyBorder="1" applyAlignment="1">
      <alignment horizontal="left"/>
    </xf>
    <xf numFmtId="3" fontId="63" fillId="0" borderId="13" xfId="7997" applyNumberFormat="1" applyFont="1" applyFill="1" applyBorder="1" applyAlignment="1">
      <alignment horizontal="left"/>
    </xf>
    <xf numFmtId="0" fontId="22" fillId="0" borderId="17" xfId="7990" applyFont="1" applyFill="1" applyBorder="1" applyAlignment="1">
      <alignment vertical="center"/>
    </xf>
    <xf numFmtId="0" fontId="58" fillId="0" borderId="17" xfId="7990" applyFont="1" applyFill="1" applyBorder="1" applyAlignment="1">
      <alignment vertical="center"/>
    </xf>
    <xf numFmtId="3" fontId="32" fillId="0" borderId="0" xfId="7997" applyNumberFormat="1" applyFont="1" applyFill="1" applyBorder="1" applyAlignment="1">
      <alignment horizontal="right"/>
    </xf>
    <xf numFmtId="0" fontId="22" fillId="0" borderId="18" xfId="7990" applyFont="1" applyFill="1" applyBorder="1" applyAlignment="1">
      <alignment vertical="center"/>
    </xf>
    <xf numFmtId="3" fontId="21" fillId="0" borderId="3" xfId="7997" applyNumberFormat="1" applyFont="1" applyFill="1" applyBorder="1" applyAlignment="1">
      <alignment horizontal="right"/>
    </xf>
    <xf numFmtId="3" fontId="63" fillId="0" borderId="3" xfId="7997" applyNumberFormat="1" applyFont="1" applyFill="1" applyBorder="1" applyAlignment="1">
      <alignment horizontal="left"/>
    </xf>
    <xf numFmtId="4" fontId="21" fillId="0" borderId="1" xfId="7997" applyNumberFormat="1" applyFont="1" applyFill="1" applyBorder="1" applyAlignment="1"/>
    <xf numFmtId="3" fontId="21" fillId="0" borderId="1" xfId="7997" applyNumberFormat="1" applyFont="1" applyFill="1" applyBorder="1" applyAlignment="1">
      <alignment horizontal="right"/>
    </xf>
    <xf numFmtId="4" fontId="41" fillId="0" borderId="1" xfId="0" applyNumberFormat="1" applyFont="1" applyFill="1" applyBorder="1" applyAlignment="1">
      <alignment horizontal="right"/>
    </xf>
    <xf numFmtId="166" fontId="41" fillId="0" borderId="1" xfId="0" applyFont="1" applyFill="1" applyBorder="1"/>
    <xf numFmtId="3" fontId="63" fillId="0" borderId="1" xfId="7997" applyNumberFormat="1" applyFont="1" applyFill="1" applyBorder="1" applyAlignment="1">
      <alignment horizontal="left"/>
    </xf>
    <xf numFmtId="3" fontId="63" fillId="0" borderId="21" xfId="7997" applyNumberFormat="1" applyFont="1" applyFill="1" applyBorder="1" applyAlignment="1">
      <alignment horizontal="left"/>
    </xf>
    <xf numFmtId="4" fontId="21" fillId="0" borderId="0" xfId="7997" applyNumberFormat="1" applyFont="1" applyFill="1" applyBorder="1" applyAlignment="1"/>
    <xf numFmtId="4" fontId="21" fillId="0" borderId="0" xfId="7997" applyNumberFormat="1" applyFont="1" applyFill="1" applyBorder="1" applyAlignment="1">
      <alignment horizontal="right"/>
    </xf>
    <xf numFmtId="4" fontId="41" fillId="0" borderId="0" xfId="0" applyNumberFormat="1" applyFont="1" applyFill="1" applyBorder="1" applyAlignment="1">
      <alignment horizontal="right"/>
    </xf>
    <xf numFmtId="4" fontId="32" fillId="0" borderId="0" xfId="7997" applyNumberFormat="1" applyFont="1" applyFill="1" applyBorder="1" applyAlignment="1"/>
    <xf numFmtId="4" fontId="29" fillId="0" borderId="0" xfId="0" applyNumberFormat="1" applyFont="1" applyFill="1" applyBorder="1" applyAlignment="1">
      <alignment horizontal="right"/>
    </xf>
    <xf numFmtId="4" fontId="21" fillId="0" borderId="3" xfId="7997" applyNumberFormat="1" applyFont="1" applyFill="1" applyBorder="1" applyAlignment="1"/>
    <xf numFmtId="4" fontId="41" fillId="0" borderId="3" xfId="0" applyNumberFormat="1" applyFont="1" applyFill="1" applyBorder="1" applyAlignment="1">
      <alignment horizontal="right"/>
    </xf>
    <xf numFmtId="166" fontId="41" fillId="0" borderId="3" xfId="0" applyFont="1" applyFill="1" applyBorder="1"/>
    <xf numFmtId="166" fontId="41" fillId="0" borderId="12" xfId="0" applyFont="1" applyFill="1" applyBorder="1"/>
    <xf numFmtId="0" fontId="48" fillId="7" borderId="20" xfId="0" applyNumberFormat="1" applyFont="1" applyFill="1" applyBorder="1" applyAlignment="1">
      <alignment horizontal="center" vertical="center" wrapText="1"/>
    </xf>
    <xf numFmtId="0" fontId="48" fillId="7" borderId="21" xfId="0" applyNumberFormat="1" applyFont="1" applyFill="1" applyBorder="1" applyAlignment="1">
      <alignment horizontal="center" vertical="center" wrapText="1"/>
    </xf>
    <xf numFmtId="4" fontId="21" fillId="0" borderId="20" xfId="7997" applyNumberFormat="1" applyFont="1" applyFill="1" applyBorder="1" applyAlignment="1">
      <alignment horizontal="right"/>
    </xf>
    <xf numFmtId="4" fontId="21" fillId="0" borderId="1" xfId="7997" applyNumberFormat="1" applyFont="1" applyFill="1" applyBorder="1" applyAlignment="1">
      <alignment horizontal="right"/>
    </xf>
    <xf numFmtId="4" fontId="21" fillId="0" borderId="22" xfId="7997" applyNumberFormat="1" applyFont="1" applyFill="1" applyBorder="1" applyAlignment="1">
      <alignment horizontal="right"/>
    </xf>
    <xf numFmtId="2" fontId="21" fillId="0" borderId="0" xfId="0" applyNumberFormat="1" applyFont="1" applyFill="1" applyBorder="1"/>
    <xf numFmtId="4" fontId="32" fillId="0" borderId="22" xfId="7997" applyNumberFormat="1" applyFont="1" applyFill="1" applyBorder="1" applyAlignment="1">
      <alignment horizontal="right"/>
    </xf>
    <xf numFmtId="4" fontId="32" fillId="0" borderId="0" xfId="7997" applyNumberFormat="1" applyFont="1" applyFill="1" applyBorder="1" applyAlignment="1">
      <alignment horizontal="right"/>
    </xf>
    <xf numFmtId="4" fontId="21" fillId="0" borderId="23" xfId="7997" applyNumberFormat="1" applyFont="1" applyFill="1" applyBorder="1" applyAlignment="1">
      <alignment horizontal="right"/>
    </xf>
    <xf numFmtId="4" fontId="21" fillId="0" borderId="3" xfId="7997" applyNumberFormat="1" applyFont="1" applyFill="1" applyBorder="1" applyAlignment="1">
      <alignment horizontal="right"/>
    </xf>
    <xf numFmtId="4" fontId="21" fillId="0" borderId="1" xfId="0" applyNumberFormat="1" applyFont="1" applyFill="1" applyBorder="1"/>
    <xf numFmtId="2" fontId="5" fillId="0" borderId="1" xfId="0" applyNumberFormat="1" applyFont="1" applyFill="1" applyBorder="1"/>
    <xf numFmtId="2" fontId="5" fillId="0" borderId="0" xfId="0" applyNumberFormat="1" applyFont="1" applyFill="1" applyBorder="1"/>
    <xf numFmtId="4" fontId="21" fillId="0" borderId="0" xfId="0" applyNumberFormat="1" applyFont="1" applyFill="1" applyBorder="1" applyAlignment="1">
      <alignment horizontal="right"/>
    </xf>
    <xf numFmtId="4" fontId="21" fillId="0" borderId="0" xfId="0" applyNumberFormat="1" applyFont="1" applyFill="1" applyBorder="1"/>
    <xf numFmtId="2" fontId="5" fillId="0" borderId="0" xfId="0" applyNumberFormat="1" applyFont="1" applyFill="1" applyBorder="1" applyAlignment="1">
      <alignment horizontal="right"/>
    </xf>
    <xf numFmtId="4" fontId="32" fillId="0" borderId="0" xfId="0" applyNumberFormat="1" applyFont="1" applyFill="1" applyBorder="1"/>
    <xf numFmtId="4" fontId="21" fillId="0" borderId="3" xfId="0" applyNumberFormat="1" applyFont="1" applyFill="1" applyBorder="1"/>
    <xf numFmtId="2" fontId="5" fillId="0" borderId="3" xfId="0" applyNumberFormat="1" applyFont="1" applyFill="1" applyBorder="1"/>
    <xf numFmtId="0" fontId="48" fillId="7" borderId="25" xfId="0" applyNumberFormat="1" applyFont="1" applyFill="1" applyBorder="1" applyAlignment="1">
      <alignment vertical="center" wrapText="1"/>
    </xf>
    <xf numFmtId="4" fontId="63" fillId="0" borderId="0" xfId="7997" applyNumberFormat="1" applyFont="1" applyFill="1" applyBorder="1" applyAlignment="1">
      <alignment horizontal="left"/>
    </xf>
    <xf numFmtId="4" fontId="63" fillId="0" borderId="13" xfId="7997" applyNumberFormat="1" applyFont="1" applyFill="1" applyBorder="1" applyAlignment="1">
      <alignment horizontal="left"/>
    </xf>
    <xf numFmtId="166" fontId="24" fillId="0" borderId="0" xfId="5" applyFont="1"/>
    <xf numFmtId="166" fontId="24" fillId="0" borderId="0" xfId="5" applyFont="1" applyAlignment="1">
      <alignment horizontal="center"/>
    </xf>
    <xf numFmtId="167" fontId="21" fillId="0" borderId="17" xfId="2" applyNumberFormat="1" applyFont="1" applyFill="1" applyBorder="1" applyAlignment="1">
      <alignment horizontal="center" vertical="center"/>
    </xf>
    <xf numFmtId="166" fontId="24" fillId="0" borderId="0" xfId="6" applyFont="1"/>
    <xf numFmtId="166" fontId="39" fillId="0" borderId="0" xfId="7" applyFont="1"/>
    <xf numFmtId="166" fontId="24" fillId="0" borderId="0" xfId="7" applyFont="1"/>
    <xf numFmtId="166" fontId="21" fillId="0" borderId="0" xfId="6" applyFont="1" applyFill="1" applyBorder="1" applyAlignment="1">
      <alignment vertical="center"/>
    </xf>
    <xf numFmtId="166" fontId="16" fillId="0" borderId="0" xfId="5" applyFont="1" applyAlignment="1">
      <alignment horizontal="left" vertical="center"/>
    </xf>
    <xf numFmtId="166" fontId="29" fillId="0" borderId="0" xfId="0" applyFont="1" applyAlignment="1">
      <alignment horizontal="left" vertical="center"/>
    </xf>
    <xf numFmtId="166" fontId="21" fillId="0" borderId="0" xfId="0" applyFont="1" applyAlignment="1">
      <alignment horizontal="left" vertical="center"/>
    </xf>
    <xf numFmtId="166" fontId="19" fillId="0" borderId="0" xfId="2" applyFont="1" applyAlignment="1">
      <alignment horizontal="left" vertical="center"/>
    </xf>
    <xf numFmtId="166" fontId="16" fillId="0" borderId="0" xfId="5" applyFont="1" applyAlignment="1">
      <alignment horizontal="left" vertical="center" wrapText="1"/>
    </xf>
    <xf numFmtId="3" fontId="32" fillId="0" borderId="0" xfId="6" applyNumberFormat="1" applyFont="1" applyBorder="1" applyAlignment="1">
      <alignment horizontal="right" vertical="center"/>
    </xf>
    <xf numFmtId="166" fontId="24" fillId="0" borderId="0" xfId="5" applyFont="1" applyFill="1" applyBorder="1"/>
    <xf numFmtId="166" fontId="16" fillId="0" borderId="0" xfId="2" applyFont="1" applyBorder="1" applyAlignment="1">
      <alignment horizontal="left" vertical="center"/>
    </xf>
    <xf numFmtId="0" fontId="21" fillId="0" borderId="17" xfId="3" applyNumberFormat="1" applyFont="1" applyFill="1" applyBorder="1" applyAlignment="1">
      <alignment horizontal="left" vertical="center"/>
    </xf>
    <xf numFmtId="0" fontId="21" fillId="0" borderId="17" xfId="3" applyNumberFormat="1" applyFont="1" applyFill="1" applyBorder="1" applyAlignment="1">
      <alignment horizontal="left" vertical="center" wrapText="1"/>
    </xf>
    <xf numFmtId="3" fontId="21" fillId="0" borderId="0" xfId="3" applyNumberFormat="1" applyFont="1" applyFill="1" applyBorder="1" applyAlignment="1">
      <alignment vertical="center" wrapText="1"/>
    </xf>
    <xf numFmtId="3" fontId="21" fillId="0" borderId="0" xfId="3" applyNumberFormat="1" applyFont="1" applyFill="1" applyBorder="1"/>
    <xf numFmtId="0" fontId="32" fillId="0" borderId="16" xfId="3" applyNumberFormat="1" applyFont="1" applyFill="1" applyBorder="1" applyAlignment="1">
      <alignment vertical="center"/>
    </xf>
    <xf numFmtId="3" fontId="32" fillId="0" borderId="2" xfId="3" applyNumberFormat="1" applyFont="1" applyFill="1" applyBorder="1" applyAlignment="1">
      <alignment vertical="center"/>
    </xf>
    <xf numFmtId="3" fontId="32" fillId="0" borderId="19" xfId="3" applyNumberFormat="1" applyFont="1" applyFill="1" applyBorder="1" applyAlignment="1">
      <alignment vertical="center"/>
    </xf>
    <xf numFmtId="0" fontId="24" fillId="0" borderId="0" xfId="3" applyNumberFormat="1" applyFont="1" applyFill="1"/>
    <xf numFmtId="166" fontId="24" fillId="0" borderId="0" xfId="7" applyFont="1" applyFill="1" applyBorder="1" applyAlignment="1">
      <alignment vertical="center"/>
    </xf>
    <xf numFmtId="0" fontId="13" fillId="2" borderId="0" xfId="7993" applyNumberFormat="1" applyFont="1" applyFill="1" applyBorder="1" applyAlignment="1">
      <alignment horizontal="left"/>
    </xf>
    <xf numFmtId="166" fontId="29" fillId="0" borderId="17" xfId="0" applyFont="1" applyFill="1" applyBorder="1" applyAlignment="1">
      <alignment horizontal="center"/>
    </xf>
    <xf numFmtId="166" fontId="29" fillId="0" borderId="18" xfId="0" applyFont="1" applyFill="1" applyBorder="1" applyAlignment="1">
      <alignment horizontal="center"/>
    </xf>
    <xf numFmtId="0" fontId="48" fillId="7" borderId="16" xfId="0" applyNumberFormat="1" applyFont="1" applyFill="1" applyBorder="1" applyAlignment="1">
      <alignment horizontal="center" vertical="center" wrapText="1"/>
    </xf>
    <xf numFmtId="0" fontId="32" fillId="0" borderId="0" xfId="7046" applyFont="1" applyFill="1" applyAlignment="1">
      <alignment horizontal="left"/>
    </xf>
    <xf numFmtId="0" fontId="48" fillId="7" borderId="3" xfId="0" applyNumberFormat="1" applyFont="1" applyFill="1" applyBorder="1" applyAlignment="1">
      <alignment horizontal="right" vertical="center" wrapText="1"/>
    </xf>
    <xf numFmtId="166" fontId="48" fillId="7" borderId="3" xfId="0" applyFont="1" applyFill="1" applyBorder="1" applyAlignment="1">
      <alignment horizontal="right" vertical="center" wrapText="1"/>
    </xf>
    <xf numFmtId="166" fontId="48" fillId="7" borderId="12" xfId="0" applyFont="1" applyFill="1" applyBorder="1" applyAlignment="1">
      <alignment horizontal="right" vertical="center" wrapText="1"/>
    </xf>
    <xf numFmtId="0" fontId="13" fillId="0" borderId="0" xfId="7989" applyFont="1" applyFill="1" applyBorder="1" applyAlignment="1">
      <alignment horizontal="left" vertical="center" wrapText="1"/>
    </xf>
    <xf numFmtId="166" fontId="16" fillId="0" borderId="0" xfId="3" applyFont="1" applyFill="1" applyBorder="1" applyAlignment="1">
      <alignment horizontal="justify" vertical="center" wrapText="1"/>
    </xf>
    <xf numFmtId="166" fontId="24" fillId="0" borderId="0" xfId="5" applyFont="1" applyFill="1"/>
    <xf numFmtId="166" fontId="24" fillId="0" borderId="0" xfId="13" applyFont="1" applyFill="1" applyAlignment="1">
      <alignment horizontal="center"/>
    </xf>
    <xf numFmtId="166" fontId="24" fillId="0" borderId="0" xfId="13" applyFont="1" applyFill="1"/>
    <xf numFmtId="166" fontId="24" fillId="0" borderId="0" xfId="5" applyFont="1" applyAlignment="1">
      <alignment vertical="center" wrapText="1"/>
    </xf>
    <xf numFmtId="3" fontId="39" fillId="0" borderId="0" xfId="7" applyNumberFormat="1" applyFont="1" applyFill="1" applyBorder="1" applyAlignment="1">
      <alignment vertical="center"/>
    </xf>
    <xf numFmtId="166" fontId="24" fillId="0" borderId="0" xfId="7" applyFont="1" applyFill="1"/>
    <xf numFmtId="170" fontId="21" fillId="0" borderId="13" xfId="7992" applyNumberFormat="1" applyFont="1" applyBorder="1" applyAlignment="1">
      <alignment horizontal="right" indent="2"/>
    </xf>
    <xf numFmtId="170" fontId="21" fillId="0" borderId="12" xfId="7992" applyNumberFormat="1" applyFont="1" applyBorder="1" applyAlignment="1">
      <alignment horizontal="right" indent="2"/>
    </xf>
    <xf numFmtId="3" fontId="21" fillId="0" borderId="0" xfId="7992" applyNumberFormat="1" applyFont="1" applyFill="1" applyBorder="1" applyAlignment="1">
      <alignment horizontal="right" indent="3"/>
    </xf>
    <xf numFmtId="3" fontId="21" fillId="0" borderId="3" xfId="7992" applyNumberFormat="1" applyFont="1" applyFill="1" applyBorder="1" applyAlignment="1">
      <alignment horizontal="right" indent="3"/>
    </xf>
    <xf numFmtId="0" fontId="29" fillId="0" borderId="17" xfId="0" applyNumberFormat="1" applyFont="1" applyFill="1" applyBorder="1" applyAlignment="1">
      <alignment horizontal="center"/>
    </xf>
    <xf numFmtId="0" fontId="48" fillId="7" borderId="27" xfId="0" applyNumberFormat="1" applyFont="1" applyFill="1" applyBorder="1" applyAlignment="1">
      <alignment horizontal="center" vertical="center" wrapText="1"/>
    </xf>
    <xf numFmtId="0" fontId="48" fillId="7" borderId="28" xfId="0" applyNumberFormat="1" applyFont="1" applyFill="1" applyBorder="1" applyAlignment="1">
      <alignment horizontal="center" vertical="center" wrapText="1"/>
    </xf>
    <xf numFmtId="0" fontId="48" fillId="7" borderId="29" xfId="0" applyNumberFormat="1" applyFont="1" applyFill="1" applyBorder="1" applyAlignment="1">
      <alignment horizontal="center" vertical="center" wrapText="1"/>
    </xf>
    <xf numFmtId="3" fontId="39" fillId="2" borderId="0" xfId="5" applyNumberFormat="1" applyFont="1" applyFill="1" applyAlignment="1">
      <alignment horizontal="right" vertical="center" indent="1"/>
    </xf>
    <xf numFmtId="3" fontId="24" fillId="2" borderId="0" xfId="5" applyNumberFormat="1" applyFont="1" applyFill="1" applyAlignment="1">
      <alignment horizontal="right" vertical="center" indent="1"/>
    </xf>
    <xf numFmtId="166" fontId="19" fillId="0" borderId="0" xfId="6" applyFont="1" applyAlignment="1">
      <alignment horizontal="left" vertical="center"/>
    </xf>
    <xf numFmtId="3" fontId="19" fillId="0" borderId="0" xfId="15952" applyNumberFormat="1" applyFont="1" applyAlignment="1">
      <alignment horizontal="left" vertical="center"/>
    </xf>
    <xf numFmtId="3" fontId="12" fillId="0" borderId="0" xfId="0" applyNumberFormat="1" applyFont="1" applyAlignment="1">
      <alignment horizontal="left" vertical="center"/>
    </xf>
    <xf numFmtId="166" fontId="16" fillId="0" borderId="1" xfId="6" applyFont="1" applyBorder="1" applyAlignment="1">
      <alignment vertical="center"/>
    </xf>
    <xf numFmtId="166" fontId="32" fillId="0" borderId="1" xfId="6" applyFont="1" applyBorder="1" applyAlignment="1">
      <alignment vertical="center" wrapText="1"/>
    </xf>
    <xf numFmtId="3" fontId="32" fillId="0" borderId="1" xfId="15952" applyNumberFormat="1" applyFont="1" applyBorder="1" applyAlignment="1">
      <alignment horizontal="right" vertical="center" indent="1"/>
    </xf>
    <xf numFmtId="166" fontId="21" fillId="0" borderId="0" xfId="6" applyFont="1" applyFill="1" applyBorder="1" applyAlignment="1">
      <alignment wrapText="1"/>
    </xf>
    <xf numFmtId="3" fontId="21" fillId="0" borderId="13" xfId="3" applyNumberFormat="1" applyFont="1" applyFill="1" applyBorder="1"/>
    <xf numFmtId="166" fontId="24" fillId="0" borderId="0" xfId="2" applyFont="1" applyFill="1" applyBorder="1" applyAlignment="1">
      <alignment horizontal="left" vertical="center"/>
    </xf>
    <xf numFmtId="0" fontId="24" fillId="0" borderId="0" xfId="3" applyNumberFormat="1" applyFont="1" applyFill="1" applyBorder="1" applyAlignment="1">
      <alignment horizontal="left" wrapText="1"/>
    </xf>
    <xf numFmtId="0" fontId="55" fillId="0" borderId="0" xfId="7046" applyFont="1" applyAlignment="1">
      <alignment horizontal="center"/>
    </xf>
    <xf numFmtId="166" fontId="27" fillId="4" borderId="0" xfId="0" applyFont="1" applyFill="1" applyAlignment="1">
      <alignment horizontal="center" wrapText="1"/>
    </xf>
    <xf numFmtId="0" fontId="70" fillId="0" borderId="0" xfId="7046" applyFont="1" applyAlignment="1">
      <alignment horizontal="center"/>
    </xf>
    <xf numFmtId="0" fontId="32" fillId="0" borderId="23" xfId="7987" applyFont="1" applyFill="1" applyBorder="1" applyAlignment="1">
      <alignment horizontal="left"/>
    </xf>
    <xf numFmtId="0" fontId="32" fillId="0" borderId="12" xfId="7987" applyFont="1" applyFill="1" applyBorder="1" applyAlignment="1">
      <alignment horizontal="left"/>
    </xf>
    <xf numFmtId="166" fontId="24" fillId="0" borderId="0" xfId="0" applyFont="1" applyAlignment="1">
      <alignment horizontal="left" wrapText="1"/>
    </xf>
    <xf numFmtId="166" fontId="48" fillId="7" borderId="20" xfId="0" applyFont="1" applyFill="1" applyBorder="1" applyAlignment="1">
      <alignment horizontal="left" vertical="center" wrapText="1"/>
    </xf>
    <xf numFmtId="166" fontId="48" fillId="7" borderId="1" xfId="0" applyFont="1" applyFill="1" applyBorder="1" applyAlignment="1">
      <alignment horizontal="left" vertical="center" wrapText="1"/>
    </xf>
    <xf numFmtId="166" fontId="48" fillId="7" borderId="21" xfId="0" applyFont="1" applyFill="1" applyBorder="1" applyAlignment="1">
      <alignment horizontal="left" vertical="center" wrapText="1"/>
    </xf>
    <xf numFmtId="166" fontId="48" fillId="7" borderId="22" xfId="0" applyFont="1" applyFill="1" applyBorder="1" applyAlignment="1">
      <alignment horizontal="center" vertical="center" wrapText="1"/>
    </xf>
    <xf numFmtId="166" fontId="48" fillId="7" borderId="3" xfId="0" applyFont="1" applyFill="1" applyBorder="1" applyAlignment="1">
      <alignment horizontal="center" vertical="center" wrapText="1"/>
    </xf>
    <xf numFmtId="0" fontId="32" fillId="0" borderId="23" xfId="7987" applyFont="1" applyFill="1" applyBorder="1" applyAlignment="1">
      <alignment horizontal="left" vertical="center"/>
    </xf>
    <xf numFmtId="0" fontId="32" fillId="0" borderId="12" xfId="7987" applyFont="1" applyFill="1" applyBorder="1" applyAlignment="1">
      <alignment horizontal="left" vertical="center"/>
    </xf>
    <xf numFmtId="166" fontId="48" fillId="7" borderId="23" xfId="0" applyFont="1" applyFill="1" applyBorder="1" applyAlignment="1">
      <alignment horizontal="center" vertical="center" wrapText="1"/>
    </xf>
    <xf numFmtId="166" fontId="48" fillId="7" borderId="20" xfId="0" applyFont="1" applyFill="1" applyBorder="1" applyAlignment="1">
      <alignment horizontal="left" wrapText="1"/>
    </xf>
    <xf numFmtId="166" fontId="48" fillId="7" borderId="1" xfId="0" applyFont="1" applyFill="1" applyBorder="1" applyAlignment="1">
      <alignment horizontal="left" wrapText="1"/>
    </xf>
    <xf numFmtId="166" fontId="48" fillId="7" borderId="0" xfId="0" applyFont="1" applyFill="1" applyBorder="1" applyAlignment="1">
      <alignment horizontal="left" vertical="center" wrapText="1"/>
    </xf>
    <xf numFmtId="166" fontId="48" fillId="7" borderId="13" xfId="0" applyFont="1" applyFill="1" applyBorder="1" applyAlignment="1">
      <alignment horizontal="right" vertical="center" wrapText="1"/>
    </xf>
    <xf numFmtId="166" fontId="48" fillId="7" borderId="12" xfId="0" applyFont="1" applyFill="1" applyBorder="1" applyAlignment="1">
      <alignment horizontal="right" vertical="center" wrapText="1"/>
    </xf>
    <xf numFmtId="0" fontId="48" fillId="7" borderId="0" xfId="0" applyNumberFormat="1" applyFont="1" applyFill="1" applyBorder="1" applyAlignment="1">
      <alignment horizontal="right" vertical="center" wrapText="1"/>
    </xf>
    <xf numFmtId="0" fontId="48" fillId="7" borderId="3" xfId="0" applyNumberFormat="1" applyFont="1" applyFill="1" applyBorder="1" applyAlignment="1">
      <alignment horizontal="right" vertical="center" wrapText="1"/>
    </xf>
    <xf numFmtId="166" fontId="48" fillId="7" borderId="0" xfId="0" applyFont="1" applyFill="1" applyBorder="1" applyAlignment="1">
      <alignment horizontal="right" vertical="center" wrapText="1"/>
    </xf>
    <xf numFmtId="166" fontId="48" fillId="7" borderId="3" xfId="0" applyFont="1" applyFill="1" applyBorder="1" applyAlignment="1">
      <alignment horizontal="right" vertical="center" wrapText="1"/>
    </xf>
    <xf numFmtId="166" fontId="48" fillId="7" borderId="17" xfId="0" applyFont="1" applyFill="1" applyBorder="1" applyAlignment="1">
      <alignment horizontal="center" vertical="center" wrapText="1"/>
    </xf>
    <xf numFmtId="166" fontId="48" fillId="7" borderId="18" xfId="0" applyFont="1" applyFill="1" applyBorder="1" applyAlignment="1">
      <alignment horizontal="center" vertical="center" wrapText="1"/>
    </xf>
    <xf numFmtId="0" fontId="48" fillId="7" borderId="22" xfId="0" applyNumberFormat="1" applyFont="1" applyFill="1" applyBorder="1" applyAlignment="1">
      <alignment horizontal="right" vertical="center" wrapText="1"/>
    </xf>
    <xf numFmtId="0" fontId="48" fillId="7" borderId="23" xfId="0" applyNumberFormat="1" applyFont="1" applyFill="1" applyBorder="1" applyAlignment="1">
      <alignment horizontal="right" vertical="center" wrapText="1"/>
    </xf>
    <xf numFmtId="166" fontId="48" fillId="7" borderId="20" xfId="0" applyFont="1" applyFill="1" applyBorder="1" applyAlignment="1">
      <alignment horizontal="center" vertical="center" wrapText="1"/>
    </xf>
    <xf numFmtId="166" fontId="38" fillId="0" borderId="0" xfId="0" applyFont="1" applyAlignment="1">
      <alignment horizontal="left" vertical="center" wrapText="1"/>
    </xf>
    <xf numFmtId="0" fontId="48" fillId="7" borderId="20" xfId="0" applyNumberFormat="1" applyFont="1" applyFill="1" applyBorder="1" applyAlignment="1">
      <alignment horizontal="center" vertical="center" wrapText="1"/>
    </xf>
    <xf numFmtId="0" fontId="48" fillId="7" borderId="23" xfId="0" applyNumberFormat="1" applyFont="1" applyFill="1" applyBorder="1" applyAlignment="1">
      <alignment horizontal="center" vertical="center" wrapText="1"/>
    </xf>
    <xf numFmtId="0" fontId="48" fillId="7" borderId="1" xfId="0" applyNumberFormat="1" applyFont="1" applyFill="1" applyBorder="1" applyAlignment="1">
      <alignment horizontal="center" vertical="center" wrapText="1"/>
    </xf>
    <xf numFmtId="0" fontId="48" fillId="7" borderId="3" xfId="0" applyNumberFormat="1" applyFont="1" applyFill="1" applyBorder="1" applyAlignment="1">
      <alignment horizontal="center" vertical="center" wrapText="1"/>
    </xf>
    <xf numFmtId="0" fontId="48" fillId="7" borderId="21" xfId="0" applyNumberFormat="1" applyFont="1" applyFill="1" applyBorder="1" applyAlignment="1">
      <alignment horizontal="center" vertical="center" wrapText="1"/>
    </xf>
    <xf numFmtId="0" fontId="48" fillId="7" borderId="12" xfId="0" applyNumberFormat="1" applyFont="1" applyFill="1" applyBorder="1" applyAlignment="1">
      <alignment horizontal="center" vertical="center" wrapText="1"/>
    </xf>
    <xf numFmtId="0" fontId="13" fillId="0" borderId="0" xfId="7989" applyFont="1" applyFill="1" applyBorder="1" applyAlignment="1">
      <alignment horizontal="left" vertical="center" wrapText="1"/>
    </xf>
    <xf numFmtId="0" fontId="24" fillId="0" borderId="0" xfId="7987" applyFont="1" applyAlignment="1">
      <alignment horizontal="left" vertical="center" wrapText="1"/>
    </xf>
    <xf numFmtId="0" fontId="48" fillId="7" borderId="14" xfId="0" applyNumberFormat="1" applyFont="1" applyFill="1" applyBorder="1" applyAlignment="1">
      <alignment horizontal="center" wrapText="1"/>
    </xf>
    <xf numFmtId="0" fontId="24" fillId="3" borderId="0" xfId="7990" applyFont="1" applyFill="1" applyAlignment="1">
      <alignment horizontal="left" wrapText="1"/>
    </xf>
    <xf numFmtId="0" fontId="24" fillId="0" borderId="0" xfId="7987" applyFont="1" applyAlignment="1">
      <alignment horizontal="left" wrapText="1"/>
    </xf>
    <xf numFmtId="0" fontId="37" fillId="5" borderId="25" xfId="7990" applyFont="1" applyFill="1" applyBorder="1" applyAlignment="1">
      <alignment horizontal="left" vertical="center" wrapText="1"/>
    </xf>
    <xf numFmtId="0" fontId="37" fillId="5" borderId="2" xfId="7990" applyFont="1" applyFill="1" applyBorder="1" applyAlignment="1">
      <alignment horizontal="left" vertical="center" wrapText="1"/>
    </xf>
    <xf numFmtId="0" fontId="37" fillId="5" borderId="19" xfId="7990" applyFont="1" applyFill="1" applyBorder="1" applyAlignment="1">
      <alignment horizontal="left" vertical="center" wrapText="1"/>
    </xf>
    <xf numFmtId="0" fontId="37" fillId="5" borderId="20" xfId="7990" applyFont="1" applyFill="1" applyBorder="1" applyAlignment="1">
      <alignment horizontal="left" vertical="center" wrapText="1"/>
    </xf>
    <xf numFmtId="0" fontId="37" fillId="5" borderId="1" xfId="7990" applyFont="1" applyFill="1" applyBorder="1" applyAlignment="1">
      <alignment horizontal="left" vertical="center" wrapText="1"/>
    </xf>
    <xf numFmtId="0" fontId="37" fillId="5" borderId="21" xfId="7990" applyFont="1" applyFill="1" applyBorder="1" applyAlignment="1">
      <alignment horizontal="left" vertical="center" wrapText="1"/>
    </xf>
    <xf numFmtId="0" fontId="37" fillId="5" borderId="23" xfId="7990" applyFont="1" applyFill="1" applyBorder="1" applyAlignment="1">
      <alignment horizontal="left" vertical="center" wrapText="1"/>
    </xf>
    <xf numFmtId="0" fontId="37" fillId="5" borderId="3" xfId="7990" applyFont="1" applyFill="1" applyBorder="1" applyAlignment="1">
      <alignment horizontal="left" vertical="center" wrapText="1"/>
    </xf>
    <xf numFmtId="0" fontId="37" fillId="5" borderId="12" xfId="7990" applyFont="1" applyFill="1" applyBorder="1" applyAlignment="1">
      <alignment horizontal="left" vertical="center" wrapText="1"/>
    </xf>
    <xf numFmtId="0" fontId="48" fillId="7" borderId="2" xfId="0" applyNumberFormat="1" applyFont="1" applyFill="1" applyBorder="1" applyAlignment="1">
      <alignment horizontal="center" vertical="center" wrapText="1"/>
    </xf>
    <xf numFmtId="0" fontId="58" fillId="5" borderId="20" xfId="7990" applyFont="1" applyFill="1" applyBorder="1" applyAlignment="1">
      <alignment horizontal="left" wrapText="1"/>
    </xf>
    <xf numFmtId="0" fontId="58" fillId="5" borderId="1" xfId="7990" applyFont="1" applyFill="1" applyBorder="1" applyAlignment="1">
      <alignment horizontal="left" wrapText="1"/>
    </xf>
    <xf numFmtId="0" fontId="58" fillId="5" borderId="21" xfId="7990" applyFont="1" applyFill="1" applyBorder="1" applyAlignment="1">
      <alignment horizontal="left" wrapText="1"/>
    </xf>
    <xf numFmtId="0" fontId="58" fillId="5" borderId="20" xfId="7990" applyFont="1" applyFill="1" applyBorder="1" applyAlignment="1">
      <alignment horizontal="left" vertical="center" wrapText="1"/>
    </xf>
    <xf numFmtId="0" fontId="58" fillId="5" borderId="1" xfId="7990" applyFont="1" applyFill="1" applyBorder="1" applyAlignment="1">
      <alignment horizontal="left" vertical="center" wrapText="1"/>
    </xf>
    <xf numFmtId="0" fontId="58" fillId="5" borderId="21" xfId="7990" applyFont="1" applyFill="1" applyBorder="1" applyAlignment="1">
      <alignment horizontal="left" vertical="center" wrapText="1"/>
    </xf>
    <xf numFmtId="0" fontId="58" fillId="5" borderId="23" xfId="7990" applyFont="1" applyFill="1" applyBorder="1" applyAlignment="1">
      <alignment horizontal="left" vertical="center" wrapText="1"/>
    </xf>
    <xf numFmtId="0" fontId="58" fillId="5" borderId="3" xfId="7990" applyFont="1" applyFill="1" applyBorder="1" applyAlignment="1">
      <alignment horizontal="left" vertical="center" wrapText="1"/>
    </xf>
    <xf numFmtId="0" fontId="58" fillId="5" borderId="12" xfId="7990" applyFont="1" applyFill="1" applyBorder="1" applyAlignment="1">
      <alignment horizontal="left" vertical="center" wrapText="1"/>
    </xf>
    <xf numFmtId="0" fontId="48" fillId="7" borderId="19" xfId="0" applyNumberFormat="1" applyFont="1" applyFill="1" applyBorder="1" applyAlignment="1">
      <alignment horizontal="center" vertical="center" wrapText="1"/>
    </xf>
    <xf numFmtId="0" fontId="48" fillId="7" borderId="25" xfId="0" applyNumberFormat="1" applyFont="1" applyFill="1" applyBorder="1" applyAlignment="1">
      <alignment horizontal="center" vertical="center" wrapText="1"/>
    </xf>
    <xf numFmtId="166" fontId="24" fillId="0" borderId="0" xfId="5" applyFont="1" applyAlignment="1">
      <alignment horizontal="left" wrapText="1"/>
    </xf>
    <xf numFmtId="166" fontId="24" fillId="0" borderId="0" xfId="5" applyFont="1" applyAlignment="1">
      <alignment horizontal="justify" vertical="center" wrapText="1"/>
    </xf>
    <xf numFmtId="166" fontId="16" fillId="0" borderId="0" xfId="5" applyFont="1" applyAlignment="1">
      <alignment horizontal="justify" vertical="center" wrapText="1"/>
    </xf>
    <xf numFmtId="0" fontId="48" fillId="7" borderId="20" xfId="0" applyNumberFormat="1" applyFont="1" applyFill="1" applyBorder="1" applyAlignment="1">
      <alignment horizontal="left" vertical="center" wrapText="1"/>
    </xf>
    <xf numFmtId="0" fontId="48" fillId="7" borderId="1" xfId="0" applyNumberFormat="1" applyFont="1" applyFill="1" applyBorder="1" applyAlignment="1">
      <alignment horizontal="left" vertical="center" wrapText="1"/>
    </xf>
    <xf numFmtId="0" fontId="48" fillId="7" borderId="22" xfId="0" applyNumberFormat="1" applyFont="1" applyFill="1" applyBorder="1" applyAlignment="1">
      <alignment horizontal="left" vertical="center" wrapText="1"/>
    </xf>
    <xf numFmtId="0" fontId="48" fillId="7" borderId="0" xfId="0" applyNumberFormat="1" applyFont="1" applyFill="1" applyBorder="1" applyAlignment="1">
      <alignment horizontal="left" vertical="center" wrapText="1"/>
    </xf>
    <xf numFmtId="166" fontId="21" fillId="0" borderId="22" xfId="6" applyFont="1" applyFill="1" applyBorder="1" applyAlignment="1">
      <alignment horizontal="left" vertical="center"/>
    </xf>
    <xf numFmtId="166" fontId="21" fillId="0" borderId="0" xfId="6" applyFont="1" applyFill="1" applyBorder="1" applyAlignment="1">
      <alignment horizontal="left" vertical="center"/>
    </xf>
    <xf numFmtId="166" fontId="21" fillId="0" borderId="22" xfId="6" applyFont="1" applyFill="1" applyBorder="1" applyAlignment="1">
      <alignment horizontal="left" vertical="center" wrapText="1"/>
    </xf>
    <xf numFmtId="166" fontId="21" fillId="0" borderId="0" xfId="6" applyFont="1" applyFill="1" applyBorder="1" applyAlignment="1">
      <alignment horizontal="left" vertical="center" wrapText="1"/>
    </xf>
    <xf numFmtId="0" fontId="48" fillId="7" borderId="0" xfId="0" applyNumberFormat="1" applyFont="1" applyFill="1" applyBorder="1" applyAlignment="1">
      <alignment horizontal="left" vertical="top" wrapText="1"/>
    </xf>
    <xf numFmtId="49" fontId="16" fillId="0" borderId="0" xfId="5" applyNumberFormat="1" applyFont="1" applyBorder="1" applyAlignment="1">
      <alignment horizontal="justify" vertical="center" wrapText="1"/>
    </xf>
    <xf numFmtId="0" fontId="48" fillId="7" borderId="3" xfId="0" applyNumberFormat="1" applyFont="1" applyFill="1" applyBorder="1" applyAlignment="1">
      <alignment horizontal="left" vertical="center" wrapText="1"/>
    </xf>
    <xf numFmtId="166" fontId="32" fillId="0" borderId="25" xfId="6" applyFont="1" applyFill="1" applyBorder="1" applyAlignment="1">
      <alignment horizontal="left" vertical="center" wrapText="1"/>
    </xf>
    <xf numFmtId="166" fontId="32" fillId="0" borderId="2" xfId="6" applyFont="1" applyFill="1" applyBorder="1" applyAlignment="1">
      <alignment horizontal="left" vertical="center"/>
    </xf>
    <xf numFmtId="0" fontId="48" fillId="7" borderId="3" xfId="0" applyNumberFormat="1" applyFont="1" applyFill="1" applyBorder="1" applyAlignment="1">
      <alignment horizontal="left" vertical="top" wrapText="1"/>
    </xf>
    <xf numFmtId="0" fontId="48" fillId="7" borderId="23" xfId="0" applyNumberFormat="1" applyFont="1" applyFill="1" applyBorder="1" applyAlignment="1">
      <alignment horizontal="left" vertical="top" wrapText="1"/>
    </xf>
    <xf numFmtId="0" fontId="48" fillId="7" borderId="20" xfId="0" applyNumberFormat="1" applyFont="1" applyFill="1" applyBorder="1" applyAlignment="1">
      <alignment horizontal="left" vertical="top" wrapText="1"/>
    </xf>
    <xf numFmtId="0" fontId="48" fillId="7" borderId="1" xfId="0" applyNumberFormat="1" applyFont="1" applyFill="1" applyBorder="1" applyAlignment="1">
      <alignment horizontal="left" vertical="top" wrapText="1"/>
    </xf>
    <xf numFmtId="166" fontId="16" fillId="0" borderId="1" xfId="3" applyFont="1" applyFill="1" applyBorder="1" applyAlignment="1">
      <alignment horizontal="left" vertical="center" wrapText="1"/>
    </xf>
    <xf numFmtId="166" fontId="16" fillId="0" borderId="0" xfId="3" applyFont="1" applyFill="1" applyBorder="1" applyAlignment="1">
      <alignment horizontal="justify" vertical="center" wrapText="1"/>
    </xf>
    <xf numFmtId="0" fontId="24" fillId="0" borderId="1" xfId="3" applyNumberFormat="1" applyFont="1" applyBorder="1" applyAlignment="1">
      <alignment horizontal="justify" vertical="center" wrapText="1"/>
    </xf>
    <xf numFmtId="0" fontId="24" fillId="0" borderId="1" xfId="3" applyNumberFormat="1" applyFont="1" applyFill="1" applyBorder="1" applyAlignment="1">
      <alignment horizontal="justify" wrapText="1"/>
    </xf>
    <xf numFmtId="0" fontId="24" fillId="0" borderId="1" xfId="3" applyNumberFormat="1" applyFont="1" applyBorder="1" applyAlignment="1">
      <alignment horizontal="left" wrapText="1"/>
    </xf>
    <xf numFmtId="0" fontId="24" fillId="0" borderId="0" xfId="3" applyNumberFormat="1" applyFont="1" applyFill="1" applyBorder="1" applyAlignment="1">
      <alignment horizontal="justify" wrapText="1"/>
    </xf>
    <xf numFmtId="0" fontId="24" fillId="0" borderId="1" xfId="3" applyNumberFormat="1" applyFont="1" applyBorder="1" applyAlignment="1">
      <alignment horizontal="justify" wrapText="1"/>
    </xf>
    <xf numFmtId="3" fontId="24" fillId="0" borderId="0" xfId="5" applyNumberFormat="1" applyFont="1" applyFill="1" applyAlignment="1">
      <alignment horizontal="left" wrapText="1"/>
    </xf>
    <xf numFmtId="3" fontId="32" fillId="0" borderId="25" xfId="6" applyNumberFormat="1" applyFont="1" applyFill="1" applyBorder="1" applyAlignment="1">
      <alignment horizontal="left" vertical="center" wrapText="1"/>
    </xf>
    <xf numFmtId="3" fontId="32" fillId="0" borderId="19" xfId="6" applyNumberFormat="1" applyFont="1" applyFill="1" applyBorder="1" applyAlignment="1">
      <alignment horizontal="left" vertical="center"/>
    </xf>
    <xf numFmtId="0" fontId="48" fillId="7" borderId="14" xfId="0" applyNumberFormat="1" applyFont="1" applyFill="1" applyBorder="1" applyAlignment="1">
      <alignment horizontal="center" vertical="center" wrapText="1"/>
    </xf>
    <xf numFmtId="0" fontId="58" fillId="5" borderId="20" xfId="7990" applyFont="1" applyFill="1" applyBorder="1" applyAlignment="1">
      <alignment horizontal="left" vertical="top" wrapText="1"/>
    </xf>
    <xf numFmtId="0" fontId="58" fillId="5" borderId="1" xfId="7990" applyFont="1" applyFill="1" applyBorder="1" applyAlignment="1">
      <alignment horizontal="left" vertical="top" wrapText="1"/>
    </xf>
    <xf numFmtId="0" fontId="58" fillId="5" borderId="21" xfId="7990" applyFont="1" applyFill="1" applyBorder="1" applyAlignment="1">
      <alignment horizontal="left" vertical="top" wrapText="1"/>
    </xf>
    <xf numFmtId="166" fontId="38" fillId="0" borderId="0" xfId="0" applyFont="1" applyAlignment="1">
      <alignment horizontal="left" vertical="top"/>
    </xf>
    <xf numFmtId="166" fontId="38" fillId="0" borderId="0" xfId="0" applyFont="1" applyAlignment="1">
      <alignment horizontal="left" vertical="top" wrapText="1"/>
    </xf>
    <xf numFmtId="166" fontId="38" fillId="0" borderId="0" xfId="0" applyFont="1" applyFill="1" applyBorder="1" applyAlignment="1">
      <alignment horizontal="left" vertical="top" wrapText="1"/>
    </xf>
    <xf numFmtId="166" fontId="38" fillId="0" borderId="0" xfId="0" applyFont="1" applyAlignment="1">
      <alignment vertical="top" wrapText="1"/>
    </xf>
    <xf numFmtId="0" fontId="58" fillId="5" borderId="23" xfId="7990" applyFont="1" applyFill="1" applyBorder="1" applyAlignment="1">
      <alignment horizontal="left" vertical="top" wrapText="1"/>
    </xf>
    <xf numFmtId="0" fontId="58" fillId="5" borderId="3" xfId="7990" applyFont="1" applyFill="1" applyBorder="1" applyAlignment="1">
      <alignment horizontal="left" vertical="top" wrapText="1"/>
    </xf>
    <xf numFmtId="0" fontId="58" fillId="5" borderId="12" xfId="7990" applyFont="1" applyFill="1" applyBorder="1" applyAlignment="1">
      <alignment horizontal="left" vertical="top" wrapText="1"/>
    </xf>
    <xf numFmtId="0" fontId="32" fillId="5" borderId="20" xfId="7990" applyFont="1" applyFill="1" applyBorder="1" applyAlignment="1">
      <alignment horizontal="left" vertical="top" wrapText="1"/>
    </xf>
    <xf numFmtId="0" fontId="32" fillId="5" borderId="1" xfId="7990" applyFont="1" applyFill="1" applyBorder="1" applyAlignment="1">
      <alignment horizontal="left" vertical="top" wrapText="1"/>
    </xf>
    <xf numFmtId="0" fontId="32" fillId="5" borderId="21" xfId="7990" applyFont="1" applyFill="1" applyBorder="1" applyAlignment="1">
      <alignment horizontal="left" vertical="top" wrapText="1"/>
    </xf>
    <xf numFmtId="0" fontId="32" fillId="5" borderId="23" xfId="7990" applyFont="1" applyFill="1" applyBorder="1" applyAlignment="1">
      <alignment horizontal="left" vertical="top" wrapText="1"/>
    </xf>
    <xf numFmtId="0" fontId="32" fillId="5" borderId="3" xfId="7990" applyFont="1" applyFill="1" applyBorder="1" applyAlignment="1">
      <alignment horizontal="left" vertical="top" wrapText="1"/>
    </xf>
    <xf numFmtId="0" fontId="32" fillId="5" borderId="12" xfId="7990" applyFont="1" applyFill="1" applyBorder="1" applyAlignment="1">
      <alignment horizontal="left" vertical="top" wrapText="1"/>
    </xf>
    <xf numFmtId="0" fontId="48" fillId="7" borderId="26" xfId="0" applyNumberFormat="1" applyFont="1" applyFill="1" applyBorder="1" applyAlignment="1">
      <alignment horizontal="center" vertical="center" wrapText="1"/>
    </xf>
    <xf numFmtId="166" fontId="38" fillId="0" borderId="0" xfId="0" applyFont="1" applyAlignment="1">
      <alignment horizontal="left" vertical="center"/>
    </xf>
    <xf numFmtId="166" fontId="38" fillId="0" borderId="0" xfId="0" applyFont="1" applyAlignment="1">
      <alignment horizontal="left" wrapText="1"/>
    </xf>
    <xf numFmtId="0" fontId="58" fillId="5" borderId="20" xfId="7990" applyFont="1" applyFill="1" applyBorder="1" applyAlignment="1">
      <alignment horizontal="left" vertical="center"/>
    </xf>
    <xf numFmtId="0" fontId="58" fillId="5" borderId="1" xfId="7990" applyFont="1" applyFill="1" applyBorder="1" applyAlignment="1">
      <alignment horizontal="left" vertical="center"/>
    </xf>
    <xf numFmtId="0" fontId="58" fillId="5" borderId="21" xfId="7990" applyFont="1" applyFill="1" applyBorder="1" applyAlignment="1">
      <alignment horizontal="left" vertical="center"/>
    </xf>
    <xf numFmtId="0" fontId="58" fillId="5" borderId="23" xfId="7990" applyFont="1" applyFill="1" applyBorder="1" applyAlignment="1">
      <alignment horizontal="left" vertical="top"/>
    </xf>
    <xf numFmtId="0" fontId="58" fillId="5" borderId="3" xfId="7990" applyFont="1" applyFill="1" applyBorder="1" applyAlignment="1">
      <alignment horizontal="left" vertical="top"/>
    </xf>
    <xf numFmtId="0" fontId="58" fillId="5" borderId="12" xfId="7990" applyFont="1" applyFill="1" applyBorder="1" applyAlignment="1">
      <alignment horizontal="left" vertical="top"/>
    </xf>
    <xf numFmtId="184" fontId="38" fillId="0" borderId="0" xfId="7986" applyNumberFormat="1" applyFont="1" applyBorder="1" applyAlignment="1">
      <alignment horizontal="left" vertical="center" wrapText="1"/>
    </xf>
    <xf numFmtId="166" fontId="38" fillId="0" borderId="0" xfId="0" applyFont="1" applyAlignment="1">
      <alignment vertical="center" wrapText="1"/>
    </xf>
    <xf numFmtId="0" fontId="32" fillId="5" borderId="23" xfId="7990" applyFont="1" applyFill="1" applyBorder="1" applyAlignment="1">
      <alignment horizontal="left" vertical="center"/>
    </xf>
    <xf numFmtId="0" fontId="32" fillId="5" borderId="3" xfId="7990" applyFont="1" applyFill="1" applyBorder="1" applyAlignment="1">
      <alignment horizontal="left" vertical="center"/>
    </xf>
    <xf numFmtId="0" fontId="32" fillId="5" borderId="12" xfId="7990" applyFont="1" applyFill="1" applyBorder="1" applyAlignment="1">
      <alignment horizontal="left" vertical="center"/>
    </xf>
  </cellXfs>
  <cellStyles count="15971">
    <cellStyle name="Comma [0]" xfId="47" xr:uid="{00000000-0005-0000-0000-000000000000}"/>
    <cellStyle name="Currency [0]" xfId="48" xr:uid="{00000000-0005-0000-0000-000001000000}"/>
    <cellStyle name="Currency [0] 2" xfId="8034" xr:uid="{1CAF9FBE-0160-47A1-8716-309BD15F67EF}"/>
    <cellStyle name="Euro" xfId="49" xr:uid="{00000000-0005-0000-0000-000002000000}"/>
    <cellStyle name="Euro 2" xfId="8035" xr:uid="{0CA55D9C-1E9E-4460-B9A7-B37B1171D532}"/>
    <cellStyle name="Hipervínculo" xfId="7991" builtinId="8"/>
    <cellStyle name="Millares" xfId="1" builtinId="3"/>
    <cellStyle name="Millares 2" xfId="7986" xr:uid="{00000000-0005-0000-0000-000005000000}"/>
    <cellStyle name="Millares 2 2" xfId="15968" xr:uid="{DAB7267E-C1CF-46E8-B0B9-B3BC004EAC12}"/>
    <cellStyle name="Millares 3" xfId="7994" xr:uid="{33CE0E91-D620-4A96-8EB4-C7A0CEFDF612}"/>
    <cellStyle name="Millares 3 2" xfId="15970" xr:uid="{94249772-5EC3-4F8F-91EB-6BB99039AF44}"/>
    <cellStyle name="Millares 4" xfId="7998" xr:uid="{40B7BBDD-D018-4B5C-9AAD-7CB48659EB63}"/>
    <cellStyle name="Millares_FBCF" xfId="4" xr:uid="{00000000-0005-0000-0000-000006000000}"/>
    <cellStyle name="Millares_Hoja2" xfId="7995" xr:uid="{9547351F-1D4E-4DDB-B5C7-5333D1D30E83}"/>
    <cellStyle name="Normal" xfId="0" builtinId="0"/>
    <cellStyle name="Normal 10" xfId="10" xr:uid="{00000000-0005-0000-0000-000008000000}"/>
    <cellStyle name="Normal 10 10" xfId="50" xr:uid="{00000000-0005-0000-0000-000009000000}"/>
    <cellStyle name="Normal 10 10 2" xfId="8036" xr:uid="{E517AABE-9821-49A7-BBF9-A02D16ABB6F0}"/>
    <cellStyle name="Normal 10 11" xfId="51" xr:uid="{00000000-0005-0000-0000-00000A000000}"/>
    <cellStyle name="Normal 10 11 2" xfId="8037" xr:uid="{D27A8A9F-2B30-4B0F-A5C9-8DC05A17573B}"/>
    <cellStyle name="Normal 10 12" xfId="52" xr:uid="{00000000-0005-0000-0000-00000B000000}"/>
    <cellStyle name="Normal 10 12 2" xfId="8038" xr:uid="{4A45C6DE-D60E-42AC-AAB4-A690F866AC41}"/>
    <cellStyle name="Normal 10 13" xfId="53" xr:uid="{00000000-0005-0000-0000-00000C000000}"/>
    <cellStyle name="Normal 10 13 2" xfId="8039" xr:uid="{A382CBF3-0CEB-43AF-B000-C65727071DA8}"/>
    <cellStyle name="Normal 10 14" xfId="54" xr:uid="{00000000-0005-0000-0000-00000D000000}"/>
    <cellStyle name="Normal 10 14 2" xfId="8040" xr:uid="{34A219DF-8F9D-40A2-83FA-21B789856EB9}"/>
    <cellStyle name="Normal 10 15" xfId="55" xr:uid="{00000000-0005-0000-0000-00000E000000}"/>
    <cellStyle name="Normal 10 15 2" xfId="8041" xr:uid="{BAB36A5C-E01B-4E61-916E-A4530ED222ED}"/>
    <cellStyle name="Normal 10 16" xfId="56" xr:uid="{00000000-0005-0000-0000-00000F000000}"/>
    <cellStyle name="Normal 10 16 2" xfId="8042" xr:uid="{29A7688F-1E1C-4E19-AC06-F737D749BE02}"/>
    <cellStyle name="Normal 10 17" xfId="57" xr:uid="{00000000-0005-0000-0000-000010000000}"/>
    <cellStyle name="Normal 10 17 2" xfId="8043" xr:uid="{702C862B-D40B-4215-8D2F-6BDA5AF57647}"/>
    <cellStyle name="Normal 10 18" xfId="8001" xr:uid="{DA9FBEA7-15A7-43BB-8886-63E011F9933F}"/>
    <cellStyle name="Normal 10 2" xfId="58" xr:uid="{00000000-0005-0000-0000-000011000000}"/>
    <cellStyle name="Normal 10 2 10" xfId="59" xr:uid="{00000000-0005-0000-0000-000012000000}"/>
    <cellStyle name="Normal 10 2 10 2" xfId="8045" xr:uid="{BDB552CE-9993-4BD7-A50A-0F1226154C3C}"/>
    <cellStyle name="Normal 10 2 11" xfId="60" xr:uid="{00000000-0005-0000-0000-000013000000}"/>
    <cellStyle name="Normal 10 2 11 2" xfId="8046" xr:uid="{B09984D9-45A4-4ECD-BD04-0666E6741256}"/>
    <cellStyle name="Normal 10 2 12" xfId="61" xr:uid="{00000000-0005-0000-0000-000014000000}"/>
    <cellStyle name="Normal 10 2 12 2" xfId="8047" xr:uid="{9E1ACF59-831A-46D4-8A08-BD59E2D19673}"/>
    <cellStyle name="Normal 10 2 13" xfId="62" xr:uid="{00000000-0005-0000-0000-000015000000}"/>
    <cellStyle name="Normal 10 2 13 2" xfId="8048" xr:uid="{088BCACB-BF64-4F4C-9AA7-A86F99B25C78}"/>
    <cellStyle name="Normal 10 2 14" xfId="63" xr:uid="{00000000-0005-0000-0000-000016000000}"/>
    <cellStyle name="Normal 10 2 14 2" xfId="8049" xr:uid="{2BB1688A-8848-4174-AFF2-A3DF3512A899}"/>
    <cellStyle name="Normal 10 2 15" xfId="64" xr:uid="{00000000-0005-0000-0000-000017000000}"/>
    <cellStyle name="Normal 10 2 15 2" xfId="8050" xr:uid="{FB710031-360F-437D-B5F8-2867ED956E20}"/>
    <cellStyle name="Normal 10 2 16" xfId="8044" xr:uid="{36C5F732-6712-4336-80B1-E0AC5855456E}"/>
    <cellStyle name="Normal 10 2 2" xfId="65" xr:uid="{00000000-0005-0000-0000-000018000000}"/>
    <cellStyle name="Normal 10 2 2 2" xfId="8051" xr:uid="{399BD194-70BD-42EB-ACDF-2B0ECAD6AA6C}"/>
    <cellStyle name="Normal 10 2 3" xfId="66" xr:uid="{00000000-0005-0000-0000-000019000000}"/>
    <cellStyle name="Normal 10 2 3 2" xfId="8052" xr:uid="{B3EA402A-9024-4828-A15E-945F2013348E}"/>
    <cellStyle name="Normal 10 2 4" xfId="67" xr:uid="{00000000-0005-0000-0000-00001A000000}"/>
    <cellStyle name="Normal 10 2 4 2" xfId="8053" xr:uid="{D5E475F9-5EB8-4E21-A8EC-A76ABADD601C}"/>
    <cellStyle name="Normal 10 2 5" xfId="68" xr:uid="{00000000-0005-0000-0000-00001B000000}"/>
    <cellStyle name="Normal 10 2 5 2" xfId="8054" xr:uid="{D3D6CF26-F690-49BE-A551-99D6D3298AD8}"/>
    <cellStyle name="Normal 10 2 6" xfId="69" xr:uid="{00000000-0005-0000-0000-00001C000000}"/>
    <cellStyle name="Normal 10 2 6 2" xfId="8055" xr:uid="{708682A9-A57A-4FD4-9D4D-4CA3823AAEC9}"/>
    <cellStyle name="Normal 10 2 7" xfId="70" xr:uid="{00000000-0005-0000-0000-00001D000000}"/>
    <cellStyle name="Normal 10 2 7 2" xfId="8056" xr:uid="{22F6D819-B007-4B92-9F59-F2B7F3D88E2F}"/>
    <cellStyle name="Normal 10 2 8" xfId="71" xr:uid="{00000000-0005-0000-0000-00001E000000}"/>
    <cellStyle name="Normal 10 2 8 2" xfId="8057" xr:uid="{DA6C176F-66D4-4A13-9BAD-EB217D869F91}"/>
    <cellStyle name="Normal 10 2 9" xfId="72" xr:uid="{00000000-0005-0000-0000-00001F000000}"/>
    <cellStyle name="Normal 10 2 9 2" xfId="8058" xr:uid="{7DB17A13-C644-4284-BF6E-9BD8BDCE50E2}"/>
    <cellStyle name="Normal 10 3" xfId="73" xr:uid="{00000000-0005-0000-0000-000020000000}"/>
    <cellStyle name="Normal 10 3 10" xfId="74" xr:uid="{00000000-0005-0000-0000-000021000000}"/>
    <cellStyle name="Normal 10 3 10 2" xfId="8060" xr:uid="{0B974737-1628-4327-B373-1096F5A84A8C}"/>
    <cellStyle name="Normal 10 3 11" xfId="75" xr:uid="{00000000-0005-0000-0000-000022000000}"/>
    <cellStyle name="Normal 10 3 11 2" xfId="8061" xr:uid="{BB36AD87-434F-416E-88FA-65218051D5B4}"/>
    <cellStyle name="Normal 10 3 12" xfId="76" xr:uid="{00000000-0005-0000-0000-000023000000}"/>
    <cellStyle name="Normal 10 3 12 2" xfId="8062" xr:uid="{314AB271-4152-4111-A0F7-218723DCF2B6}"/>
    <cellStyle name="Normal 10 3 13" xfId="77" xr:uid="{00000000-0005-0000-0000-000024000000}"/>
    <cellStyle name="Normal 10 3 13 2" xfId="8063" xr:uid="{B988A8DF-28F2-4323-9C7E-04792E81479F}"/>
    <cellStyle name="Normal 10 3 14" xfId="78" xr:uid="{00000000-0005-0000-0000-000025000000}"/>
    <cellStyle name="Normal 10 3 14 2" xfId="8064" xr:uid="{2F470E12-2C25-483A-B5E5-B700867B2A81}"/>
    <cellStyle name="Normal 10 3 15" xfId="79" xr:uid="{00000000-0005-0000-0000-000026000000}"/>
    <cellStyle name="Normal 10 3 15 2" xfId="8065" xr:uid="{01693152-FDB6-4ECE-8986-BFAEA4D72D78}"/>
    <cellStyle name="Normal 10 3 16" xfId="8059" xr:uid="{329742EB-935B-46EA-88C1-75FD336D27C4}"/>
    <cellStyle name="Normal 10 3 2" xfId="80" xr:uid="{00000000-0005-0000-0000-000027000000}"/>
    <cellStyle name="Normal 10 3 2 2" xfId="8066" xr:uid="{A210F75B-9AAB-49B1-B668-B0138489CB6C}"/>
    <cellStyle name="Normal 10 3 3" xfId="81" xr:uid="{00000000-0005-0000-0000-000028000000}"/>
    <cellStyle name="Normal 10 3 3 2" xfId="8067" xr:uid="{0700B2C9-25FF-4E33-9F1F-474C0FED1D5E}"/>
    <cellStyle name="Normal 10 3 4" xfId="82" xr:uid="{00000000-0005-0000-0000-000029000000}"/>
    <cellStyle name="Normal 10 3 4 2" xfId="8068" xr:uid="{D34884CE-A25E-4596-9BCA-3D6F6E59160B}"/>
    <cellStyle name="Normal 10 3 5" xfId="83" xr:uid="{00000000-0005-0000-0000-00002A000000}"/>
    <cellStyle name="Normal 10 3 5 2" xfId="8069" xr:uid="{6576E19D-7D8E-4218-A28C-C3BF5EBD2B40}"/>
    <cellStyle name="Normal 10 3 6" xfId="84" xr:uid="{00000000-0005-0000-0000-00002B000000}"/>
    <cellStyle name="Normal 10 3 6 2" xfId="8070" xr:uid="{BDFE4451-B1E0-48B8-AC17-B3EFEBE58841}"/>
    <cellStyle name="Normal 10 3 7" xfId="85" xr:uid="{00000000-0005-0000-0000-00002C000000}"/>
    <cellStyle name="Normal 10 3 7 2" xfId="8071" xr:uid="{8D782946-7F8E-4D43-93FA-3A038F818F7D}"/>
    <cellStyle name="Normal 10 3 8" xfId="86" xr:uid="{00000000-0005-0000-0000-00002D000000}"/>
    <cellStyle name="Normal 10 3 8 2" xfId="8072" xr:uid="{38F9EA8C-14AB-4761-A421-EA7D0B4DD044}"/>
    <cellStyle name="Normal 10 3 9" xfId="87" xr:uid="{00000000-0005-0000-0000-00002E000000}"/>
    <cellStyle name="Normal 10 3 9 2" xfId="8073" xr:uid="{BFF856FA-85CD-4369-AEED-66111246EB17}"/>
    <cellStyle name="Normal 10 4" xfId="88" xr:uid="{00000000-0005-0000-0000-00002F000000}"/>
    <cellStyle name="Normal 10 4 2" xfId="8074" xr:uid="{37B3C577-38B9-4001-9AA4-8B2FF5976525}"/>
    <cellStyle name="Normal 10 5" xfId="89" xr:uid="{00000000-0005-0000-0000-000030000000}"/>
    <cellStyle name="Normal 10 5 2" xfId="8075" xr:uid="{DF1294B2-D193-4764-908E-CDFD34C2452B}"/>
    <cellStyle name="Normal 10 6" xfId="90" xr:uid="{00000000-0005-0000-0000-000031000000}"/>
    <cellStyle name="Normal 10 6 2" xfId="8076" xr:uid="{EEA5C780-5517-4BC2-844C-C6C1D8FED400}"/>
    <cellStyle name="Normal 10 7" xfId="91" xr:uid="{00000000-0005-0000-0000-000032000000}"/>
    <cellStyle name="Normal 10 7 2" xfId="8077" xr:uid="{6CCE2BE5-E3FA-4A1A-A9D1-567349741BBF}"/>
    <cellStyle name="Normal 10 8" xfId="92" xr:uid="{00000000-0005-0000-0000-000033000000}"/>
    <cellStyle name="Normal 10 8 2" xfId="8078" xr:uid="{7898C1C7-B155-43A3-991C-8C67969BAECC}"/>
    <cellStyle name="Normal 10 9" xfId="93" xr:uid="{00000000-0005-0000-0000-000034000000}"/>
    <cellStyle name="Normal 10 9 2" xfId="8079" xr:uid="{18B583A1-51F1-47DE-B7F2-52BFC9C5CEA0}"/>
    <cellStyle name="Normal 104 2" xfId="94" xr:uid="{00000000-0005-0000-0000-000035000000}"/>
    <cellStyle name="Normal 104 2 2" xfId="8080" xr:uid="{1D3A4466-1E37-4246-A39D-81FD27F51F74}"/>
    <cellStyle name="Normal 104 3" xfId="95" xr:uid="{00000000-0005-0000-0000-000036000000}"/>
    <cellStyle name="Normal 104 3 2" xfId="8081" xr:uid="{6D4B740E-2DD3-4B8D-B036-B41DF80A1057}"/>
    <cellStyle name="Normal 104 4" xfId="96" xr:uid="{00000000-0005-0000-0000-000037000000}"/>
    <cellStyle name="Normal 104 4 2" xfId="8082" xr:uid="{772B5847-71A5-43AD-9FD4-CB2CCC23BC2E}"/>
    <cellStyle name="Normal 104 5" xfId="97" xr:uid="{00000000-0005-0000-0000-000038000000}"/>
    <cellStyle name="Normal 104 5 2" xfId="8083" xr:uid="{07061F6F-7F93-4614-987A-FD8BB342D298}"/>
    <cellStyle name="Normal 104 6" xfId="98" xr:uid="{00000000-0005-0000-0000-000039000000}"/>
    <cellStyle name="Normal 104 6 2" xfId="8084" xr:uid="{CC86384B-32FA-4EE2-B573-43506C041FC7}"/>
    <cellStyle name="Normal 105 2" xfId="99" xr:uid="{00000000-0005-0000-0000-00003A000000}"/>
    <cellStyle name="Normal 105 2 2" xfId="8085" xr:uid="{F4989172-C835-401D-8CE0-BAD96E4BF651}"/>
    <cellStyle name="Normal 105 3" xfId="100" xr:uid="{00000000-0005-0000-0000-00003B000000}"/>
    <cellStyle name="Normal 105 3 2" xfId="8086" xr:uid="{3A00C0C3-D1EC-4898-B633-800C07E9F743}"/>
    <cellStyle name="Normal 105 4" xfId="101" xr:uid="{00000000-0005-0000-0000-00003C000000}"/>
    <cellStyle name="Normal 105 4 2" xfId="8087" xr:uid="{273BD608-58D2-4B66-94F7-3DF3C5DACCE8}"/>
    <cellStyle name="Normal 105 5" xfId="102" xr:uid="{00000000-0005-0000-0000-00003D000000}"/>
    <cellStyle name="Normal 105 5 2" xfId="8088" xr:uid="{263096E2-0DCC-475F-A9BD-49751FB7163A}"/>
    <cellStyle name="Normal 105 6" xfId="103" xr:uid="{00000000-0005-0000-0000-00003E000000}"/>
    <cellStyle name="Normal 105 6 2" xfId="8089" xr:uid="{6D7A04F8-2071-4781-8CC7-4C298CF875F8}"/>
    <cellStyle name="Normal 106" xfId="33" xr:uid="{00000000-0005-0000-0000-00003F000000}"/>
    <cellStyle name="Normal 106 2" xfId="8020" xr:uid="{2DFC6A39-E9C0-49CD-A319-5E8C440D51AD}"/>
    <cellStyle name="Normal 107" xfId="35" xr:uid="{00000000-0005-0000-0000-000040000000}"/>
    <cellStyle name="Normal 107 2" xfId="8022" xr:uid="{0A1A56B8-A697-4D21-8721-B05215DAD30D}"/>
    <cellStyle name="Normal 108" xfId="43" xr:uid="{00000000-0005-0000-0000-000041000000}"/>
    <cellStyle name="Normal 108 2" xfId="8030" xr:uid="{4EE083BE-90AE-4D4C-B21F-84B5692FC4F2}"/>
    <cellStyle name="Normal 109" xfId="44" xr:uid="{00000000-0005-0000-0000-000042000000}"/>
    <cellStyle name="Normal 109 2" xfId="8031" xr:uid="{39C3C5CE-1DF8-4CFB-B81E-A0E5B55FF7B7}"/>
    <cellStyle name="Normal 11" xfId="7992" xr:uid="{18D0931B-1401-48D2-89AB-000433AA1D85}"/>
    <cellStyle name="Normal 11 2" xfId="104" xr:uid="{00000000-0005-0000-0000-000043000000}"/>
    <cellStyle name="Normal 11 2 10" xfId="105" xr:uid="{00000000-0005-0000-0000-000044000000}"/>
    <cellStyle name="Normal 11 2 10 2" xfId="8091" xr:uid="{02B335AF-7739-4FE6-B06A-CA4EF5B57D78}"/>
    <cellStyle name="Normal 11 2 11" xfId="106" xr:uid="{00000000-0005-0000-0000-000045000000}"/>
    <cellStyle name="Normal 11 2 11 2" xfId="8092" xr:uid="{C9EEB163-F755-4BB3-93C4-50CD90A065E3}"/>
    <cellStyle name="Normal 11 2 12" xfId="107" xr:uid="{00000000-0005-0000-0000-000046000000}"/>
    <cellStyle name="Normal 11 2 12 2" xfId="8093" xr:uid="{5D303EED-995C-48FE-8AAF-7BA2B84D17E4}"/>
    <cellStyle name="Normal 11 2 13" xfId="108" xr:uid="{00000000-0005-0000-0000-000047000000}"/>
    <cellStyle name="Normal 11 2 13 2" xfId="8094" xr:uid="{637997C2-ECDE-43C7-900A-41B83F919497}"/>
    <cellStyle name="Normal 11 2 14" xfId="109" xr:uid="{00000000-0005-0000-0000-000048000000}"/>
    <cellStyle name="Normal 11 2 14 2" xfId="8095" xr:uid="{D42849D3-B84B-4BEC-A7D4-04D364316F1E}"/>
    <cellStyle name="Normal 11 2 15" xfId="110" xr:uid="{00000000-0005-0000-0000-000049000000}"/>
    <cellStyle name="Normal 11 2 15 2" xfId="8096" xr:uid="{493BE6CA-0903-4073-B5FA-9EEF3B9B3890}"/>
    <cellStyle name="Normal 11 2 16" xfId="8090" xr:uid="{473E9F0C-6F4C-4AAD-8DCB-C02C6569E4C2}"/>
    <cellStyle name="Normal 11 2 2" xfId="111" xr:uid="{00000000-0005-0000-0000-00004A000000}"/>
    <cellStyle name="Normal 11 2 2 2" xfId="8097" xr:uid="{E9F09B73-5BA2-4CC2-91F7-82B56AB71DC5}"/>
    <cellStyle name="Normal 11 2 3" xfId="112" xr:uid="{00000000-0005-0000-0000-00004B000000}"/>
    <cellStyle name="Normal 11 2 3 2" xfId="8098" xr:uid="{EDD1A65E-4CD4-4ACA-8C1E-24B4B524389A}"/>
    <cellStyle name="Normal 11 2 4" xfId="113" xr:uid="{00000000-0005-0000-0000-00004C000000}"/>
    <cellStyle name="Normal 11 2 4 2" xfId="8099" xr:uid="{591C8FA3-671A-4168-969F-90DEAA4EFFCB}"/>
    <cellStyle name="Normal 11 2 5" xfId="114" xr:uid="{00000000-0005-0000-0000-00004D000000}"/>
    <cellStyle name="Normal 11 2 5 2" xfId="8100" xr:uid="{20E528DD-1D4F-47C1-8C6D-69735E3B5E7A}"/>
    <cellStyle name="Normal 11 2 6" xfId="115" xr:uid="{00000000-0005-0000-0000-00004E000000}"/>
    <cellStyle name="Normal 11 2 6 2" xfId="8101" xr:uid="{8AA81A34-6EA4-4F0E-9DE5-7BCA8567BA7A}"/>
    <cellStyle name="Normal 11 2 7" xfId="116" xr:uid="{00000000-0005-0000-0000-00004F000000}"/>
    <cellStyle name="Normal 11 2 7 2" xfId="8102" xr:uid="{34E2318E-3357-4710-8952-DDF2F97A0A00}"/>
    <cellStyle name="Normal 11 2 8" xfId="117" xr:uid="{00000000-0005-0000-0000-000050000000}"/>
    <cellStyle name="Normal 11 2 8 2" xfId="8103" xr:uid="{05275799-4519-4802-B8D8-A54FDE525E48}"/>
    <cellStyle name="Normal 11 2 9" xfId="118" xr:uid="{00000000-0005-0000-0000-000051000000}"/>
    <cellStyle name="Normal 11 2 9 2" xfId="8104" xr:uid="{B7B1AA71-B50E-4ECC-A416-00718844BD7B}"/>
    <cellStyle name="Normal 11 3" xfId="15969" xr:uid="{CED4F9B1-BF41-4AAB-A239-6F420E243D8F}"/>
    <cellStyle name="Normal 110" xfId="29" xr:uid="{00000000-0005-0000-0000-000052000000}"/>
    <cellStyle name="Normal 110 2" xfId="8016" xr:uid="{4E48E233-9055-4A27-A9EC-546A9AE687C1}"/>
    <cellStyle name="Normal 12 2" xfId="119" xr:uid="{00000000-0005-0000-0000-000053000000}"/>
    <cellStyle name="Normal 12 2 2" xfId="8105" xr:uid="{F889EE88-71BF-423D-BFEE-113D1E28BA5D}"/>
    <cellStyle name="Normal 12 3" xfId="120" xr:uid="{00000000-0005-0000-0000-000054000000}"/>
    <cellStyle name="Normal 12 3 2" xfId="8106" xr:uid="{963BA425-E2B8-484C-AF98-949E2CA86D2B}"/>
    <cellStyle name="Normal 12 4" xfId="121" xr:uid="{00000000-0005-0000-0000-000055000000}"/>
    <cellStyle name="Normal 12 4 2" xfId="8107" xr:uid="{4B327B73-DBE2-43CA-8771-3B749E1E53B8}"/>
    <cellStyle name="Normal 12 5" xfId="122" xr:uid="{00000000-0005-0000-0000-000056000000}"/>
    <cellStyle name="Normal 12 5 2" xfId="8108" xr:uid="{4015FDAE-F49A-43C5-81FA-20F0E03D78CC}"/>
    <cellStyle name="Normal 13 2" xfId="123" xr:uid="{00000000-0005-0000-0000-000057000000}"/>
    <cellStyle name="Normal 13 2 2" xfId="8109" xr:uid="{1C295732-7BD2-49F9-B16A-9B1C1FC19931}"/>
    <cellStyle name="Normal 13 3" xfId="124" xr:uid="{00000000-0005-0000-0000-000058000000}"/>
    <cellStyle name="Normal 13 3 2" xfId="8110" xr:uid="{BF99F03C-8BDA-4212-BE11-C5AF2C821579}"/>
    <cellStyle name="Normal 14" xfId="125" xr:uid="{00000000-0005-0000-0000-000059000000}"/>
    <cellStyle name="Normal 14 10" xfId="126" xr:uid="{00000000-0005-0000-0000-00005A000000}"/>
    <cellStyle name="Normal 14 10 2" xfId="8112" xr:uid="{80278511-A287-408D-BF0B-1C7B010B4468}"/>
    <cellStyle name="Normal 14 11" xfId="127" xr:uid="{00000000-0005-0000-0000-00005B000000}"/>
    <cellStyle name="Normal 14 11 2" xfId="8113" xr:uid="{9B1054BF-A63B-4987-8B24-CE9EDB709531}"/>
    <cellStyle name="Normal 14 12" xfId="128" xr:uid="{00000000-0005-0000-0000-00005C000000}"/>
    <cellStyle name="Normal 14 12 2" xfId="8114" xr:uid="{866CB307-D8E4-4E1F-80F3-E0A30B63F517}"/>
    <cellStyle name="Normal 14 13" xfId="129" xr:uid="{00000000-0005-0000-0000-00005D000000}"/>
    <cellStyle name="Normal 14 13 2" xfId="8115" xr:uid="{CE0CA462-4B75-413C-AEEF-7684917D722D}"/>
    <cellStyle name="Normal 14 14" xfId="130" xr:uid="{00000000-0005-0000-0000-00005E000000}"/>
    <cellStyle name="Normal 14 14 2" xfId="8116" xr:uid="{0B691C8A-F955-491A-AD90-256CA1BCA5FD}"/>
    <cellStyle name="Normal 14 15" xfId="131" xr:uid="{00000000-0005-0000-0000-00005F000000}"/>
    <cellStyle name="Normal 14 15 2" xfId="8117" xr:uid="{51C3E0AB-D7ED-4FD7-8F68-740A2544596F}"/>
    <cellStyle name="Normal 14 16" xfId="132" xr:uid="{00000000-0005-0000-0000-000060000000}"/>
    <cellStyle name="Normal 14 16 2" xfId="8118" xr:uid="{5D72567A-8A66-477E-8CCF-D8690D3D0437}"/>
    <cellStyle name="Normal 14 17" xfId="133" xr:uid="{00000000-0005-0000-0000-000061000000}"/>
    <cellStyle name="Normal 14 17 2" xfId="8119" xr:uid="{BC5E4A31-609E-4F8A-8FCF-7DAC1AE1CC8B}"/>
    <cellStyle name="Normal 14 18" xfId="134" xr:uid="{00000000-0005-0000-0000-000062000000}"/>
    <cellStyle name="Normal 14 18 2" xfId="8120" xr:uid="{FB58EE2D-2319-46B4-B911-B43E2810FDD4}"/>
    <cellStyle name="Normal 14 19" xfId="8111" xr:uid="{CC55A7C0-F54E-42BA-9C38-07D0E0DD89ED}"/>
    <cellStyle name="Normal 14 2" xfId="135" xr:uid="{00000000-0005-0000-0000-000063000000}"/>
    <cellStyle name="Normal 14 2 2" xfId="8121" xr:uid="{7C5668E2-9DA3-412E-AEEE-4CE141C13372}"/>
    <cellStyle name="Normal 14 3" xfId="136" xr:uid="{00000000-0005-0000-0000-000064000000}"/>
    <cellStyle name="Normal 14 3 2" xfId="8122" xr:uid="{D87AA55E-C4AC-4184-A375-DB7C7B8EA225}"/>
    <cellStyle name="Normal 14 4" xfId="137" xr:uid="{00000000-0005-0000-0000-000065000000}"/>
    <cellStyle name="Normal 14 4 10" xfId="138" xr:uid="{00000000-0005-0000-0000-000066000000}"/>
    <cellStyle name="Normal 14 4 10 2" xfId="8124" xr:uid="{60FF357E-E766-42D8-963D-6AD4F64A1BAB}"/>
    <cellStyle name="Normal 14 4 11" xfId="139" xr:uid="{00000000-0005-0000-0000-000067000000}"/>
    <cellStyle name="Normal 14 4 11 2" xfId="8125" xr:uid="{12C3A845-A728-42A6-A5E4-0E9F25E4ED02}"/>
    <cellStyle name="Normal 14 4 12" xfId="140" xr:uid="{00000000-0005-0000-0000-000068000000}"/>
    <cellStyle name="Normal 14 4 12 2" xfId="8126" xr:uid="{E7CF0F9D-4411-44F6-94BE-74CB4975CDB5}"/>
    <cellStyle name="Normal 14 4 13" xfId="141" xr:uid="{00000000-0005-0000-0000-000069000000}"/>
    <cellStyle name="Normal 14 4 13 2" xfId="8127" xr:uid="{045F6989-1216-4051-9CC6-E0B039B87D46}"/>
    <cellStyle name="Normal 14 4 14" xfId="142" xr:uid="{00000000-0005-0000-0000-00006A000000}"/>
    <cellStyle name="Normal 14 4 14 2" xfId="8128" xr:uid="{9BF808B0-954D-42BB-BB93-DB6034DFA031}"/>
    <cellStyle name="Normal 14 4 15" xfId="143" xr:uid="{00000000-0005-0000-0000-00006B000000}"/>
    <cellStyle name="Normal 14 4 15 2" xfId="8129" xr:uid="{32A3AB1B-FBB3-4C3D-8BD6-FE391E2F4BC2}"/>
    <cellStyle name="Normal 14 4 16" xfId="8123" xr:uid="{F1D5BB8A-5BB4-446D-8666-BFB0686802EA}"/>
    <cellStyle name="Normal 14 4 2" xfId="144" xr:uid="{00000000-0005-0000-0000-00006C000000}"/>
    <cellStyle name="Normal 14 4 2 2" xfId="8130" xr:uid="{98504151-38E4-4D3E-8E97-03479AB89682}"/>
    <cellStyle name="Normal 14 4 3" xfId="145" xr:uid="{00000000-0005-0000-0000-00006D000000}"/>
    <cellStyle name="Normal 14 4 3 2" xfId="8131" xr:uid="{395C2C53-4952-4302-8260-DFD9A7DABF82}"/>
    <cellStyle name="Normal 14 4 4" xfId="146" xr:uid="{00000000-0005-0000-0000-00006E000000}"/>
    <cellStyle name="Normal 14 4 4 2" xfId="8132" xr:uid="{65499E26-8FBF-4DF3-9216-5F7748244DCA}"/>
    <cellStyle name="Normal 14 4 5" xfId="147" xr:uid="{00000000-0005-0000-0000-00006F000000}"/>
    <cellStyle name="Normal 14 4 5 2" xfId="8133" xr:uid="{7960BD2D-A4EF-4C1C-B7E0-FC6D6244EDA1}"/>
    <cellStyle name="Normal 14 4 6" xfId="148" xr:uid="{00000000-0005-0000-0000-000070000000}"/>
    <cellStyle name="Normal 14 4 6 2" xfId="8134" xr:uid="{7346C3CB-B320-4A14-B248-AFCF52D8F332}"/>
    <cellStyle name="Normal 14 4 7" xfId="149" xr:uid="{00000000-0005-0000-0000-000071000000}"/>
    <cellStyle name="Normal 14 4 7 2" xfId="8135" xr:uid="{A1AF8C50-B5CA-4CB4-8E8D-0C23DA89C048}"/>
    <cellStyle name="Normal 14 4 8" xfId="150" xr:uid="{00000000-0005-0000-0000-000072000000}"/>
    <cellStyle name="Normal 14 4 8 2" xfId="8136" xr:uid="{DEDB654F-CD83-41C2-A14F-76510B699397}"/>
    <cellStyle name="Normal 14 4 9" xfId="151" xr:uid="{00000000-0005-0000-0000-000073000000}"/>
    <cellStyle name="Normal 14 4 9 2" xfId="8137" xr:uid="{34CE8268-4970-4186-9AAA-A4B029A86A30}"/>
    <cellStyle name="Normal 14 5" xfId="152" xr:uid="{00000000-0005-0000-0000-000074000000}"/>
    <cellStyle name="Normal 14 5 2" xfId="8138" xr:uid="{0315BDC4-CF26-4D33-8624-74F685A623F2}"/>
    <cellStyle name="Normal 14 6" xfId="153" xr:uid="{00000000-0005-0000-0000-000075000000}"/>
    <cellStyle name="Normal 14 6 2" xfId="8139" xr:uid="{D467BF1D-71BE-41ED-89F5-348F8FD80D4B}"/>
    <cellStyle name="Normal 14 7" xfId="154" xr:uid="{00000000-0005-0000-0000-000076000000}"/>
    <cellStyle name="Normal 14 7 2" xfId="8140" xr:uid="{BCDFF082-6085-4818-81E4-FEEDF3D5AE60}"/>
    <cellStyle name="Normal 14 8" xfId="155" xr:uid="{00000000-0005-0000-0000-000077000000}"/>
    <cellStyle name="Normal 14 8 2" xfId="8141" xr:uid="{49622B05-46E4-462B-830B-4DCBC9EFCF19}"/>
    <cellStyle name="Normal 14 9" xfId="156" xr:uid="{00000000-0005-0000-0000-000078000000}"/>
    <cellStyle name="Normal 14 9 2" xfId="8142" xr:uid="{F270EFBF-DAC2-4F02-82E8-3A2CD93B319D}"/>
    <cellStyle name="Normal 15" xfId="12" xr:uid="{00000000-0005-0000-0000-000079000000}"/>
    <cellStyle name="Normal 15 10" xfId="157" xr:uid="{00000000-0005-0000-0000-00007A000000}"/>
    <cellStyle name="Normal 15 10 2" xfId="8143" xr:uid="{BBB90531-D01B-4EF5-A500-AEE33DB7A3B0}"/>
    <cellStyle name="Normal 15 11" xfId="158" xr:uid="{00000000-0005-0000-0000-00007B000000}"/>
    <cellStyle name="Normal 15 11 2" xfId="8144" xr:uid="{3613BCCC-EAAD-4F06-B102-0D3A2A711240}"/>
    <cellStyle name="Normal 15 12" xfId="159" xr:uid="{00000000-0005-0000-0000-00007C000000}"/>
    <cellStyle name="Normal 15 12 2" xfId="8145" xr:uid="{EAC2ABEB-9016-4E79-A379-648247831B13}"/>
    <cellStyle name="Normal 15 13" xfId="160" xr:uid="{00000000-0005-0000-0000-00007D000000}"/>
    <cellStyle name="Normal 15 13 2" xfId="8146" xr:uid="{738055AE-033A-494E-A5BD-B35F5ED6010B}"/>
    <cellStyle name="Normal 15 14" xfId="161" xr:uid="{00000000-0005-0000-0000-00007E000000}"/>
    <cellStyle name="Normal 15 14 2" xfId="8147" xr:uid="{B89ED3D8-A791-4DF2-9A61-57CF90E91410}"/>
    <cellStyle name="Normal 15 15" xfId="162" xr:uid="{00000000-0005-0000-0000-00007F000000}"/>
    <cellStyle name="Normal 15 15 2" xfId="8148" xr:uid="{B5764D7B-4135-4E81-8FEB-9A8410C32D47}"/>
    <cellStyle name="Normal 15 16" xfId="163" xr:uid="{00000000-0005-0000-0000-000080000000}"/>
    <cellStyle name="Normal 15 16 2" xfId="8149" xr:uid="{1ABDED92-775C-4F64-86AF-842F289CFBA8}"/>
    <cellStyle name="Normal 15 17" xfId="164" xr:uid="{00000000-0005-0000-0000-000081000000}"/>
    <cellStyle name="Normal 15 17 2" xfId="8150" xr:uid="{49438CB0-21EA-4E5F-B3EF-7DF300007B01}"/>
    <cellStyle name="Normal 15 18" xfId="8003" xr:uid="{3CD42578-7B8B-4B34-A162-FB29B62F8175}"/>
    <cellStyle name="Normal 15 2" xfId="165" xr:uid="{00000000-0005-0000-0000-000082000000}"/>
    <cellStyle name="Normal 15 2 2" xfId="8151" xr:uid="{EDD6AC49-DB1A-479D-8A85-998BF255F097}"/>
    <cellStyle name="Normal 15 3" xfId="166" xr:uid="{00000000-0005-0000-0000-000083000000}"/>
    <cellStyle name="Normal 15 3 10" xfId="167" xr:uid="{00000000-0005-0000-0000-000084000000}"/>
    <cellStyle name="Normal 15 3 10 2" xfId="8153" xr:uid="{2DC85D34-3F77-4DF1-86F4-1A7869AB9894}"/>
    <cellStyle name="Normal 15 3 11" xfId="168" xr:uid="{00000000-0005-0000-0000-000085000000}"/>
    <cellStyle name="Normal 15 3 11 2" xfId="8154" xr:uid="{6E8BF628-E354-4790-87E3-0C9F26811658}"/>
    <cellStyle name="Normal 15 3 12" xfId="169" xr:uid="{00000000-0005-0000-0000-000086000000}"/>
    <cellStyle name="Normal 15 3 12 2" xfId="8155" xr:uid="{BCD0B49E-7141-4FA8-8FE0-5D517BB13AEF}"/>
    <cellStyle name="Normal 15 3 13" xfId="170" xr:uid="{00000000-0005-0000-0000-000087000000}"/>
    <cellStyle name="Normal 15 3 13 2" xfId="8156" xr:uid="{279D64C3-9056-41C3-85CE-EB8A07035C0E}"/>
    <cellStyle name="Normal 15 3 14" xfId="171" xr:uid="{00000000-0005-0000-0000-000088000000}"/>
    <cellStyle name="Normal 15 3 14 2" xfId="8157" xr:uid="{8191B3E3-A11B-4196-B97B-AAB079AE7E20}"/>
    <cellStyle name="Normal 15 3 15" xfId="172" xr:uid="{00000000-0005-0000-0000-000089000000}"/>
    <cellStyle name="Normal 15 3 15 2" xfId="8158" xr:uid="{5982E070-B72A-4140-9188-17D7C06A8FCF}"/>
    <cellStyle name="Normal 15 3 16" xfId="8152" xr:uid="{1139D746-29FC-4B56-B4F3-3D3EC653857C}"/>
    <cellStyle name="Normal 15 3 2" xfId="173" xr:uid="{00000000-0005-0000-0000-00008A000000}"/>
    <cellStyle name="Normal 15 3 2 2" xfId="8159" xr:uid="{C832C364-9276-4AC0-930C-042300C218E9}"/>
    <cellStyle name="Normal 15 3 3" xfId="174" xr:uid="{00000000-0005-0000-0000-00008B000000}"/>
    <cellStyle name="Normal 15 3 3 2" xfId="8160" xr:uid="{AD93BBFD-FC79-4D9C-BB28-1B37A4D0965F}"/>
    <cellStyle name="Normal 15 3 4" xfId="175" xr:uid="{00000000-0005-0000-0000-00008C000000}"/>
    <cellStyle name="Normal 15 3 4 2" xfId="8161" xr:uid="{C1FDBB55-E53C-43FE-B314-0172C15DED9F}"/>
    <cellStyle name="Normal 15 3 5" xfId="176" xr:uid="{00000000-0005-0000-0000-00008D000000}"/>
    <cellStyle name="Normal 15 3 5 2" xfId="8162" xr:uid="{765AE1EF-835C-466F-855F-9733C78976EA}"/>
    <cellStyle name="Normal 15 3 6" xfId="177" xr:uid="{00000000-0005-0000-0000-00008E000000}"/>
    <cellStyle name="Normal 15 3 6 2" xfId="8163" xr:uid="{5045C8C5-FF7C-41E3-B1D6-8FE5B0250223}"/>
    <cellStyle name="Normal 15 3 7" xfId="178" xr:uid="{00000000-0005-0000-0000-00008F000000}"/>
    <cellStyle name="Normal 15 3 7 2" xfId="8164" xr:uid="{039C584C-11D0-45FA-AD4B-CC87597455D8}"/>
    <cellStyle name="Normal 15 3 8" xfId="179" xr:uid="{00000000-0005-0000-0000-000090000000}"/>
    <cellStyle name="Normal 15 3 8 2" xfId="8165" xr:uid="{E86A7DE3-D494-46D5-A066-869C89EC9E23}"/>
    <cellStyle name="Normal 15 3 9" xfId="180" xr:uid="{00000000-0005-0000-0000-000091000000}"/>
    <cellStyle name="Normal 15 3 9 2" xfId="8166" xr:uid="{5F3C2962-7FC1-4736-BE18-EF32A8CF9F70}"/>
    <cellStyle name="Normal 15 4" xfId="181" xr:uid="{00000000-0005-0000-0000-000092000000}"/>
    <cellStyle name="Normal 15 4 2" xfId="8167" xr:uid="{427A7FC9-22D8-495F-A156-D7E0EE08FE31}"/>
    <cellStyle name="Normal 15 5" xfId="182" xr:uid="{00000000-0005-0000-0000-000093000000}"/>
    <cellStyle name="Normal 15 5 2" xfId="8168" xr:uid="{31E24716-B101-4FDE-B0B7-877D46B23736}"/>
    <cellStyle name="Normal 15 6" xfId="183" xr:uid="{00000000-0005-0000-0000-000094000000}"/>
    <cellStyle name="Normal 15 6 2" xfId="8169" xr:uid="{5269BE3F-F9C9-4E65-B8D5-AE2FA87D4D64}"/>
    <cellStyle name="Normal 15 7" xfId="184" xr:uid="{00000000-0005-0000-0000-000095000000}"/>
    <cellStyle name="Normal 15 7 2" xfId="8170" xr:uid="{8B06972B-970B-4626-9E53-A93D784B95AD}"/>
    <cellStyle name="Normal 15 8" xfId="185" xr:uid="{00000000-0005-0000-0000-000096000000}"/>
    <cellStyle name="Normal 15 8 2" xfId="8171" xr:uid="{86F6E124-1B09-466E-ABF8-7B4C8F767CAC}"/>
    <cellStyle name="Normal 15 9" xfId="186" xr:uid="{00000000-0005-0000-0000-000097000000}"/>
    <cellStyle name="Normal 15 9 2" xfId="8172" xr:uid="{D7458F7B-6AB2-428D-848D-842E806B80C6}"/>
    <cellStyle name="Normal 16" xfId="187" xr:uid="{00000000-0005-0000-0000-000098000000}"/>
    <cellStyle name="Normal 16 2" xfId="8173" xr:uid="{083670A5-57F1-4A85-B90E-6EA4DE217469}"/>
    <cellStyle name="Normal 17" xfId="188" xr:uid="{00000000-0005-0000-0000-000099000000}"/>
    <cellStyle name="Normal 17 2" xfId="8174" xr:uid="{93F3C59D-C057-4C9A-88DE-A9DFF299BFD1}"/>
    <cellStyle name="Normal 18" xfId="189" xr:uid="{00000000-0005-0000-0000-00009A000000}"/>
    <cellStyle name="Normal 18 2" xfId="8175" xr:uid="{B324B0DA-A5A2-4CD9-B3A8-24C1B1209C31}"/>
    <cellStyle name="Normal 19" xfId="190" xr:uid="{00000000-0005-0000-0000-00009B000000}"/>
    <cellStyle name="Normal 19 2" xfId="8176" xr:uid="{CDFBF407-38D5-48FE-BF8C-933ABF59836A}"/>
    <cellStyle name="Normal 2" xfId="191" xr:uid="{00000000-0005-0000-0000-00009C000000}"/>
    <cellStyle name="Normal 2 10" xfId="192" xr:uid="{00000000-0005-0000-0000-00009D000000}"/>
    <cellStyle name="Normal 2 10 10" xfId="193" xr:uid="{00000000-0005-0000-0000-00009E000000}"/>
    <cellStyle name="Normal 2 10 10 2" xfId="8179" xr:uid="{CE31AEF7-89BA-48A0-AF77-C55F9F81C6D9}"/>
    <cellStyle name="Normal 2 10 11" xfId="194" xr:uid="{00000000-0005-0000-0000-00009F000000}"/>
    <cellStyle name="Normal 2 10 11 2" xfId="8180" xr:uid="{46100DA5-8835-4119-9F10-FBF06851C449}"/>
    <cellStyle name="Normal 2 10 12" xfId="195" xr:uid="{00000000-0005-0000-0000-0000A0000000}"/>
    <cellStyle name="Normal 2 10 12 2" xfId="8181" xr:uid="{50BE1B24-DA9C-4647-8084-CFDF4C76C02C}"/>
    <cellStyle name="Normal 2 10 13" xfId="196" xr:uid="{00000000-0005-0000-0000-0000A1000000}"/>
    <cellStyle name="Normal 2 10 13 2" xfId="8182" xr:uid="{F1564C1F-61BF-4F02-9B65-20FC5BFA4941}"/>
    <cellStyle name="Normal 2 10 14" xfId="197" xr:uid="{00000000-0005-0000-0000-0000A2000000}"/>
    <cellStyle name="Normal 2 10 14 2" xfId="8183" xr:uid="{6FDAAE80-AD74-41B4-8A9B-919F3FC63A51}"/>
    <cellStyle name="Normal 2 10 15" xfId="198" xr:uid="{00000000-0005-0000-0000-0000A3000000}"/>
    <cellStyle name="Normal 2 10 15 2" xfId="8184" xr:uid="{43748D3C-D478-40DB-BB75-4C2F56BCE7D3}"/>
    <cellStyle name="Normal 2 10 16" xfId="8178" xr:uid="{5F2D5893-84D6-4BA0-B9AE-E416AD250931}"/>
    <cellStyle name="Normal 2 10 2" xfId="199" xr:uid="{00000000-0005-0000-0000-0000A4000000}"/>
    <cellStyle name="Normal 2 10 2 2" xfId="8185" xr:uid="{66E4491E-D61B-43ED-9FD4-9174BF3FED2C}"/>
    <cellStyle name="Normal 2 10 3" xfId="200" xr:uid="{00000000-0005-0000-0000-0000A5000000}"/>
    <cellStyle name="Normal 2 10 3 2" xfId="8186" xr:uid="{9AE7E94B-A5C3-4763-964E-6990D73AC7CE}"/>
    <cellStyle name="Normal 2 10 4" xfId="201" xr:uid="{00000000-0005-0000-0000-0000A6000000}"/>
    <cellStyle name="Normal 2 10 4 2" xfId="8187" xr:uid="{76126C41-EEC9-4694-8BB5-646CB7177FED}"/>
    <cellStyle name="Normal 2 10 5" xfId="202" xr:uid="{00000000-0005-0000-0000-0000A7000000}"/>
    <cellStyle name="Normal 2 10 5 2" xfId="8188" xr:uid="{24A27B96-343D-4F59-961F-50C2F86199BF}"/>
    <cellStyle name="Normal 2 10 6" xfId="203" xr:uid="{00000000-0005-0000-0000-0000A8000000}"/>
    <cellStyle name="Normal 2 10 6 2" xfId="8189" xr:uid="{188760C1-8141-4396-9081-9D083FA99A91}"/>
    <cellStyle name="Normal 2 10 7" xfId="204" xr:uid="{00000000-0005-0000-0000-0000A9000000}"/>
    <cellStyle name="Normal 2 10 7 2" xfId="8190" xr:uid="{E9D0B2AD-0126-4472-B770-3D740745557A}"/>
    <cellStyle name="Normal 2 10 8" xfId="205" xr:uid="{00000000-0005-0000-0000-0000AA000000}"/>
    <cellStyle name="Normal 2 10 8 2" xfId="8191" xr:uid="{9D1DB319-9F2C-4AC6-A280-1E18AC5C57EF}"/>
    <cellStyle name="Normal 2 10 9" xfId="206" xr:uid="{00000000-0005-0000-0000-0000AB000000}"/>
    <cellStyle name="Normal 2 10 9 2" xfId="8192" xr:uid="{A4171898-4B99-41AB-884D-37A8B2E8C220}"/>
    <cellStyle name="Normal 2 11" xfId="207" xr:uid="{00000000-0005-0000-0000-0000AC000000}"/>
    <cellStyle name="Normal 2 11 2" xfId="8193" xr:uid="{21BBAFD5-F94E-4B25-9B22-E0C6DA0235EB}"/>
    <cellStyle name="Normal 2 12" xfId="208" xr:uid="{00000000-0005-0000-0000-0000AD000000}"/>
    <cellStyle name="Normal 2 12 2" xfId="8194" xr:uid="{08BF6E9F-711D-4808-9DB1-C440A0FFF836}"/>
    <cellStyle name="Normal 2 13" xfId="209" xr:uid="{00000000-0005-0000-0000-0000AE000000}"/>
    <cellStyle name="Normal 2 13 2" xfId="8195" xr:uid="{2120C400-5F52-442C-A1C7-8CBA96E84FB6}"/>
    <cellStyle name="Normal 2 14" xfId="210" xr:uid="{00000000-0005-0000-0000-0000AF000000}"/>
    <cellStyle name="Normal 2 14 2" xfId="8196" xr:uid="{5EDC8254-599F-42A8-8C83-F2435C3DB7E3}"/>
    <cellStyle name="Normal 2 15" xfId="211" xr:uid="{00000000-0005-0000-0000-0000B0000000}"/>
    <cellStyle name="Normal 2 15 2" xfId="8197" xr:uid="{FE0254C8-6500-4988-9ED1-A8A4CCF55B21}"/>
    <cellStyle name="Normal 2 16" xfId="212" xr:uid="{00000000-0005-0000-0000-0000B1000000}"/>
    <cellStyle name="Normal 2 16 2" xfId="8198" xr:uid="{98AADAA9-4BEF-4845-BC07-093BDE4A0F92}"/>
    <cellStyle name="Normal 2 17" xfId="213" xr:uid="{00000000-0005-0000-0000-0000B2000000}"/>
    <cellStyle name="Normal 2 17 2" xfId="8199" xr:uid="{61CAF5DD-AC69-4E7A-98B4-764B1626077D}"/>
    <cellStyle name="Normal 2 18" xfId="214" xr:uid="{00000000-0005-0000-0000-0000B3000000}"/>
    <cellStyle name="Normal 2 18 2" xfId="8200" xr:uid="{351CB75B-F064-4EFA-B48A-B6ABA56ABD04}"/>
    <cellStyle name="Normal 2 19" xfId="215" xr:uid="{00000000-0005-0000-0000-0000B4000000}"/>
    <cellStyle name="Normal 2 19 2" xfId="8201" xr:uid="{CDE61203-80F4-428A-B77B-DE8932DEB446}"/>
    <cellStyle name="Normal 2 2" xfId="216" xr:uid="{00000000-0005-0000-0000-0000B5000000}"/>
    <cellStyle name="Normal 2 2 10" xfId="217" xr:uid="{00000000-0005-0000-0000-0000B6000000}"/>
    <cellStyle name="Normal 2 2 10 10" xfId="218" xr:uid="{00000000-0005-0000-0000-0000B7000000}"/>
    <cellStyle name="Normal 2 2 10 10 2" xfId="8204" xr:uid="{334277F3-A766-4863-A48C-BA0D71FE763D}"/>
    <cellStyle name="Normal 2 2 10 11" xfId="219" xr:uid="{00000000-0005-0000-0000-0000B8000000}"/>
    <cellStyle name="Normal 2 2 10 11 2" xfId="8205" xr:uid="{86107653-CE41-44B2-889A-B49CF3C30EA2}"/>
    <cellStyle name="Normal 2 2 10 12" xfId="220" xr:uid="{00000000-0005-0000-0000-0000B9000000}"/>
    <cellStyle name="Normal 2 2 10 12 2" xfId="8206" xr:uid="{0378249A-84D0-4EE3-9680-A6BFD7993618}"/>
    <cellStyle name="Normal 2 2 10 13" xfId="221" xr:uid="{00000000-0005-0000-0000-0000BA000000}"/>
    <cellStyle name="Normal 2 2 10 13 2" xfId="8207" xr:uid="{4264A3E8-4EEC-4C4C-9962-219EB123C85C}"/>
    <cellStyle name="Normal 2 2 10 14" xfId="222" xr:uid="{00000000-0005-0000-0000-0000BB000000}"/>
    <cellStyle name="Normal 2 2 10 14 2" xfId="8208" xr:uid="{927F15CF-EC65-448D-B728-8FF2B23D373A}"/>
    <cellStyle name="Normal 2 2 10 15" xfId="223" xr:uid="{00000000-0005-0000-0000-0000BC000000}"/>
    <cellStyle name="Normal 2 2 10 15 2" xfId="8209" xr:uid="{F12622FB-A6E1-436A-AED4-A8F3A24DF276}"/>
    <cellStyle name="Normal 2 2 10 16" xfId="8203" xr:uid="{482DCF19-7024-464C-852D-CEF5B293914E}"/>
    <cellStyle name="Normal 2 2 10 2" xfId="224" xr:uid="{00000000-0005-0000-0000-0000BD000000}"/>
    <cellStyle name="Normal 2 2 10 2 2" xfId="8210" xr:uid="{6C15CE87-CFE9-4750-8173-2A07A119D2F7}"/>
    <cellStyle name="Normal 2 2 10 3" xfId="225" xr:uid="{00000000-0005-0000-0000-0000BE000000}"/>
    <cellStyle name="Normal 2 2 10 3 2" xfId="8211" xr:uid="{A53EBBA1-B9C1-4E3D-A1F4-06990F4EDB07}"/>
    <cellStyle name="Normal 2 2 10 4" xfId="226" xr:uid="{00000000-0005-0000-0000-0000BF000000}"/>
    <cellStyle name="Normal 2 2 10 4 2" xfId="8212" xr:uid="{0B0C3E5B-5DDE-4ED6-8B02-B8785AF6DFAA}"/>
    <cellStyle name="Normal 2 2 10 5" xfId="227" xr:uid="{00000000-0005-0000-0000-0000C0000000}"/>
    <cellStyle name="Normal 2 2 10 5 2" xfId="8213" xr:uid="{EE71F516-431E-4CAE-B404-AF0663373F4D}"/>
    <cellStyle name="Normal 2 2 10 6" xfId="228" xr:uid="{00000000-0005-0000-0000-0000C1000000}"/>
    <cellStyle name="Normal 2 2 10 6 2" xfId="8214" xr:uid="{C9858E2B-4606-4852-B265-A33ED97133D6}"/>
    <cellStyle name="Normal 2 2 10 7" xfId="229" xr:uid="{00000000-0005-0000-0000-0000C2000000}"/>
    <cellStyle name="Normal 2 2 10 7 2" xfId="8215" xr:uid="{97BDEEC7-C5C0-4B35-9A2B-8345E353FD45}"/>
    <cellStyle name="Normal 2 2 10 8" xfId="230" xr:uid="{00000000-0005-0000-0000-0000C3000000}"/>
    <cellStyle name="Normal 2 2 10 8 2" xfId="8216" xr:uid="{AE22F2AA-E3E5-4508-85A5-019FE453DBFD}"/>
    <cellStyle name="Normal 2 2 10 9" xfId="231" xr:uid="{00000000-0005-0000-0000-0000C4000000}"/>
    <cellStyle name="Normal 2 2 10 9 2" xfId="8217" xr:uid="{731B80DD-D0C9-4803-A140-E68652546D12}"/>
    <cellStyle name="Normal 2 2 100" xfId="232" xr:uid="{00000000-0005-0000-0000-0000C5000000}"/>
    <cellStyle name="Normal 2 2 100 2" xfId="8218" xr:uid="{90F96CA0-833B-40CF-8216-D6E7C527D51F}"/>
    <cellStyle name="Normal 2 2 101" xfId="233" xr:uid="{00000000-0005-0000-0000-0000C6000000}"/>
    <cellStyle name="Normal 2 2 101 2" xfId="8219" xr:uid="{639D9C49-6174-4178-BC66-C8307F5B2A41}"/>
    <cellStyle name="Normal 2 2 102" xfId="234" xr:uid="{00000000-0005-0000-0000-0000C7000000}"/>
    <cellStyle name="Normal 2 2 102 2" xfId="8220" xr:uid="{579398EE-53F8-4BC7-83C0-72E29EA05EB2}"/>
    <cellStyle name="Normal 2 2 103" xfId="235" xr:uid="{00000000-0005-0000-0000-0000C8000000}"/>
    <cellStyle name="Normal 2 2 103 2" xfId="8221" xr:uid="{28A4A982-7EF9-4038-9348-3B3DDAFE2056}"/>
    <cellStyle name="Normal 2 2 104" xfId="236" xr:uid="{00000000-0005-0000-0000-0000C9000000}"/>
    <cellStyle name="Normal 2 2 104 2" xfId="8222" xr:uid="{0179176F-CC9B-4C28-9B5B-41768358ACEC}"/>
    <cellStyle name="Normal 2 2 105" xfId="237" xr:uid="{00000000-0005-0000-0000-0000CA000000}"/>
    <cellStyle name="Normal 2 2 105 2" xfId="8223" xr:uid="{1F9C2430-A470-43E7-91DA-0861E892F574}"/>
    <cellStyle name="Normal 2 2 106" xfId="238" xr:uid="{00000000-0005-0000-0000-0000CB000000}"/>
    <cellStyle name="Normal 2 2 106 2" xfId="8224" xr:uid="{E6782CDE-AA61-4C28-B7B3-6A256C93D6C4}"/>
    <cellStyle name="Normal 2 2 107" xfId="239" xr:uid="{00000000-0005-0000-0000-0000CC000000}"/>
    <cellStyle name="Normal 2 2 107 2" xfId="8225" xr:uid="{EBE2AA15-96AC-4F0C-8DB2-2AE788872312}"/>
    <cellStyle name="Normal 2 2 108" xfId="240" xr:uid="{00000000-0005-0000-0000-0000CD000000}"/>
    <cellStyle name="Normal 2 2 108 2" xfId="241" xr:uid="{00000000-0005-0000-0000-0000CE000000}"/>
    <cellStyle name="Normal 2 2 108 2 2" xfId="8227" xr:uid="{60792185-D8DA-4A14-8E16-593B69F181ED}"/>
    <cellStyle name="Normal 2 2 108 3" xfId="242" xr:uid="{00000000-0005-0000-0000-0000CF000000}"/>
    <cellStyle name="Normal 2 2 108 3 2" xfId="8228" xr:uid="{502B55EE-2E38-45AD-A6BB-A18CEA0BE549}"/>
    <cellStyle name="Normal 2 2 108 4" xfId="243" xr:uid="{00000000-0005-0000-0000-0000D0000000}"/>
    <cellStyle name="Normal 2 2 108 4 2" xfId="8229" xr:uid="{C8C9A920-749B-43FF-A66C-E309765F4E49}"/>
    <cellStyle name="Normal 2 2 108 5" xfId="244" xr:uid="{00000000-0005-0000-0000-0000D1000000}"/>
    <cellStyle name="Normal 2 2 108 5 2" xfId="8230" xr:uid="{E8A9F06E-B378-43D1-8E51-CA3CC9E5D673}"/>
    <cellStyle name="Normal 2 2 108 6" xfId="245" xr:uid="{00000000-0005-0000-0000-0000D2000000}"/>
    <cellStyle name="Normal 2 2 108 6 2" xfId="8231" xr:uid="{0C2B5595-DA75-485D-8A8D-006DA5C8A483}"/>
    <cellStyle name="Normal 2 2 108 7" xfId="8226" xr:uid="{AAC0A0FD-0BB7-4DBE-AC14-E775D5C85587}"/>
    <cellStyle name="Normal 2 2 109" xfId="246" xr:uid="{00000000-0005-0000-0000-0000D3000000}"/>
    <cellStyle name="Normal 2 2 109 2" xfId="8232" xr:uid="{F83FBC56-0F96-4633-B802-89694E658850}"/>
    <cellStyle name="Normal 2 2 11" xfId="247" xr:uid="{00000000-0005-0000-0000-0000D4000000}"/>
    <cellStyle name="Normal 2 2 11 10" xfId="248" xr:uid="{00000000-0005-0000-0000-0000D5000000}"/>
    <cellStyle name="Normal 2 2 11 10 2" xfId="8234" xr:uid="{35584B52-6695-4D0B-A676-52370F2BE053}"/>
    <cellStyle name="Normal 2 2 11 11" xfId="249" xr:uid="{00000000-0005-0000-0000-0000D6000000}"/>
    <cellStyle name="Normal 2 2 11 11 2" xfId="8235" xr:uid="{96285CCD-34EB-4F35-ADA7-7F38E2315DE9}"/>
    <cellStyle name="Normal 2 2 11 12" xfId="250" xr:uid="{00000000-0005-0000-0000-0000D7000000}"/>
    <cellStyle name="Normal 2 2 11 12 2" xfId="8236" xr:uid="{5DDB3427-FF76-4279-A196-609842425DED}"/>
    <cellStyle name="Normal 2 2 11 13" xfId="251" xr:uid="{00000000-0005-0000-0000-0000D8000000}"/>
    <cellStyle name="Normal 2 2 11 13 2" xfId="8237" xr:uid="{C3205D48-2C99-41B2-9080-1265143668B9}"/>
    <cellStyle name="Normal 2 2 11 14" xfId="252" xr:uid="{00000000-0005-0000-0000-0000D9000000}"/>
    <cellStyle name="Normal 2 2 11 14 2" xfId="8238" xr:uid="{930E3A65-2F69-4AAD-92EA-F625AEF6F907}"/>
    <cellStyle name="Normal 2 2 11 15" xfId="253" xr:uid="{00000000-0005-0000-0000-0000DA000000}"/>
    <cellStyle name="Normal 2 2 11 15 2" xfId="8239" xr:uid="{4A3ADD8B-0008-404E-BA44-E46D4F948303}"/>
    <cellStyle name="Normal 2 2 11 16" xfId="8233" xr:uid="{526376C5-3677-4FCD-AD2D-2F76949E5CB7}"/>
    <cellStyle name="Normal 2 2 11 2" xfId="254" xr:uid="{00000000-0005-0000-0000-0000DB000000}"/>
    <cellStyle name="Normal 2 2 11 2 2" xfId="8240" xr:uid="{AD404442-5DEE-4007-98FD-5A73104EAF05}"/>
    <cellStyle name="Normal 2 2 11 3" xfId="255" xr:uid="{00000000-0005-0000-0000-0000DC000000}"/>
    <cellStyle name="Normal 2 2 11 3 2" xfId="8241" xr:uid="{F738C61E-A143-4A79-A99F-C2F66BFD926F}"/>
    <cellStyle name="Normal 2 2 11 4" xfId="256" xr:uid="{00000000-0005-0000-0000-0000DD000000}"/>
    <cellStyle name="Normal 2 2 11 4 2" xfId="8242" xr:uid="{78F80865-8988-4062-AB8E-E42FD487CEA4}"/>
    <cellStyle name="Normal 2 2 11 5" xfId="257" xr:uid="{00000000-0005-0000-0000-0000DE000000}"/>
    <cellStyle name="Normal 2 2 11 5 2" xfId="8243" xr:uid="{A47A1A7D-D3F0-4A7C-9C3D-BCB0C8E98C0D}"/>
    <cellStyle name="Normal 2 2 11 6" xfId="258" xr:uid="{00000000-0005-0000-0000-0000DF000000}"/>
    <cellStyle name="Normal 2 2 11 6 2" xfId="8244" xr:uid="{B1B6B03D-E35C-498B-819B-8E51D706033B}"/>
    <cellStyle name="Normal 2 2 11 7" xfId="259" xr:uid="{00000000-0005-0000-0000-0000E0000000}"/>
    <cellStyle name="Normal 2 2 11 7 2" xfId="8245" xr:uid="{2B63D410-FDC2-45BF-AE3D-A3387316D730}"/>
    <cellStyle name="Normal 2 2 11 8" xfId="260" xr:uid="{00000000-0005-0000-0000-0000E1000000}"/>
    <cellStyle name="Normal 2 2 11 8 2" xfId="8246" xr:uid="{DAFEEE8C-CD39-481A-ADCB-82B023A4622A}"/>
    <cellStyle name="Normal 2 2 11 9" xfId="261" xr:uid="{00000000-0005-0000-0000-0000E2000000}"/>
    <cellStyle name="Normal 2 2 11 9 2" xfId="8247" xr:uid="{53D8AF6E-FCDA-45C0-9C86-F20C16EB4BB0}"/>
    <cellStyle name="Normal 2 2 110" xfId="262" xr:uid="{00000000-0005-0000-0000-0000E3000000}"/>
    <cellStyle name="Normal 2 2 110 2" xfId="8248" xr:uid="{658F53EC-C2F0-49C1-8F57-E1C858F37196}"/>
    <cellStyle name="Normal 2 2 111" xfId="263" xr:uid="{00000000-0005-0000-0000-0000E4000000}"/>
    <cellStyle name="Normal 2 2 111 2" xfId="8249" xr:uid="{8875188A-9CCD-4DC5-9A2E-643D6111CD32}"/>
    <cellStyle name="Normal 2 2 112" xfId="264" xr:uid="{00000000-0005-0000-0000-0000E5000000}"/>
    <cellStyle name="Normal 2 2 112 2" xfId="8250" xr:uid="{53C68D77-C1E3-43B6-9ACE-2EE5B5F8397F}"/>
    <cellStyle name="Normal 2 2 113" xfId="265" xr:uid="{00000000-0005-0000-0000-0000E6000000}"/>
    <cellStyle name="Normal 2 2 113 2" xfId="8251" xr:uid="{44E517DB-C98C-4A98-AA0C-6C2D74FF8DE7}"/>
    <cellStyle name="Normal 2 2 114" xfId="266" xr:uid="{00000000-0005-0000-0000-0000E7000000}"/>
    <cellStyle name="Normal 2 2 114 2" xfId="8252" xr:uid="{540A0B8F-1620-46EB-A3C3-FDB8CAEB80DE}"/>
    <cellStyle name="Normal 2 2 115" xfId="8202" xr:uid="{EBD72A22-F48E-403F-800F-DB60B546DC19}"/>
    <cellStyle name="Normal 2 2 12" xfId="267" xr:uid="{00000000-0005-0000-0000-0000E8000000}"/>
    <cellStyle name="Normal 2 2 12 2" xfId="8253" xr:uid="{ADC20FD8-4AFE-4198-A6EE-4B43D526EC40}"/>
    <cellStyle name="Normal 2 2 13" xfId="268" xr:uid="{00000000-0005-0000-0000-0000E9000000}"/>
    <cellStyle name="Normal 2 2 13 2" xfId="8254" xr:uid="{4BBDDE74-E01B-43A1-B365-A41EDB46CB49}"/>
    <cellStyle name="Normal 2 2 14" xfId="269" xr:uid="{00000000-0005-0000-0000-0000EA000000}"/>
    <cellStyle name="Normal 2 2 14 2" xfId="8255" xr:uid="{4924E750-4922-4EA3-B3E9-FF46F933EC3F}"/>
    <cellStyle name="Normal 2 2 15" xfId="270" xr:uid="{00000000-0005-0000-0000-0000EB000000}"/>
    <cellStyle name="Normal 2 2 15 2" xfId="8256" xr:uid="{13627D7A-A5F8-46C9-9DC9-140637D7A80E}"/>
    <cellStyle name="Normal 2 2 16" xfId="271" xr:uid="{00000000-0005-0000-0000-0000EC000000}"/>
    <cellStyle name="Normal 2 2 16 2" xfId="8257" xr:uid="{8734E8A0-D13C-476B-AC4A-4B16A81B7262}"/>
    <cellStyle name="Normal 2 2 17" xfId="272" xr:uid="{00000000-0005-0000-0000-0000ED000000}"/>
    <cellStyle name="Normal 2 2 17 2" xfId="8258" xr:uid="{9D3B3914-F6C4-4CF1-B2CD-48A3FB25EC5E}"/>
    <cellStyle name="Normal 2 2 18" xfId="273" xr:uid="{00000000-0005-0000-0000-0000EE000000}"/>
    <cellStyle name="Normal 2 2 18 2" xfId="8259" xr:uid="{C44F199F-286D-4965-A737-87C64D066033}"/>
    <cellStyle name="Normal 2 2 19" xfId="274" xr:uid="{00000000-0005-0000-0000-0000EF000000}"/>
    <cellStyle name="Normal 2 2 19 2" xfId="8260" xr:uid="{901C31ED-CA3B-42A8-A609-E6F5143FBC11}"/>
    <cellStyle name="Normal 2 2 2" xfId="275" xr:uid="{00000000-0005-0000-0000-0000F0000000}"/>
    <cellStyle name="Normal 2 2 2 10" xfId="276" xr:uid="{00000000-0005-0000-0000-0000F1000000}"/>
    <cellStyle name="Normal 2 2 2 10 2" xfId="8262" xr:uid="{CEDD5443-24C4-4295-BE63-0141D13FD24E}"/>
    <cellStyle name="Normal 2 2 2 11" xfId="277" xr:uid="{00000000-0005-0000-0000-0000F2000000}"/>
    <cellStyle name="Normal 2 2 2 11 2" xfId="8263" xr:uid="{5596B188-B35D-4B36-98D2-53F373E964D3}"/>
    <cellStyle name="Normal 2 2 2 12" xfId="278" xr:uid="{00000000-0005-0000-0000-0000F3000000}"/>
    <cellStyle name="Normal 2 2 2 12 2" xfId="279" xr:uid="{00000000-0005-0000-0000-0000F4000000}"/>
    <cellStyle name="Normal 2 2 2 12 2 2" xfId="8265" xr:uid="{B3CCE379-7AB5-4A3A-A379-D64F5B49E235}"/>
    <cellStyle name="Normal 2 2 2 12 3" xfId="280" xr:uid="{00000000-0005-0000-0000-0000F5000000}"/>
    <cellStyle name="Normal 2 2 2 12 3 2" xfId="8266" xr:uid="{3F0532AF-2C55-4644-86FC-B7098F518655}"/>
    <cellStyle name="Normal 2 2 2 12 4" xfId="281" xr:uid="{00000000-0005-0000-0000-0000F6000000}"/>
    <cellStyle name="Normal 2 2 2 12 4 2" xfId="8267" xr:uid="{073F7CE2-1556-485D-A6F8-D73D7A4408F9}"/>
    <cellStyle name="Normal 2 2 2 12 5" xfId="282" xr:uid="{00000000-0005-0000-0000-0000F7000000}"/>
    <cellStyle name="Normal 2 2 2 12 5 2" xfId="8268" xr:uid="{63F41785-6CFB-4C58-9392-B936509BD044}"/>
    <cellStyle name="Normal 2 2 2 12 6" xfId="283" xr:uid="{00000000-0005-0000-0000-0000F8000000}"/>
    <cellStyle name="Normal 2 2 2 12 6 2" xfId="8269" xr:uid="{947044CE-B4DC-42B7-AE22-81DF1166674E}"/>
    <cellStyle name="Normal 2 2 2 12 7" xfId="8264" xr:uid="{7DB31F93-54B4-4B48-BFE9-670EDCE30B5F}"/>
    <cellStyle name="Normal 2 2 2 13" xfId="284" xr:uid="{00000000-0005-0000-0000-0000F9000000}"/>
    <cellStyle name="Normal 2 2 2 13 2" xfId="8270" xr:uid="{0FE98AB1-2E80-45F0-91B1-CE16C5DCECDA}"/>
    <cellStyle name="Normal 2 2 2 14" xfId="285" xr:uid="{00000000-0005-0000-0000-0000FA000000}"/>
    <cellStyle name="Normal 2 2 2 14 2" xfId="8271" xr:uid="{1526C619-421F-469A-B52D-F09402323030}"/>
    <cellStyle name="Normal 2 2 2 15" xfId="286" xr:uid="{00000000-0005-0000-0000-0000FB000000}"/>
    <cellStyle name="Normal 2 2 2 15 2" xfId="8272" xr:uid="{FF9991BC-7EAC-4079-8B2E-35865E117FE3}"/>
    <cellStyle name="Normal 2 2 2 16" xfId="287" xr:uid="{00000000-0005-0000-0000-0000FC000000}"/>
    <cellStyle name="Normal 2 2 2 16 2" xfId="8273" xr:uid="{3B938E2F-5584-4AFA-B9F2-F158AE6DBACD}"/>
    <cellStyle name="Normal 2 2 2 17" xfId="288" xr:uid="{00000000-0005-0000-0000-0000FD000000}"/>
    <cellStyle name="Normal 2 2 2 17 2" xfId="8274" xr:uid="{65FE46DC-F6E5-4270-9B07-A0CCBA64A51C}"/>
    <cellStyle name="Normal 2 2 2 18" xfId="289" xr:uid="{00000000-0005-0000-0000-0000FE000000}"/>
    <cellStyle name="Normal 2 2 2 18 2" xfId="8275" xr:uid="{783F15EC-8FA1-46F9-AEBC-A694849F7356}"/>
    <cellStyle name="Normal 2 2 2 19" xfId="290" xr:uid="{00000000-0005-0000-0000-0000FF000000}"/>
    <cellStyle name="Normal 2 2 2 19 2" xfId="8276" xr:uid="{88E63158-E793-44BB-928D-1FED5202A6CB}"/>
    <cellStyle name="Normal 2 2 2 2" xfId="291" xr:uid="{00000000-0005-0000-0000-000000010000}"/>
    <cellStyle name="Normal 2 2 2 2 10" xfId="292" xr:uid="{00000000-0005-0000-0000-000001010000}"/>
    <cellStyle name="Normal 2 2 2 2 10 10" xfId="293" xr:uid="{00000000-0005-0000-0000-000002010000}"/>
    <cellStyle name="Normal 2 2 2 2 10 10 2" xfId="8279" xr:uid="{CAB1C55E-74F8-4D7F-8C76-761F05C56FD4}"/>
    <cellStyle name="Normal 2 2 2 2 10 11" xfId="294" xr:uid="{00000000-0005-0000-0000-000003010000}"/>
    <cellStyle name="Normal 2 2 2 2 10 11 2" xfId="8280" xr:uid="{0C2E5092-0D6E-4ED0-A7F8-FF16F6E65091}"/>
    <cellStyle name="Normal 2 2 2 2 10 12" xfId="295" xr:uid="{00000000-0005-0000-0000-000004010000}"/>
    <cellStyle name="Normal 2 2 2 2 10 12 2" xfId="8281" xr:uid="{AE8A4C70-3D2E-4808-BF9F-79E5C4BAEF9E}"/>
    <cellStyle name="Normal 2 2 2 2 10 13" xfId="296" xr:uid="{00000000-0005-0000-0000-000005010000}"/>
    <cellStyle name="Normal 2 2 2 2 10 13 2" xfId="8282" xr:uid="{BA6A089D-0971-42D0-ADBF-192D41A8CF77}"/>
    <cellStyle name="Normal 2 2 2 2 10 14" xfId="297" xr:uid="{00000000-0005-0000-0000-000006010000}"/>
    <cellStyle name="Normal 2 2 2 2 10 14 2" xfId="8283" xr:uid="{BEB22814-8DF4-42C8-B061-D5B45BD640F7}"/>
    <cellStyle name="Normal 2 2 2 2 10 15" xfId="298" xr:uid="{00000000-0005-0000-0000-000007010000}"/>
    <cellStyle name="Normal 2 2 2 2 10 15 2" xfId="8284" xr:uid="{532BA493-2580-44D0-AE78-59123594C1DA}"/>
    <cellStyle name="Normal 2 2 2 2 10 16" xfId="8278" xr:uid="{632049F0-B463-4797-9B83-F8921F505351}"/>
    <cellStyle name="Normal 2 2 2 2 10 2" xfId="299" xr:uid="{00000000-0005-0000-0000-000008010000}"/>
    <cellStyle name="Normal 2 2 2 2 10 2 2" xfId="8285" xr:uid="{305886C9-2022-4E92-B4BE-D97B9055BDAB}"/>
    <cellStyle name="Normal 2 2 2 2 10 3" xfId="300" xr:uid="{00000000-0005-0000-0000-000009010000}"/>
    <cellStyle name="Normal 2 2 2 2 10 3 2" xfId="8286" xr:uid="{065CDBFF-E4CE-485E-9D91-6ADAD23CFFFE}"/>
    <cellStyle name="Normal 2 2 2 2 10 4" xfId="301" xr:uid="{00000000-0005-0000-0000-00000A010000}"/>
    <cellStyle name="Normal 2 2 2 2 10 4 2" xfId="8287" xr:uid="{B81DE4A5-11B5-4018-8B82-82E98982EC4E}"/>
    <cellStyle name="Normal 2 2 2 2 10 5" xfId="302" xr:uid="{00000000-0005-0000-0000-00000B010000}"/>
    <cellStyle name="Normal 2 2 2 2 10 5 2" xfId="8288" xr:uid="{27B64371-771B-42D3-8E71-723AD4458731}"/>
    <cellStyle name="Normal 2 2 2 2 10 6" xfId="303" xr:uid="{00000000-0005-0000-0000-00000C010000}"/>
    <cellStyle name="Normal 2 2 2 2 10 6 2" xfId="8289" xr:uid="{A7AD4A4A-68DF-48FC-A259-360EC302D0C4}"/>
    <cellStyle name="Normal 2 2 2 2 10 7" xfId="304" xr:uid="{00000000-0005-0000-0000-00000D010000}"/>
    <cellStyle name="Normal 2 2 2 2 10 7 2" xfId="8290" xr:uid="{50CD443D-C0FC-41D0-926F-6D4EEFA5BBC3}"/>
    <cellStyle name="Normal 2 2 2 2 10 8" xfId="305" xr:uid="{00000000-0005-0000-0000-00000E010000}"/>
    <cellStyle name="Normal 2 2 2 2 10 8 2" xfId="8291" xr:uid="{5DEA6405-D90B-45CE-B13F-E9845EF28864}"/>
    <cellStyle name="Normal 2 2 2 2 10 9" xfId="306" xr:uid="{00000000-0005-0000-0000-00000F010000}"/>
    <cellStyle name="Normal 2 2 2 2 10 9 2" xfId="8292" xr:uid="{410F33CF-97E2-41D6-8DE8-C6240953D4B1}"/>
    <cellStyle name="Normal 2 2 2 2 11" xfId="307" xr:uid="{00000000-0005-0000-0000-000010010000}"/>
    <cellStyle name="Normal 2 2 2 2 11 10" xfId="308" xr:uid="{00000000-0005-0000-0000-000011010000}"/>
    <cellStyle name="Normal 2 2 2 2 11 10 2" xfId="8294" xr:uid="{5EE6E58F-76CE-470A-A216-6CC022C6A043}"/>
    <cellStyle name="Normal 2 2 2 2 11 11" xfId="309" xr:uid="{00000000-0005-0000-0000-000012010000}"/>
    <cellStyle name="Normal 2 2 2 2 11 11 2" xfId="8295" xr:uid="{A5D37807-3B13-40C2-BE88-E942A0FBB92A}"/>
    <cellStyle name="Normal 2 2 2 2 11 12" xfId="310" xr:uid="{00000000-0005-0000-0000-000013010000}"/>
    <cellStyle name="Normal 2 2 2 2 11 12 2" xfId="8296" xr:uid="{51D1D150-0D07-43D0-A3CF-B155E47DB634}"/>
    <cellStyle name="Normal 2 2 2 2 11 13" xfId="311" xr:uid="{00000000-0005-0000-0000-000014010000}"/>
    <cellStyle name="Normal 2 2 2 2 11 13 2" xfId="8297" xr:uid="{3C6B4A4F-23B8-4E45-8632-CBB3D4744190}"/>
    <cellStyle name="Normal 2 2 2 2 11 14" xfId="312" xr:uid="{00000000-0005-0000-0000-000015010000}"/>
    <cellStyle name="Normal 2 2 2 2 11 14 2" xfId="8298" xr:uid="{A94FF433-FD0B-45CA-8727-F5F41B4788B7}"/>
    <cellStyle name="Normal 2 2 2 2 11 15" xfId="313" xr:uid="{00000000-0005-0000-0000-000016010000}"/>
    <cellStyle name="Normal 2 2 2 2 11 15 2" xfId="8299" xr:uid="{1361CC45-9A35-4E83-BF15-44E5D0DBBB94}"/>
    <cellStyle name="Normal 2 2 2 2 11 16" xfId="8293" xr:uid="{F04B834E-5E86-4DFF-A3B8-41A4726C9A1B}"/>
    <cellStyle name="Normal 2 2 2 2 11 2" xfId="314" xr:uid="{00000000-0005-0000-0000-000017010000}"/>
    <cellStyle name="Normal 2 2 2 2 11 2 2" xfId="8300" xr:uid="{355D5313-D913-46C3-B6C9-436ACE5075C9}"/>
    <cellStyle name="Normal 2 2 2 2 11 3" xfId="315" xr:uid="{00000000-0005-0000-0000-000018010000}"/>
    <cellStyle name="Normal 2 2 2 2 11 3 2" xfId="8301" xr:uid="{E5600CD1-F1D6-4AFB-B8B9-B21F1D9C5EC5}"/>
    <cellStyle name="Normal 2 2 2 2 11 4" xfId="316" xr:uid="{00000000-0005-0000-0000-000019010000}"/>
    <cellStyle name="Normal 2 2 2 2 11 4 2" xfId="8302" xr:uid="{FE1C3E74-D948-4012-BFED-7E0D91A9EC05}"/>
    <cellStyle name="Normal 2 2 2 2 11 5" xfId="317" xr:uid="{00000000-0005-0000-0000-00001A010000}"/>
    <cellStyle name="Normal 2 2 2 2 11 5 2" xfId="8303" xr:uid="{78BD04B5-B960-4C67-8E8D-8653B2957A34}"/>
    <cellStyle name="Normal 2 2 2 2 11 6" xfId="318" xr:uid="{00000000-0005-0000-0000-00001B010000}"/>
    <cellStyle name="Normal 2 2 2 2 11 6 2" xfId="8304" xr:uid="{F55335E2-2279-4F4E-9B19-A4181F6AFDD5}"/>
    <cellStyle name="Normal 2 2 2 2 11 7" xfId="319" xr:uid="{00000000-0005-0000-0000-00001C010000}"/>
    <cellStyle name="Normal 2 2 2 2 11 7 2" xfId="8305" xr:uid="{3E87F310-479E-4C98-A9AA-759CF9D5FF0E}"/>
    <cellStyle name="Normal 2 2 2 2 11 8" xfId="320" xr:uid="{00000000-0005-0000-0000-00001D010000}"/>
    <cellStyle name="Normal 2 2 2 2 11 8 2" xfId="8306" xr:uid="{70044515-DCBC-432A-B9F5-A601F1D4B0BC}"/>
    <cellStyle name="Normal 2 2 2 2 11 9" xfId="321" xr:uid="{00000000-0005-0000-0000-00001E010000}"/>
    <cellStyle name="Normal 2 2 2 2 11 9 2" xfId="8307" xr:uid="{6353A9D8-E18C-492F-AEB1-E2228D56E538}"/>
    <cellStyle name="Normal 2 2 2 2 12" xfId="322" xr:uid="{00000000-0005-0000-0000-00001F010000}"/>
    <cellStyle name="Normal 2 2 2 2 12 2" xfId="323" xr:uid="{00000000-0005-0000-0000-000020010000}"/>
    <cellStyle name="Normal 2 2 2 2 12 2 2" xfId="8309" xr:uid="{90852EB6-C893-45C3-ABBA-F4AF6803DDAF}"/>
    <cellStyle name="Normal 2 2 2 2 12 3" xfId="324" xr:uid="{00000000-0005-0000-0000-000021010000}"/>
    <cellStyle name="Normal 2 2 2 2 12 3 2" xfId="8310" xr:uid="{0CABF263-5E63-423A-ACAE-014F25397052}"/>
    <cellStyle name="Normal 2 2 2 2 12 4" xfId="325" xr:uid="{00000000-0005-0000-0000-000022010000}"/>
    <cellStyle name="Normal 2 2 2 2 12 4 2" xfId="8311" xr:uid="{B8C78BDE-EAD3-4948-AA7D-CA1E4D231C66}"/>
    <cellStyle name="Normal 2 2 2 2 12 5" xfId="326" xr:uid="{00000000-0005-0000-0000-000023010000}"/>
    <cellStyle name="Normal 2 2 2 2 12 5 2" xfId="8312" xr:uid="{BBC0F3DC-1EE5-46CE-AE9C-A5FFB83E0454}"/>
    <cellStyle name="Normal 2 2 2 2 12 6" xfId="327" xr:uid="{00000000-0005-0000-0000-000024010000}"/>
    <cellStyle name="Normal 2 2 2 2 12 6 2" xfId="8313" xr:uid="{5196386B-B1F7-4F4A-8084-026412E8E95E}"/>
    <cellStyle name="Normal 2 2 2 2 12 7" xfId="8308" xr:uid="{25AF17F4-74B2-40BC-ACA4-1CB03B9879F6}"/>
    <cellStyle name="Normal 2 2 2 2 13" xfId="328" xr:uid="{00000000-0005-0000-0000-000025010000}"/>
    <cellStyle name="Normal 2 2 2 2 13 2" xfId="8314" xr:uid="{7DAF6008-BB3C-4BCB-B23A-979A25F68233}"/>
    <cellStyle name="Normal 2 2 2 2 14" xfId="329" xr:uid="{00000000-0005-0000-0000-000026010000}"/>
    <cellStyle name="Normal 2 2 2 2 14 2" xfId="8315" xr:uid="{AA572D42-2721-4B6B-92FE-5795F5B0822D}"/>
    <cellStyle name="Normal 2 2 2 2 15" xfId="330" xr:uid="{00000000-0005-0000-0000-000027010000}"/>
    <cellStyle name="Normal 2 2 2 2 15 2" xfId="8316" xr:uid="{6A4E7400-81CA-485A-AE98-943117DD256A}"/>
    <cellStyle name="Normal 2 2 2 2 16" xfId="331" xr:uid="{00000000-0005-0000-0000-000028010000}"/>
    <cellStyle name="Normal 2 2 2 2 16 2" xfId="8317" xr:uid="{C9D0E992-1CE4-4A9B-963B-523165606C13}"/>
    <cellStyle name="Normal 2 2 2 2 17" xfId="332" xr:uid="{00000000-0005-0000-0000-000029010000}"/>
    <cellStyle name="Normal 2 2 2 2 17 2" xfId="8318" xr:uid="{D46B8B28-6A2F-4002-896F-AFEB2EC0A9C4}"/>
    <cellStyle name="Normal 2 2 2 2 18" xfId="333" xr:uid="{00000000-0005-0000-0000-00002A010000}"/>
    <cellStyle name="Normal 2 2 2 2 18 2" xfId="8319" xr:uid="{8C5C3BFA-15CA-4633-BF5B-51B70E951052}"/>
    <cellStyle name="Normal 2 2 2 2 19" xfId="334" xr:uid="{00000000-0005-0000-0000-00002B010000}"/>
    <cellStyle name="Normal 2 2 2 2 19 2" xfId="8320" xr:uid="{F326ABE5-4C10-45E6-9A4F-4C7D1791AF36}"/>
    <cellStyle name="Normal 2 2 2 2 2" xfId="335" xr:uid="{00000000-0005-0000-0000-00002C010000}"/>
    <cellStyle name="Normal 2 2 2 2 2 10" xfId="336" xr:uid="{00000000-0005-0000-0000-00002D010000}"/>
    <cellStyle name="Normal 2 2 2 2 2 10 2" xfId="8322" xr:uid="{D28A7EA7-8D4C-4B93-AFB7-7924F27496A7}"/>
    <cellStyle name="Normal 2 2 2 2 2 11" xfId="337" xr:uid="{00000000-0005-0000-0000-00002E010000}"/>
    <cellStyle name="Normal 2 2 2 2 2 11 2" xfId="338" xr:uid="{00000000-0005-0000-0000-00002F010000}"/>
    <cellStyle name="Normal 2 2 2 2 2 11 2 2" xfId="8324" xr:uid="{E502EC29-AF4A-4762-BA18-73D5033559D3}"/>
    <cellStyle name="Normal 2 2 2 2 2 11 3" xfId="339" xr:uid="{00000000-0005-0000-0000-000030010000}"/>
    <cellStyle name="Normal 2 2 2 2 2 11 3 2" xfId="8325" xr:uid="{87576F55-D23C-46D3-8345-5D672565BCE4}"/>
    <cellStyle name="Normal 2 2 2 2 2 11 4" xfId="340" xr:uid="{00000000-0005-0000-0000-000031010000}"/>
    <cellStyle name="Normal 2 2 2 2 2 11 4 2" xfId="8326" xr:uid="{85E91125-076D-43C9-88A2-81E93DA14D6E}"/>
    <cellStyle name="Normal 2 2 2 2 2 11 5" xfId="341" xr:uid="{00000000-0005-0000-0000-000032010000}"/>
    <cellStyle name="Normal 2 2 2 2 2 11 5 2" xfId="8327" xr:uid="{1C299BA9-5AF9-49A8-B0E9-DA65745F35BB}"/>
    <cellStyle name="Normal 2 2 2 2 2 11 6" xfId="342" xr:uid="{00000000-0005-0000-0000-000033010000}"/>
    <cellStyle name="Normal 2 2 2 2 2 11 6 2" xfId="8328" xr:uid="{6E445364-8084-40B6-B742-199B65146686}"/>
    <cellStyle name="Normal 2 2 2 2 2 11 7" xfId="8323" xr:uid="{6563624A-E123-483A-8D20-BF414AEDCDCA}"/>
    <cellStyle name="Normal 2 2 2 2 2 12" xfId="343" xr:uid="{00000000-0005-0000-0000-000034010000}"/>
    <cellStyle name="Normal 2 2 2 2 2 12 2" xfId="8329" xr:uid="{A7534733-6639-47E2-8BAD-215E8451FF81}"/>
    <cellStyle name="Normal 2 2 2 2 2 13" xfId="344" xr:uid="{00000000-0005-0000-0000-000035010000}"/>
    <cellStyle name="Normal 2 2 2 2 2 13 2" xfId="8330" xr:uid="{2CBA04D5-CE76-455A-9935-8FD5CC30E7AF}"/>
    <cellStyle name="Normal 2 2 2 2 2 14" xfId="345" xr:uid="{00000000-0005-0000-0000-000036010000}"/>
    <cellStyle name="Normal 2 2 2 2 2 14 2" xfId="8331" xr:uid="{22AE66C8-CAA6-47EA-A313-7E33909D84F8}"/>
    <cellStyle name="Normal 2 2 2 2 2 15" xfId="346" xr:uid="{00000000-0005-0000-0000-000037010000}"/>
    <cellStyle name="Normal 2 2 2 2 2 15 2" xfId="8332" xr:uid="{E28A45B8-1386-4F8C-B37F-8D7BEDA83D15}"/>
    <cellStyle name="Normal 2 2 2 2 2 16" xfId="347" xr:uid="{00000000-0005-0000-0000-000038010000}"/>
    <cellStyle name="Normal 2 2 2 2 2 16 2" xfId="8333" xr:uid="{B1AB7208-FC3F-42F9-B07C-F49093E0BD09}"/>
    <cellStyle name="Normal 2 2 2 2 2 17" xfId="348" xr:uid="{00000000-0005-0000-0000-000039010000}"/>
    <cellStyle name="Normal 2 2 2 2 2 17 2" xfId="8334" xr:uid="{6FB17B92-C66E-4ED4-AEE2-0F16B0EB5B09}"/>
    <cellStyle name="Normal 2 2 2 2 2 18" xfId="349" xr:uid="{00000000-0005-0000-0000-00003A010000}"/>
    <cellStyle name="Normal 2 2 2 2 2 18 2" xfId="8335" xr:uid="{554F345C-A536-4E27-A11C-F91FD3FA1256}"/>
    <cellStyle name="Normal 2 2 2 2 2 19" xfId="350" xr:uid="{00000000-0005-0000-0000-00003B010000}"/>
    <cellStyle name="Normal 2 2 2 2 2 19 10" xfId="351" xr:uid="{00000000-0005-0000-0000-00003C010000}"/>
    <cellStyle name="Normal 2 2 2 2 2 19 10 2" xfId="8337" xr:uid="{2E9F3A27-C884-41F1-BA95-80E6B6AC65E1}"/>
    <cellStyle name="Normal 2 2 2 2 2 19 11" xfId="352" xr:uid="{00000000-0005-0000-0000-00003D010000}"/>
    <cellStyle name="Normal 2 2 2 2 2 19 11 2" xfId="8338" xr:uid="{77CC5099-1B3F-4763-8F80-AC8C65B6319E}"/>
    <cellStyle name="Normal 2 2 2 2 2 19 12" xfId="353" xr:uid="{00000000-0005-0000-0000-00003E010000}"/>
    <cellStyle name="Normal 2 2 2 2 2 19 12 2" xfId="8339" xr:uid="{A68F8165-3558-4C25-9CB4-81B08EC6FC1E}"/>
    <cellStyle name="Normal 2 2 2 2 2 19 13" xfId="8336" xr:uid="{8583495D-B60B-4C9A-BA3F-878E951559B5}"/>
    <cellStyle name="Normal 2 2 2 2 2 19 2" xfId="354" xr:uid="{00000000-0005-0000-0000-00003F010000}"/>
    <cellStyle name="Normal 2 2 2 2 2 19 2 10" xfId="8340" xr:uid="{FA10C17F-7D91-476E-AD9B-47674D79495C}"/>
    <cellStyle name="Normal 2 2 2 2 2 19 2 2" xfId="355" xr:uid="{00000000-0005-0000-0000-000040010000}"/>
    <cellStyle name="Normal 2 2 2 2 2 19 2 2 2" xfId="356" xr:uid="{00000000-0005-0000-0000-000041010000}"/>
    <cellStyle name="Normal 2 2 2 2 2 19 2 2 2 2" xfId="8342" xr:uid="{B71F4978-3B7D-4BD9-971C-CE8F2E005AA6}"/>
    <cellStyle name="Normal 2 2 2 2 2 19 2 2 3" xfId="357" xr:uid="{00000000-0005-0000-0000-000042010000}"/>
    <cellStyle name="Normal 2 2 2 2 2 19 2 2 3 2" xfId="8343" xr:uid="{9ED233D8-4170-4B9F-BCDD-3A27E4174687}"/>
    <cellStyle name="Normal 2 2 2 2 2 19 2 2 4" xfId="358" xr:uid="{00000000-0005-0000-0000-000043010000}"/>
    <cellStyle name="Normal 2 2 2 2 2 19 2 2 4 2" xfId="8344" xr:uid="{03A80B45-1D65-4031-A687-DF5C52CEFC0E}"/>
    <cellStyle name="Normal 2 2 2 2 2 19 2 2 5" xfId="359" xr:uid="{00000000-0005-0000-0000-000044010000}"/>
    <cellStyle name="Normal 2 2 2 2 2 19 2 2 5 2" xfId="8345" xr:uid="{A5E50FCE-6B7B-4B56-A2EC-BE661D303007}"/>
    <cellStyle name="Normal 2 2 2 2 2 19 2 2 6" xfId="360" xr:uid="{00000000-0005-0000-0000-000045010000}"/>
    <cellStyle name="Normal 2 2 2 2 2 19 2 2 6 2" xfId="8346" xr:uid="{F866895C-D6E1-47BC-A93A-8EB09B0CC15F}"/>
    <cellStyle name="Normal 2 2 2 2 2 19 2 2 7" xfId="8341" xr:uid="{03490088-0E03-4E96-9286-A120352DB7F1}"/>
    <cellStyle name="Normal 2 2 2 2 2 19 2 3" xfId="361" xr:uid="{00000000-0005-0000-0000-000046010000}"/>
    <cellStyle name="Normal 2 2 2 2 2 19 2 3 2" xfId="8347" xr:uid="{46D10416-09BF-43C7-AFC9-B3D8286BBDB8}"/>
    <cellStyle name="Normal 2 2 2 2 2 19 2 4" xfId="362" xr:uid="{00000000-0005-0000-0000-000047010000}"/>
    <cellStyle name="Normal 2 2 2 2 2 19 2 4 2" xfId="8348" xr:uid="{A8EF1777-D517-4BF6-A385-444D46FBEEC1}"/>
    <cellStyle name="Normal 2 2 2 2 2 19 2 5" xfId="363" xr:uid="{00000000-0005-0000-0000-000048010000}"/>
    <cellStyle name="Normal 2 2 2 2 2 19 2 5 2" xfId="8349" xr:uid="{FE74CB5F-AE9C-4842-BEBB-EE4156253D51}"/>
    <cellStyle name="Normal 2 2 2 2 2 19 2 6" xfId="364" xr:uid="{00000000-0005-0000-0000-000049010000}"/>
    <cellStyle name="Normal 2 2 2 2 2 19 2 6 2" xfId="8350" xr:uid="{AF12DBAB-34CE-4361-94FD-4DFCC9153284}"/>
    <cellStyle name="Normal 2 2 2 2 2 19 2 7" xfId="365" xr:uid="{00000000-0005-0000-0000-00004A010000}"/>
    <cellStyle name="Normal 2 2 2 2 2 19 2 7 2" xfId="8351" xr:uid="{A284A823-2B4B-4199-9A64-62D109B4B1B6}"/>
    <cellStyle name="Normal 2 2 2 2 2 19 2 8" xfId="366" xr:uid="{00000000-0005-0000-0000-00004B010000}"/>
    <cellStyle name="Normal 2 2 2 2 2 19 2 8 2" xfId="8352" xr:uid="{4D674148-3095-4B7A-9921-7C93DE5A2870}"/>
    <cellStyle name="Normal 2 2 2 2 2 19 2 9" xfId="367" xr:uid="{00000000-0005-0000-0000-00004C010000}"/>
    <cellStyle name="Normal 2 2 2 2 2 19 2 9 2" xfId="8353" xr:uid="{239355CD-511C-47BC-AC7B-EF45B2402070}"/>
    <cellStyle name="Normal 2 2 2 2 2 19 3" xfId="368" xr:uid="{00000000-0005-0000-0000-00004D010000}"/>
    <cellStyle name="Normal 2 2 2 2 2 19 3 2" xfId="8354" xr:uid="{A0B63558-15F1-40B4-96B4-75CB9AA2AB2C}"/>
    <cellStyle name="Normal 2 2 2 2 2 19 4" xfId="369" xr:uid="{00000000-0005-0000-0000-00004E010000}"/>
    <cellStyle name="Normal 2 2 2 2 2 19 4 2" xfId="8355" xr:uid="{CD655F20-83BB-4D2F-A8D1-008DADC2738A}"/>
    <cellStyle name="Normal 2 2 2 2 2 19 5" xfId="370" xr:uid="{00000000-0005-0000-0000-00004F010000}"/>
    <cellStyle name="Normal 2 2 2 2 2 19 5 2" xfId="8356" xr:uid="{9D54F90C-7F23-481A-AEC5-2F5FFD7138B1}"/>
    <cellStyle name="Normal 2 2 2 2 2 19 6" xfId="371" xr:uid="{00000000-0005-0000-0000-000050010000}"/>
    <cellStyle name="Normal 2 2 2 2 2 19 6 2" xfId="372" xr:uid="{00000000-0005-0000-0000-000051010000}"/>
    <cellStyle name="Normal 2 2 2 2 2 19 6 2 2" xfId="8358" xr:uid="{8D6A25E4-A7F1-421F-8D74-9E0AB8030F21}"/>
    <cellStyle name="Normal 2 2 2 2 2 19 6 3" xfId="373" xr:uid="{00000000-0005-0000-0000-000052010000}"/>
    <cellStyle name="Normal 2 2 2 2 2 19 6 3 2" xfId="8359" xr:uid="{A5170B40-9B15-4771-A019-88A7B02A6CED}"/>
    <cellStyle name="Normal 2 2 2 2 2 19 6 4" xfId="374" xr:uid="{00000000-0005-0000-0000-000053010000}"/>
    <cellStyle name="Normal 2 2 2 2 2 19 6 4 2" xfId="8360" xr:uid="{289546F8-640C-4CE4-B4C9-F03D7E1221C0}"/>
    <cellStyle name="Normal 2 2 2 2 2 19 6 5" xfId="375" xr:uid="{00000000-0005-0000-0000-000054010000}"/>
    <cellStyle name="Normal 2 2 2 2 2 19 6 5 2" xfId="8361" xr:uid="{041A58C3-1F04-4B80-A5E7-9CA76A8B02B8}"/>
    <cellStyle name="Normal 2 2 2 2 2 19 6 6" xfId="376" xr:uid="{00000000-0005-0000-0000-000055010000}"/>
    <cellStyle name="Normal 2 2 2 2 2 19 6 6 2" xfId="8362" xr:uid="{F2BD5C50-F4EC-4FC9-9D49-10FF4E54978E}"/>
    <cellStyle name="Normal 2 2 2 2 2 19 6 7" xfId="8357" xr:uid="{77E9EBDE-3216-4054-980A-175EC3CF1262}"/>
    <cellStyle name="Normal 2 2 2 2 2 19 7" xfId="377" xr:uid="{00000000-0005-0000-0000-000056010000}"/>
    <cellStyle name="Normal 2 2 2 2 2 19 7 2" xfId="8363" xr:uid="{7FB55447-6538-4897-B92D-E2579113E051}"/>
    <cellStyle name="Normal 2 2 2 2 2 19 8" xfId="378" xr:uid="{00000000-0005-0000-0000-000057010000}"/>
    <cellStyle name="Normal 2 2 2 2 2 19 8 2" xfId="8364" xr:uid="{554D1F33-5DAB-4A74-91F7-42A36A0AEC8D}"/>
    <cellStyle name="Normal 2 2 2 2 2 19 9" xfId="379" xr:uid="{00000000-0005-0000-0000-000058010000}"/>
    <cellStyle name="Normal 2 2 2 2 2 19 9 2" xfId="8365" xr:uid="{B816997A-49E3-43D5-9ADC-A45194EE2F58}"/>
    <cellStyle name="Normal 2 2 2 2 2 2" xfId="380" xr:uid="{00000000-0005-0000-0000-000059010000}"/>
    <cellStyle name="Normal 2 2 2 2 2 2 10" xfId="381" xr:uid="{00000000-0005-0000-0000-00005A010000}"/>
    <cellStyle name="Normal 2 2 2 2 2 2 10 10" xfId="382" xr:uid="{00000000-0005-0000-0000-00005B010000}"/>
    <cellStyle name="Normal 2 2 2 2 2 2 10 10 2" xfId="8368" xr:uid="{420B5B31-4D54-4343-A97E-CFBE3F37DF49}"/>
    <cellStyle name="Normal 2 2 2 2 2 2 10 11" xfId="383" xr:uid="{00000000-0005-0000-0000-00005C010000}"/>
    <cellStyle name="Normal 2 2 2 2 2 2 10 11 2" xfId="8369" xr:uid="{9F62508C-7A79-4AFC-8BF6-FD8D2248F690}"/>
    <cellStyle name="Normal 2 2 2 2 2 2 10 12" xfId="384" xr:uid="{00000000-0005-0000-0000-00005D010000}"/>
    <cellStyle name="Normal 2 2 2 2 2 2 10 12 2" xfId="8370" xr:uid="{BB436568-C574-4DAB-A11D-361B5F86E634}"/>
    <cellStyle name="Normal 2 2 2 2 2 2 10 13" xfId="385" xr:uid="{00000000-0005-0000-0000-00005E010000}"/>
    <cellStyle name="Normal 2 2 2 2 2 2 10 13 2" xfId="8371" xr:uid="{C39E0F98-178E-458C-B13D-763DA4B60EF8}"/>
    <cellStyle name="Normal 2 2 2 2 2 2 10 14" xfId="386" xr:uid="{00000000-0005-0000-0000-00005F010000}"/>
    <cellStyle name="Normal 2 2 2 2 2 2 10 14 2" xfId="8372" xr:uid="{6311BD2D-6CB9-4FD3-A56E-6A9796565081}"/>
    <cellStyle name="Normal 2 2 2 2 2 2 10 15" xfId="387" xr:uid="{00000000-0005-0000-0000-000060010000}"/>
    <cellStyle name="Normal 2 2 2 2 2 2 10 15 2" xfId="8373" xr:uid="{3DFDF735-CBDD-487C-A419-30A5C204AB89}"/>
    <cellStyle name="Normal 2 2 2 2 2 2 10 16" xfId="8367" xr:uid="{5746EE38-FCE3-4DEF-B7F4-2069FB3ABD92}"/>
    <cellStyle name="Normal 2 2 2 2 2 2 10 2" xfId="388" xr:uid="{00000000-0005-0000-0000-000061010000}"/>
    <cellStyle name="Normal 2 2 2 2 2 2 10 2 2" xfId="8374" xr:uid="{A1FA4AFD-1D90-4652-8826-1A600A944991}"/>
    <cellStyle name="Normal 2 2 2 2 2 2 10 3" xfId="389" xr:uid="{00000000-0005-0000-0000-000062010000}"/>
    <cellStyle name="Normal 2 2 2 2 2 2 10 3 2" xfId="8375" xr:uid="{C5006D9B-A6CE-4092-AF27-DD925FAE09FF}"/>
    <cellStyle name="Normal 2 2 2 2 2 2 10 4" xfId="390" xr:uid="{00000000-0005-0000-0000-000063010000}"/>
    <cellStyle name="Normal 2 2 2 2 2 2 10 4 2" xfId="8376" xr:uid="{DAA264F8-FCFD-4656-8EEC-260795F39450}"/>
    <cellStyle name="Normal 2 2 2 2 2 2 10 5" xfId="391" xr:uid="{00000000-0005-0000-0000-000064010000}"/>
    <cellStyle name="Normal 2 2 2 2 2 2 10 5 2" xfId="8377" xr:uid="{2B588EA1-174D-438B-B732-8D209FEF32EF}"/>
    <cellStyle name="Normal 2 2 2 2 2 2 10 6" xfId="392" xr:uid="{00000000-0005-0000-0000-000065010000}"/>
    <cellStyle name="Normal 2 2 2 2 2 2 10 6 2" xfId="8378" xr:uid="{23D3C5D3-5B83-45D0-ADBB-D9BEBC59F3A8}"/>
    <cellStyle name="Normal 2 2 2 2 2 2 10 7" xfId="393" xr:uid="{00000000-0005-0000-0000-000066010000}"/>
    <cellStyle name="Normal 2 2 2 2 2 2 10 7 2" xfId="8379" xr:uid="{690189ED-36E2-43FE-B391-6FE06B434E95}"/>
    <cellStyle name="Normal 2 2 2 2 2 2 10 8" xfId="394" xr:uid="{00000000-0005-0000-0000-000067010000}"/>
    <cellStyle name="Normal 2 2 2 2 2 2 10 8 2" xfId="8380" xr:uid="{7C01CE71-63FA-41F8-BCE3-2B2B06D5134E}"/>
    <cellStyle name="Normal 2 2 2 2 2 2 10 9" xfId="395" xr:uid="{00000000-0005-0000-0000-000068010000}"/>
    <cellStyle name="Normal 2 2 2 2 2 2 10 9 2" xfId="8381" xr:uid="{3A09A778-3798-4380-9474-2EECEFAA7258}"/>
    <cellStyle name="Normal 2 2 2 2 2 2 11" xfId="396" xr:uid="{00000000-0005-0000-0000-000069010000}"/>
    <cellStyle name="Normal 2 2 2 2 2 2 11 2" xfId="397" xr:uid="{00000000-0005-0000-0000-00006A010000}"/>
    <cellStyle name="Normal 2 2 2 2 2 2 11 2 2" xfId="8383" xr:uid="{FB41C638-3C80-4E94-868D-52361A6D4B5E}"/>
    <cellStyle name="Normal 2 2 2 2 2 2 11 3" xfId="398" xr:uid="{00000000-0005-0000-0000-00006B010000}"/>
    <cellStyle name="Normal 2 2 2 2 2 2 11 3 2" xfId="8384" xr:uid="{641FB0E2-BB3B-4660-8811-7C2539159E6C}"/>
    <cellStyle name="Normal 2 2 2 2 2 2 11 4" xfId="399" xr:uid="{00000000-0005-0000-0000-00006C010000}"/>
    <cellStyle name="Normal 2 2 2 2 2 2 11 4 2" xfId="8385" xr:uid="{7B1A2D93-FCFE-4112-B7F2-646114F54E8E}"/>
    <cellStyle name="Normal 2 2 2 2 2 2 11 5" xfId="400" xr:uid="{00000000-0005-0000-0000-00006D010000}"/>
    <cellStyle name="Normal 2 2 2 2 2 2 11 5 2" xfId="8386" xr:uid="{C458237A-F6BE-4179-9C60-1A026A460854}"/>
    <cellStyle name="Normal 2 2 2 2 2 2 11 6" xfId="401" xr:uid="{00000000-0005-0000-0000-00006E010000}"/>
    <cellStyle name="Normal 2 2 2 2 2 2 11 6 2" xfId="8387" xr:uid="{F5FE0248-B6D1-449D-897D-C7717E3AD299}"/>
    <cellStyle name="Normal 2 2 2 2 2 2 11 7" xfId="8382" xr:uid="{3E1AE0BD-E47B-41E5-A3AC-5D1465990328}"/>
    <cellStyle name="Normal 2 2 2 2 2 2 12" xfId="402" xr:uid="{00000000-0005-0000-0000-00006F010000}"/>
    <cellStyle name="Normal 2 2 2 2 2 2 12 2" xfId="8388" xr:uid="{D88825B5-F9A1-4A2F-BDBE-8CA8AA4559BB}"/>
    <cellStyle name="Normal 2 2 2 2 2 2 13" xfId="403" xr:uid="{00000000-0005-0000-0000-000070010000}"/>
    <cellStyle name="Normal 2 2 2 2 2 2 13 2" xfId="8389" xr:uid="{CE29D702-88A1-47EA-9896-99359BD7AB27}"/>
    <cellStyle name="Normal 2 2 2 2 2 2 14" xfId="404" xr:uid="{00000000-0005-0000-0000-000071010000}"/>
    <cellStyle name="Normal 2 2 2 2 2 2 14 2" xfId="8390" xr:uid="{4DD4B16E-9BFB-4FA2-B178-584D5F06FDBC}"/>
    <cellStyle name="Normal 2 2 2 2 2 2 15" xfId="405" xr:uid="{00000000-0005-0000-0000-000072010000}"/>
    <cellStyle name="Normal 2 2 2 2 2 2 15 2" xfId="8391" xr:uid="{279EB430-75C0-4B25-B619-B77AFD5A4E03}"/>
    <cellStyle name="Normal 2 2 2 2 2 2 16" xfId="406" xr:uid="{00000000-0005-0000-0000-000073010000}"/>
    <cellStyle name="Normal 2 2 2 2 2 2 16 2" xfId="8392" xr:uid="{FE4B91A5-EDD2-468B-928A-822BC0C52B53}"/>
    <cellStyle name="Normal 2 2 2 2 2 2 17" xfId="407" xr:uid="{00000000-0005-0000-0000-000074010000}"/>
    <cellStyle name="Normal 2 2 2 2 2 2 17 2" xfId="8393" xr:uid="{84661F60-D096-406A-B3C8-1284A972EBA6}"/>
    <cellStyle name="Normal 2 2 2 2 2 2 18" xfId="408" xr:uid="{00000000-0005-0000-0000-000075010000}"/>
    <cellStyle name="Normal 2 2 2 2 2 2 18 2" xfId="8394" xr:uid="{53AAB0DD-1BE6-4DE6-98CA-F16E5A9DC9B4}"/>
    <cellStyle name="Normal 2 2 2 2 2 2 19" xfId="409" xr:uid="{00000000-0005-0000-0000-000076010000}"/>
    <cellStyle name="Normal 2 2 2 2 2 2 19 10" xfId="410" xr:uid="{00000000-0005-0000-0000-000077010000}"/>
    <cellStyle name="Normal 2 2 2 2 2 2 19 10 2" xfId="8396" xr:uid="{16C7C70A-5F74-4C7D-A27C-4248C91004D8}"/>
    <cellStyle name="Normal 2 2 2 2 2 2 19 11" xfId="411" xr:uid="{00000000-0005-0000-0000-000078010000}"/>
    <cellStyle name="Normal 2 2 2 2 2 2 19 11 2" xfId="8397" xr:uid="{0B789170-012B-44D7-97F3-DFB2E63C9BC5}"/>
    <cellStyle name="Normal 2 2 2 2 2 2 19 12" xfId="412" xr:uid="{00000000-0005-0000-0000-000079010000}"/>
    <cellStyle name="Normal 2 2 2 2 2 2 19 12 2" xfId="8398" xr:uid="{344C9401-AD16-46C2-A241-4F8A362E3F71}"/>
    <cellStyle name="Normal 2 2 2 2 2 2 19 13" xfId="8395" xr:uid="{A86E0305-71B1-4179-9411-011E63FF78E9}"/>
    <cellStyle name="Normal 2 2 2 2 2 2 19 2" xfId="413" xr:uid="{00000000-0005-0000-0000-00007A010000}"/>
    <cellStyle name="Normal 2 2 2 2 2 2 19 2 10" xfId="8399" xr:uid="{4FCD3086-25D7-47BB-BCFB-D2B8AB4BAB72}"/>
    <cellStyle name="Normal 2 2 2 2 2 2 19 2 2" xfId="414" xr:uid="{00000000-0005-0000-0000-00007B010000}"/>
    <cellStyle name="Normal 2 2 2 2 2 2 19 2 2 2" xfId="415" xr:uid="{00000000-0005-0000-0000-00007C010000}"/>
    <cellStyle name="Normal 2 2 2 2 2 2 19 2 2 2 2" xfId="8401" xr:uid="{DB8D1DFF-FAD0-4A70-A1E6-9DCBB374EE0D}"/>
    <cellStyle name="Normal 2 2 2 2 2 2 19 2 2 3" xfId="416" xr:uid="{00000000-0005-0000-0000-00007D010000}"/>
    <cellStyle name="Normal 2 2 2 2 2 2 19 2 2 3 2" xfId="8402" xr:uid="{888878EC-0C9D-4F1A-B84B-238A08392FC7}"/>
    <cellStyle name="Normal 2 2 2 2 2 2 19 2 2 4" xfId="417" xr:uid="{00000000-0005-0000-0000-00007E010000}"/>
    <cellStyle name="Normal 2 2 2 2 2 2 19 2 2 4 2" xfId="8403" xr:uid="{2FC32CCD-21C6-42BA-A6C1-368E98D8ED02}"/>
    <cellStyle name="Normal 2 2 2 2 2 2 19 2 2 5" xfId="418" xr:uid="{00000000-0005-0000-0000-00007F010000}"/>
    <cellStyle name="Normal 2 2 2 2 2 2 19 2 2 5 2" xfId="8404" xr:uid="{D4BB06BA-688B-4A11-9CF1-29F3EDD6BCEE}"/>
    <cellStyle name="Normal 2 2 2 2 2 2 19 2 2 6" xfId="419" xr:uid="{00000000-0005-0000-0000-000080010000}"/>
    <cellStyle name="Normal 2 2 2 2 2 2 19 2 2 6 2" xfId="8405" xr:uid="{89E7D9B7-56DA-427D-A77C-4EBB09F6FC40}"/>
    <cellStyle name="Normal 2 2 2 2 2 2 19 2 2 7" xfId="8400" xr:uid="{B6D1FA85-FC74-4547-B4F7-BE18A1063700}"/>
    <cellStyle name="Normal 2 2 2 2 2 2 19 2 3" xfId="420" xr:uid="{00000000-0005-0000-0000-000081010000}"/>
    <cellStyle name="Normal 2 2 2 2 2 2 19 2 3 2" xfId="8406" xr:uid="{42905039-1940-499E-B959-D43BB63D4D8E}"/>
    <cellStyle name="Normal 2 2 2 2 2 2 19 2 4" xfId="421" xr:uid="{00000000-0005-0000-0000-000082010000}"/>
    <cellStyle name="Normal 2 2 2 2 2 2 19 2 4 2" xfId="8407" xr:uid="{541DC501-5243-4780-AF32-A571ED763438}"/>
    <cellStyle name="Normal 2 2 2 2 2 2 19 2 5" xfId="422" xr:uid="{00000000-0005-0000-0000-000083010000}"/>
    <cellStyle name="Normal 2 2 2 2 2 2 19 2 5 2" xfId="8408" xr:uid="{CD494D49-354E-462E-8AF4-31651C63E939}"/>
    <cellStyle name="Normal 2 2 2 2 2 2 19 2 6" xfId="423" xr:uid="{00000000-0005-0000-0000-000084010000}"/>
    <cellStyle name="Normal 2 2 2 2 2 2 19 2 6 2" xfId="8409" xr:uid="{E25913AC-01CD-48CF-BC0C-A48E40C1920F}"/>
    <cellStyle name="Normal 2 2 2 2 2 2 19 2 7" xfId="424" xr:uid="{00000000-0005-0000-0000-000085010000}"/>
    <cellStyle name="Normal 2 2 2 2 2 2 19 2 7 2" xfId="8410" xr:uid="{FA29C89E-46EA-43FA-925D-602BDDCB7E09}"/>
    <cellStyle name="Normal 2 2 2 2 2 2 19 2 8" xfId="425" xr:uid="{00000000-0005-0000-0000-000086010000}"/>
    <cellStyle name="Normal 2 2 2 2 2 2 19 2 8 2" xfId="8411" xr:uid="{88CCA0A5-8669-49BA-81EC-47C94D65B994}"/>
    <cellStyle name="Normal 2 2 2 2 2 2 19 2 9" xfId="426" xr:uid="{00000000-0005-0000-0000-000087010000}"/>
    <cellStyle name="Normal 2 2 2 2 2 2 19 2 9 2" xfId="8412" xr:uid="{0AFE1609-4935-48CE-9DAC-5110E2371746}"/>
    <cellStyle name="Normal 2 2 2 2 2 2 19 3" xfId="427" xr:uid="{00000000-0005-0000-0000-000088010000}"/>
    <cellStyle name="Normal 2 2 2 2 2 2 19 3 2" xfId="8413" xr:uid="{D735FB08-51AA-4B6A-8278-5A214E5DD9CF}"/>
    <cellStyle name="Normal 2 2 2 2 2 2 19 4" xfId="428" xr:uid="{00000000-0005-0000-0000-000089010000}"/>
    <cellStyle name="Normal 2 2 2 2 2 2 19 4 2" xfId="8414" xr:uid="{7E58D445-A43F-424B-BE96-5981F0256582}"/>
    <cellStyle name="Normal 2 2 2 2 2 2 19 5" xfId="429" xr:uid="{00000000-0005-0000-0000-00008A010000}"/>
    <cellStyle name="Normal 2 2 2 2 2 2 19 5 2" xfId="8415" xr:uid="{D2CDA748-A282-42A6-BBDA-E3366E0A4B6B}"/>
    <cellStyle name="Normal 2 2 2 2 2 2 19 6" xfId="430" xr:uid="{00000000-0005-0000-0000-00008B010000}"/>
    <cellStyle name="Normal 2 2 2 2 2 2 19 6 2" xfId="431" xr:uid="{00000000-0005-0000-0000-00008C010000}"/>
    <cellStyle name="Normal 2 2 2 2 2 2 19 6 2 2" xfId="8417" xr:uid="{E1D423A9-5CE9-4A4D-A189-F9D371453601}"/>
    <cellStyle name="Normal 2 2 2 2 2 2 19 6 3" xfId="432" xr:uid="{00000000-0005-0000-0000-00008D010000}"/>
    <cellStyle name="Normal 2 2 2 2 2 2 19 6 3 2" xfId="8418" xr:uid="{B9E40F98-66B8-437B-8E71-0526FA3D1293}"/>
    <cellStyle name="Normal 2 2 2 2 2 2 19 6 4" xfId="433" xr:uid="{00000000-0005-0000-0000-00008E010000}"/>
    <cellStyle name="Normal 2 2 2 2 2 2 19 6 4 2" xfId="8419" xr:uid="{6640B96E-47E9-43DE-9E1E-D5EAEC3E6004}"/>
    <cellStyle name="Normal 2 2 2 2 2 2 19 6 5" xfId="434" xr:uid="{00000000-0005-0000-0000-00008F010000}"/>
    <cellStyle name="Normal 2 2 2 2 2 2 19 6 5 2" xfId="8420" xr:uid="{B15A4C69-49C4-49E6-8B0D-E63039FC6DD5}"/>
    <cellStyle name="Normal 2 2 2 2 2 2 19 6 6" xfId="435" xr:uid="{00000000-0005-0000-0000-000090010000}"/>
    <cellStyle name="Normal 2 2 2 2 2 2 19 6 6 2" xfId="8421" xr:uid="{70F6B0EB-4AAB-4760-935A-9FCEA20EEB64}"/>
    <cellStyle name="Normal 2 2 2 2 2 2 19 6 7" xfId="8416" xr:uid="{D9CA3306-80AD-4103-AB7D-48A4657C1295}"/>
    <cellStyle name="Normal 2 2 2 2 2 2 19 7" xfId="436" xr:uid="{00000000-0005-0000-0000-000091010000}"/>
    <cellStyle name="Normal 2 2 2 2 2 2 19 7 2" xfId="8422" xr:uid="{A4700769-D016-45ED-B190-668F83DC6387}"/>
    <cellStyle name="Normal 2 2 2 2 2 2 19 8" xfId="437" xr:uid="{00000000-0005-0000-0000-000092010000}"/>
    <cellStyle name="Normal 2 2 2 2 2 2 19 8 2" xfId="8423" xr:uid="{1F189F81-F6B1-4BEC-BA27-9D32E35C25A8}"/>
    <cellStyle name="Normal 2 2 2 2 2 2 19 9" xfId="438" xr:uid="{00000000-0005-0000-0000-000093010000}"/>
    <cellStyle name="Normal 2 2 2 2 2 2 19 9 2" xfId="8424" xr:uid="{6766FAC4-19D4-41BA-B157-E7FBBFEAE799}"/>
    <cellStyle name="Normal 2 2 2 2 2 2 2" xfId="439" xr:uid="{00000000-0005-0000-0000-000094010000}"/>
    <cellStyle name="Normal 2 2 2 2 2 2 2 10" xfId="440" xr:uid="{00000000-0005-0000-0000-000095010000}"/>
    <cellStyle name="Normal 2 2 2 2 2 2 2 10 2" xfId="441" xr:uid="{00000000-0005-0000-0000-000096010000}"/>
    <cellStyle name="Normal 2 2 2 2 2 2 2 10 2 2" xfId="8427" xr:uid="{91F73247-8514-4BCC-8C5C-F87EAC6FCEDC}"/>
    <cellStyle name="Normal 2 2 2 2 2 2 2 10 3" xfId="442" xr:uid="{00000000-0005-0000-0000-000097010000}"/>
    <cellStyle name="Normal 2 2 2 2 2 2 2 10 3 2" xfId="8428" xr:uid="{C9D709DB-4E1E-4038-A057-50DCCFF31E8B}"/>
    <cellStyle name="Normal 2 2 2 2 2 2 2 10 4" xfId="443" xr:uid="{00000000-0005-0000-0000-000098010000}"/>
    <cellStyle name="Normal 2 2 2 2 2 2 2 10 4 2" xfId="8429" xr:uid="{494D1DFC-7176-43B5-8F18-854735B0E28A}"/>
    <cellStyle name="Normal 2 2 2 2 2 2 2 10 5" xfId="444" xr:uid="{00000000-0005-0000-0000-000099010000}"/>
    <cellStyle name="Normal 2 2 2 2 2 2 2 10 5 2" xfId="8430" xr:uid="{4066088F-AF8C-4D68-B39A-21210847ADE7}"/>
    <cellStyle name="Normal 2 2 2 2 2 2 2 10 6" xfId="445" xr:uid="{00000000-0005-0000-0000-00009A010000}"/>
    <cellStyle name="Normal 2 2 2 2 2 2 2 10 6 2" xfId="8431" xr:uid="{493C432B-FA30-4CB8-AB6F-7FD4E4627D38}"/>
    <cellStyle name="Normal 2 2 2 2 2 2 2 10 7" xfId="8426" xr:uid="{2930C6F4-85A9-4515-B0C5-C3BE1FD8CA73}"/>
    <cellStyle name="Normal 2 2 2 2 2 2 2 11" xfId="446" xr:uid="{00000000-0005-0000-0000-00009B010000}"/>
    <cellStyle name="Normal 2 2 2 2 2 2 2 11 2" xfId="8432" xr:uid="{87FA655A-CC96-4E30-A44F-3A33DB637A57}"/>
    <cellStyle name="Normal 2 2 2 2 2 2 2 12" xfId="447" xr:uid="{00000000-0005-0000-0000-00009C010000}"/>
    <cellStyle name="Normal 2 2 2 2 2 2 2 12 2" xfId="8433" xr:uid="{37982B42-7740-4ACF-8F5D-DB1D4B2190F9}"/>
    <cellStyle name="Normal 2 2 2 2 2 2 2 13" xfId="448" xr:uid="{00000000-0005-0000-0000-00009D010000}"/>
    <cellStyle name="Normal 2 2 2 2 2 2 2 13 2" xfId="8434" xr:uid="{2BC3A660-E6C8-46B6-8EC3-F109D16E9B99}"/>
    <cellStyle name="Normal 2 2 2 2 2 2 2 14" xfId="449" xr:uid="{00000000-0005-0000-0000-00009E010000}"/>
    <cellStyle name="Normal 2 2 2 2 2 2 2 14 2" xfId="8435" xr:uid="{7829492B-F8A2-4DFA-98E0-A569A642C35C}"/>
    <cellStyle name="Normal 2 2 2 2 2 2 2 15" xfId="450" xr:uid="{00000000-0005-0000-0000-00009F010000}"/>
    <cellStyle name="Normal 2 2 2 2 2 2 2 15 2" xfId="8436" xr:uid="{6F877DA6-2A41-4EFF-A6E5-AB2B4879E0E3}"/>
    <cellStyle name="Normal 2 2 2 2 2 2 2 16" xfId="451" xr:uid="{00000000-0005-0000-0000-0000A0010000}"/>
    <cellStyle name="Normal 2 2 2 2 2 2 2 16 2" xfId="8437" xr:uid="{5D61910E-272A-40C2-920A-A5DEF3E13E24}"/>
    <cellStyle name="Normal 2 2 2 2 2 2 2 17" xfId="452" xr:uid="{00000000-0005-0000-0000-0000A1010000}"/>
    <cellStyle name="Normal 2 2 2 2 2 2 2 17 2" xfId="8438" xr:uid="{B6164918-DF96-42B9-A2EB-F9361E26C4C6}"/>
    <cellStyle name="Normal 2 2 2 2 2 2 2 18" xfId="453" xr:uid="{00000000-0005-0000-0000-0000A2010000}"/>
    <cellStyle name="Normal 2 2 2 2 2 2 2 18 10" xfId="454" xr:uid="{00000000-0005-0000-0000-0000A3010000}"/>
    <cellStyle name="Normal 2 2 2 2 2 2 2 18 10 2" xfId="8440" xr:uid="{43A7F2FA-0C8E-40CD-8214-1180EA6E1BD0}"/>
    <cellStyle name="Normal 2 2 2 2 2 2 2 18 11" xfId="455" xr:uid="{00000000-0005-0000-0000-0000A4010000}"/>
    <cellStyle name="Normal 2 2 2 2 2 2 2 18 11 2" xfId="8441" xr:uid="{B7BBCB51-B239-46A6-88E9-CF120AD5A6D8}"/>
    <cellStyle name="Normal 2 2 2 2 2 2 2 18 12" xfId="456" xr:uid="{00000000-0005-0000-0000-0000A5010000}"/>
    <cellStyle name="Normal 2 2 2 2 2 2 2 18 12 2" xfId="8442" xr:uid="{3E4D908E-7279-4675-86E4-8AF29E40881F}"/>
    <cellStyle name="Normal 2 2 2 2 2 2 2 18 13" xfId="8439" xr:uid="{32FA8CF4-D019-4FB0-A934-6F77CAE7D53D}"/>
    <cellStyle name="Normal 2 2 2 2 2 2 2 18 2" xfId="457" xr:uid="{00000000-0005-0000-0000-0000A6010000}"/>
    <cellStyle name="Normal 2 2 2 2 2 2 2 18 2 10" xfId="8443" xr:uid="{504CC70C-FA72-481A-A0A2-5F198A72A7D5}"/>
    <cellStyle name="Normal 2 2 2 2 2 2 2 18 2 2" xfId="458" xr:uid="{00000000-0005-0000-0000-0000A7010000}"/>
    <cellStyle name="Normal 2 2 2 2 2 2 2 18 2 2 2" xfId="459" xr:uid="{00000000-0005-0000-0000-0000A8010000}"/>
    <cellStyle name="Normal 2 2 2 2 2 2 2 18 2 2 2 2" xfId="8445" xr:uid="{33386E87-2F60-44A1-81CF-E39B578E32B4}"/>
    <cellStyle name="Normal 2 2 2 2 2 2 2 18 2 2 3" xfId="460" xr:uid="{00000000-0005-0000-0000-0000A9010000}"/>
    <cellStyle name="Normal 2 2 2 2 2 2 2 18 2 2 3 2" xfId="8446" xr:uid="{24224DDC-0F6C-425E-B372-700E504AF822}"/>
    <cellStyle name="Normal 2 2 2 2 2 2 2 18 2 2 4" xfId="461" xr:uid="{00000000-0005-0000-0000-0000AA010000}"/>
    <cellStyle name="Normal 2 2 2 2 2 2 2 18 2 2 4 2" xfId="8447" xr:uid="{9443B55E-2B2E-40BC-8B24-6A62C6EB41DD}"/>
    <cellStyle name="Normal 2 2 2 2 2 2 2 18 2 2 5" xfId="462" xr:uid="{00000000-0005-0000-0000-0000AB010000}"/>
    <cellStyle name="Normal 2 2 2 2 2 2 2 18 2 2 5 2" xfId="8448" xr:uid="{DDEE76B2-6F9E-42B0-8380-EAA5D926DE79}"/>
    <cellStyle name="Normal 2 2 2 2 2 2 2 18 2 2 6" xfId="463" xr:uid="{00000000-0005-0000-0000-0000AC010000}"/>
    <cellStyle name="Normal 2 2 2 2 2 2 2 18 2 2 6 2" xfId="8449" xr:uid="{71BC7D5D-6835-48E9-BF55-0EA6200E7C2F}"/>
    <cellStyle name="Normal 2 2 2 2 2 2 2 18 2 2 7" xfId="8444" xr:uid="{1CF110B6-7107-4EAC-8A6C-2A396E54046C}"/>
    <cellStyle name="Normal 2 2 2 2 2 2 2 18 2 3" xfId="464" xr:uid="{00000000-0005-0000-0000-0000AD010000}"/>
    <cellStyle name="Normal 2 2 2 2 2 2 2 18 2 3 2" xfId="8450" xr:uid="{C2F920D7-A179-4721-B366-385120392920}"/>
    <cellStyle name="Normal 2 2 2 2 2 2 2 18 2 4" xfId="465" xr:uid="{00000000-0005-0000-0000-0000AE010000}"/>
    <cellStyle name="Normal 2 2 2 2 2 2 2 18 2 4 2" xfId="8451" xr:uid="{DD806981-EAEF-4DA4-B03B-F3A13C1B8350}"/>
    <cellStyle name="Normal 2 2 2 2 2 2 2 18 2 5" xfId="466" xr:uid="{00000000-0005-0000-0000-0000AF010000}"/>
    <cellStyle name="Normal 2 2 2 2 2 2 2 18 2 5 2" xfId="8452" xr:uid="{82F7F98E-8E74-4860-A5D4-266D8FEB2A83}"/>
    <cellStyle name="Normal 2 2 2 2 2 2 2 18 2 6" xfId="467" xr:uid="{00000000-0005-0000-0000-0000B0010000}"/>
    <cellStyle name="Normal 2 2 2 2 2 2 2 18 2 6 2" xfId="8453" xr:uid="{88A07459-BAD3-436D-80C9-CC4A3E25A087}"/>
    <cellStyle name="Normal 2 2 2 2 2 2 2 18 2 7" xfId="468" xr:uid="{00000000-0005-0000-0000-0000B1010000}"/>
    <cellStyle name="Normal 2 2 2 2 2 2 2 18 2 7 2" xfId="8454" xr:uid="{7EB1BF62-DC7A-4204-AD26-A7959C185DC3}"/>
    <cellStyle name="Normal 2 2 2 2 2 2 2 18 2 8" xfId="469" xr:uid="{00000000-0005-0000-0000-0000B2010000}"/>
    <cellStyle name="Normal 2 2 2 2 2 2 2 18 2 8 2" xfId="8455" xr:uid="{4DB8477F-EEFE-4F90-AAD7-1ED889A1FEE6}"/>
    <cellStyle name="Normal 2 2 2 2 2 2 2 18 2 9" xfId="470" xr:uid="{00000000-0005-0000-0000-0000B3010000}"/>
    <cellStyle name="Normal 2 2 2 2 2 2 2 18 2 9 2" xfId="8456" xr:uid="{764BCF64-CE9A-47CA-BB3C-F3F7219C517A}"/>
    <cellStyle name="Normal 2 2 2 2 2 2 2 18 3" xfId="471" xr:uid="{00000000-0005-0000-0000-0000B4010000}"/>
    <cellStyle name="Normal 2 2 2 2 2 2 2 18 3 2" xfId="8457" xr:uid="{C07D9BF9-709A-4F12-AE11-CB6ED5A67FAF}"/>
    <cellStyle name="Normal 2 2 2 2 2 2 2 18 4" xfId="472" xr:uid="{00000000-0005-0000-0000-0000B5010000}"/>
    <cellStyle name="Normal 2 2 2 2 2 2 2 18 4 2" xfId="8458" xr:uid="{05C8CF09-DD7D-41DF-AF75-CA1F342A2FA8}"/>
    <cellStyle name="Normal 2 2 2 2 2 2 2 18 5" xfId="473" xr:uid="{00000000-0005-0000-0000-0000B6010000}"/>
    <cellStyle name="Normal 2 2 2 2 2 2 2 18 5 2" xfId="8459" xr:uid="{8B4F753F-EE90-47F4-9995-72DECC7F5211}"/>
    <cellStyle name="Normal 2 2 2 2 2 2 2 18 6" xfId="474" xr:uid="{00000000-0005-0000-0000-0000B7010000}"/>
    <cellStyle name="Normal 2 2 2 2 2 2 2 18 6 2" xfId="475" xr:uid="{00000000-0005-0000-0000-0000B8010000}"/>
    <cellStyle name="Normal 2 2 2 2 2 2 2 18 6 2 2" xfId="8461" xr:uid="{0FEC8352-B079-4A46-BE56-FD87B15271EE}"/>
    <cellStyle name="Normal 2 2 2 2 2 2 2 18 6 3" xfId="476" xr:uid="{00000000-0005-0000-0000-0000B9010000}"/>
    <cellStyle name="Normal 2 2 2 2 2 2 2 18 6 3 2" xfId="8462" xr:uid="{ADF0F72C-2273-4CE5-97D3-56DDB2095DDD}"/>
    <cellStyle name="Normal 2 2 2 2 2 2 2 18 6 4" xfId="477" xr:uid="{00000000-0005-0000-0000-0000BA010000}"/>
    <cellStyle name="Normal 2 2 2 2 2 2 2 18 6 4 2" xfId="8463" xr:uid="{3331C25A-468C-4615-B0AF-7E2202E0A898}"/>
    <cellStyle name="Normal 2 2 2 2 2 2 2 18 6 5" xfId="478" xr:uid="{00000000-0005-0000-0000-0000BB010000}"/>
    <cellStyle name="Normal 2 2 2 2 2 2 2 18 6 5 2" xfId="8464" xr:uid="{E5833407-D89A-4A35-AB97-4C2EAE05ECDC}"/>
    <cellStyle name="Normal 2 2 2 2 2 2 2 18 6 6" xfId="479" xr:uid="{00000000-0005-0000-0000-0000BC010000}"/>
    <cellStyle name="Normal 2 2 2 2 2 2 2 18 6 6 2" xfId="8465" xr:uid="{9790315F-E019-4492-8041-10C905839D62}"/>
    <cellStyle name="Normal 2 2 2 2 2 2 2 18 6 7" xfId="8460" xr:uid="{92BD4CF0-8A53-4C50-996A-0C602E00396B}"/>
    <cellStyle name="Normal 2 2 2 2 2 2 2 18 7" xfId="480" xr:uid="{00000000-0005-0000-0000-0000BD010000}"/>
    <cellStyle name="Normal 2 2 2 2 2 2 2 18 7 2" xfId="8466" xr:uid="{ACC6E01A-E611-4993-91B7-0F2384375618}"/>
    <cellStyle name="Normal 2 2 2 2 2 2 2 18 8" xfId="481" xr:uid="{00000000-0005-0000-0000-0000BE010000}"/>
    <cellStyle name="Normal 2 2 2 2 2 2 2 18 8 2" xfId="8467" xr:uid="{AA2F2A18-C029-4996-AA68-639777D2C59C}"/>
    <cellStyle name="Normal 2 2 2 2 2 2 2 18 9" xfId="482" xr:uid="{00000000-0005-0000-0000-0000BF010000}"/>
    <cellStyle name="Normal 2 2 2 2 2 2 2 18 9 2" xfId="8468" xr:uid="{0641E73A-02E6-4D86-A3A9-7C6740ABFDF1}"/>
    <cellStyle name="Normal 2 2 2 2 2 2 2 19" xfId="483" xr:uid="{00000000-0005-0000-0000-0000C0010000}"/>
    <cellStyle name="Normal 2 2 2 2 2 2 2 19 2" xfId="8469" xr:uid="{2A347846-AD2B-41E3-B783-68AD2A5C0049}"/>
    <cellStyle name="Normal 2 2 2 2 2 2 2 2" xfId="484" xr:uid="{00000000-0005-0000-0000-0000C1010000}"/>
    <cellStyle name="Normal 2 2 2 2 2 2 2 2 10" xfId="485" xr:uid="{00000000-0005-0000-0000-0000C2010000}"/>
    <cellStyle name="Normal 2 2 2 2 2 2 2 2 10 2" xfId="486" xr:uid="{00000000-0005-0000-0000-0000C3010000}"/>
    <cellStyle name="Normal 2 2 2 2 2 2 2 2 10 2 2" xfId="8472" xr:uid="{80B7CDB6-6015-4A41-87E7-A3894644B7FE}"/>
    <cellStyle name="Normal 2 2 2 2 2 2 2 2 10 3" xfId="487" xr:uid="{00000000-0005-0000-0000-0000C4010000}"/>
    <cellStyle name="Normal 2 2 2 2 2 2 2 2 10 3 2" xfId="8473" xr:uid="{396473CA-B91A-4EAF-9E12-BCE260815855}"/>
    <cellStyle name="Normal 2 2 2 2 2 2 2 2 10 4" xfId="488" xr:uid="{00000000-0005-0000-0000-0000C5010000}"/>
    <cellStyle name="Normal 2 2 2 2 2 2 2 2 10 4 2" xfId="8474" xr:uid="{568D6EB3-DD7B-48C3-B3C4-48B12B5DF568}"/>
    <cellStyle name="Normal 2 2 2 2 2 2 2 2 10 5" xfId="489" xr:uid="{00000000-0005-0000-0000-0000C6010000}"/>
    <cellStyle name="Normal 2 2 2 2 2 2 2 2 10 5 2" xfId="8475" xr:uid="{7E51CC2C-369A-43F9-AA31-1016EBDAAB8D}"/>
    <cellStyle name="Normal 2 2 2 2 2 2 2 2 10 6" xfId="490" xr:uid="{00000000-0005-0000-0000-0000C7010000}"/>
    <cellStyle name="Normal 2 2 2 2 2 2 2 2 10 6 2" xfId="8476" xr:uid="{E0DE0468-54AF-4190-AC0F-057B6E83E25C}"/>
    <cellStyle name="Normal 2 2 2 2 2 2 2 2 10 7" xfId="8471" xr:uid="{C24AF68F-1E38-4F3C-A3AC-07EB27F80A86}"/>
    <cellStyle name="Normal 2 2 2 2 2 2 2 2 11" xfId="491" xr:uid="{00000000-0005-0000-0000-0000C8010000}"/>
    <cellStyle name="Normal 2 2 2 2 2 2 2 2 11 2" xfId="8477" xr:uid="{3A2FF926-36E4-42E0-B2DC-9166FDB75C88}"/>
    <cellStyle name="Normal 2 2 2 2 2 2 2 2 12" xfId="492" xr:uid="{00000000-0005-0000-0000-0000C9010000}"/>
    <cellStyle name="Normal 2 2 2 2 2 2 2 2 12 2" xfId="8478" xr:uid="{86B19823-0AED-431F-91DA-59BC145C2DF6}"/>
    <cellStyle name="Normal 2 2 2 2 2 2 2 2 13" xfId="493" xr:uid="{00000000-0005-0000-0000-0000CA010000}"/>
    <cellStyle name="Normal 2 2 2 2 2 2 2 2 13 2" xfId="8479" xr:uid="{669032CA-B6BC-4BAE-90D6-758EB32E3BB9}"/>
    <cellStyle name="Normal 2 2 2 2 2 2 2 2 14" xfId="494" xr:uid="{00000000-0005-0000-0000-0000CB010000}"/>
    <cellStyle name="Normal 2 2 2 2 2 2 2 2 14 2" xfId="8480" xr:uid="{40B13208-A648-4C62-B65F-F3819B8A305B}"/>
    <cellStyle name="Normal 2 2 2 2 2 2 2 2 15" xfId="495" xr:uid="{00000000-0005-0000-0000-0000CC010000}"/>
    <cellStyle name="Normal 2 2 2 2 2 2 2 2 15 2" xfId="8481" xr:uid="{931A9B20-707F-440E-9DCB-40C2D934FBD3}"/>
    <cellStyle name="Normal 2 2 2 2 2 2 2 2 16" xfId="496" xr:uid="{00000000-0005-0000-0000-0000CD010000}"/>
    <cellStyle name="Normal 2 2 2 2 2 2 2 2 16 2" xfId="8482" xr:uid="{3E603AAC-28DB-4C6A-9F16-3349F4FD4728}"/>
    <cellStyle name="Normal 2 2 2 2 2 2 2 2 17" xfId="497" xr:uid="{00000000-0005-0000-0000-0000CE010000}"/>
    <cellStyle name="Normal 2 2 2 2 2 2 2 2 17 2" xfId="8483" xr:uid="{2119E5CA-61A2-45C4-B4EC-A9742631B881}"/>
    <cellStyle name="Normal 2 2 2 2 2 2 2 2 18" xfId="498" xr:uid="{00000000-0005-0000-0000-0000CF010000}"/>
    <cellStyle name="Normal 2 2 2 2 2 2 2 2 18 10" xfId="499" xr:uid="{00000000-0005-0000-0000-0000D0010000}"/>
    <cellStyle name="Normal 2 2 2 2 2 2 2 2 18 10 2" xfId="8485" xr:uid="{FC318097-D1B5-4C1C-B4D6-532BE27B5779}"/>
    <cellStyle name="Normal 2 2 2 2 2 2 2 2 18 11" xfId="500" xr:uid="{00000000-0005-0000-0000-0000D1010000}"/>
    <cellStyle name="Normal 2 2 2 2 2 2 2 2 18 11 2" xfId="8486" xr:uid="{E58E48E3-0E72-4301-811F-6CA84E26A772}"/>
    <cellStyle name="Normal 2 2 2 2 2 2 2 2 18 12" xfId="501" xr:uid="{00000000-0005-0000-0000-0000D2010000}"/>
    <cellStyle name="Normal 2 2 2 2 2 2 2 2 18 12 2" xfId="8487" xr:uid="{301272B1-31E9-467B-AFD0-9988137AFDF6}"/>
    <cellStyle name="Normal 2 2 2 2 2 2 2 2 18 13" xfId="8484" xr:uid="{8E0049FC-FE79-475A-A908-6949C7E01027}"/>
    <cellStyle name="Normal 2 2 2 2 2 2 2 2 18 2" xfId="502" xr:uid="{00000000-0005-0000-0000-0000D3010000}"/>
    <cellStyle name="Normal 2 2 2 2 2 2 2 2 18 2 10" xfId="8488" xr:uid="{3B918505-2016-4BA2-B2CF-F075CF42609D}"/>
    <cellStyle name="Normal 2 2 2 2 2 2 2 2 18 2 2" xfId="503" xr:uid="{00000000-0005-0000-0000-0000D4010000}"/>
    <cellStyle name="Normal 2 2 2 2 2 2 2 2 18 2 2 2" xfId="504" xr:uid="{00000000-0005-0000-0000-0000D5010000}"/>
    <cellStyle name="Normal 2 2 2 2 2 2 2 2 18 2 2 2 2" xfId="8490" xr:uid="{1AAE02A4-A2EA-41CA-8E24-02A3FE2907FF}"/>
    <cellStyle name="Normal 2 2 2 2 2 2 2 2 18 2 2 3" xfId="505" xr:uid="{00000000-0005-0000-0000-0000D6010000}"/>
    <cellStyle name="Normal 2 2 2 2 2 2 2 2 18 2 2 3 2" xfId="8491" xr:uid="{8DFF0FFF-23FA-44D1-ADDD-1E7A3608B167}"/>
    <cellStyle name="Normal 2 2 2 2 2 2 2 2 18 2 2 4" xfId="506" xr:uid="{00000000-0005-0000-0000-0000D7010000}"/>
    <cellStyle name="Normal 2 2 2 2 2 2 2 2 18 2 2 4 2" xfId="8492" xr:uid="{E6D8F04B-3EFD-49B6-840B-1DB6C456AD8C}"/>
    <cellStyle name="Normal 2 2 2 2 2 2 2 2 18 2 2 5" xfId="507" xr:uid="{00000000-0005-0000-0000-0000D8010000}"/>
    <cellStyle name="Normal 2 2 2 2 2 2 2 2 18 2 2 5 2" xfId="8493" xr:uid="{1AD107DD-C619-425D-A108-F66083428BAF}"/>
    <cellStyle name="Normal 2 2 2 2 2 2 2 2 18 2 2 6" xfId="508" xr:uid="{00000000-0005-0000-0000-0000D9010000}"/>
    <cellStyle name="Normal 2 2 2 2 2 2 2 2 18 2 2 6 2" xfId="8494" xr:uid="{A4272F81-0525-4374-8E47-57A92566F19A}"/>
    <cellStyle name="Normal 2 2 2 2 2 2 2 2 18 2 2 7" xfId="8489" xr:uid="{1AE7921D-6C8A-47B7-8FBF-AF11974AF3DE}"/>
    <cellStyle name="Normal 2 2 2 2 2 2 2 2 18 2 3" xfId="509" xr:uid="{00000000-0005-0000-0000-0000DA010000}"/>
    <cellStyle name="Normal 2 2 2 2 2 2 2 2 18 2 3 2" xfId="8495" xr:uid="{D7807766-605F-4252-A830-1BE2D4754BFA}"/>
    <cellStyle name="Normal 2 2 2 2 2 2 2 2 18 2 4" xfId="510" xr:uid="{00000000-0005-0000-0000-0000DB010000}"/>
    <cellStyle name="Normal 2 2 2 2 2 2 2 2 18 2 4 2" xfId="8496" xr:uid="{BD3D7497-5C1D-42B6-A977-67DF4E2DB56F}"/>
    <cellStyle name="Normal 2 2 2 2 2 2 2 2 18 2 5" xfId="511" xr:uid="{00000000-0005-0000-0000-0000DC010000}"/>
    <cellStyle name="Normal 2 2 2 2 2 2 2 2 18 2 5 2" xfId="8497" xr:uid="{BD1EAAD1-30F5-4B51-90E9-2FB7A0745C6F}"/>
    <cellStyle name="Normal 2 2 2 2 2 2 2 2 18 2 6" xfId="512" xr:uid="{00000000-0005-0000-0000-0000DD010000}"/>
    <cellStyle name="Normal 2 2 2 2 2 2 2 2 18 2 6 2" xfId="8498" xr:uid="{A6978185-09DE-4646-98E2-BD779F8AD01F}"/>
    <cellStyle name="Normal 2 2 2 2 2 2 2 2 18 2 7" xfId="513" xr:uid="{00000000-0005-0000-0000-0000DE010000}"/>
    <cellStyle name="Normal 2 2 2 2 2 2 2 2 18 2 7 2" xfId="8499" xr:uid="{0C260A81-FF4C-4D83-807A-41C63C1686FF}"/>
    <cellStyle name="Normal 2 2 2 2 2 2 2 2 18 2 8" xfId="514" xr:uid="{00000000-0005-0000-0000-0000DF010000}"/>
    <cellStyle name="Normal 2 2 2 2 2 2 2 2 18 2 8 2" xfId="8500" xr:uid="{36548927-8E3A-416A-86EB-1CFD9E72CE84}"/>
    <cellStyle name="Normal 2 2 2 2 2 2 2 2 18 2 9" xfId="515" xr:uid="{00000000-0005-0000-0000-0000E0010000}"/>
    <cellStyle name="Normal 2 2 2 2 2 2 2 2 18 2 9 2" xfId="8501" xr:uid="{926CC244-F0DA-4B9E-A0F5-28F49391E93B}"/>
    <cellStyle name="Normal 2 2 2 2 2 2 2 2 18 3" xfId="516" xr:uid="{00000000-0005-0000-0000-0000E1010000}"/>
    <cellStyle name="Normal 2 2 2 2 2 2 2 2 18 3 2" xfId="8502" xr:uid="{CE999FA3-4EBF-4DA5-9AF1-8B0D1CB2AED8}"/>
    <cellStyle name="Normal 2 2 2 2 2 2 2 2 18 4" xfId="517" xr:uid="{00000000-0005-0000-0000-0000E2010000}"/>
    <cellStyle name="Normal 2 2 2 2 2 2 2 2 18 4 2" xfId="8503" xr:uid="{CE22F1BE-9D68-4A61-AA9C-FDCFADBAABA8}"/>
    <cellStyle name="Normal 2 2 2 2 2 2 2 2 18 5" xfId="518" xr:uid="{00000000-0005-0000-0000-0000E3010000}"/>
    <cellStyle name="Normal 2 2 2 2 2 2 2 2 18 5 2" xfId="8504" xr:uid="{F7B68C78-1474-4DC9-BCAE-957DD187B9D8}"/>
    <cellStyle name="Normal 2 2 2 2 2 2 2 2 18 6" xfId="519" xr:uid="{00000000-0005-0000-0000-0000E4010000}"/>
    <cellStyle name="Normal 2 2 2 2 2 2 2 2 18 6 2" xfId="520" xr:uid="{00000000-0005-0000-0000-0000E5010000}"/>
    <cellStyle name="Normal 2 2 2 2 2 2 2 2 18 6 2 2" xfId="8506" xr:uid="{952112AF-33F8-4C79-802C-39612ABB912D}"/>
    <cellStyle name="Normal 2 2 2 2 2 2 2 2 18 6 3" xfId="521" xr:uid="{00000000-0005-0000-0000-0000E6010000}"/>
    <cellStyle name="Normal 2 2 2 2 2 2 2 2 18 6 3 2" xfId="8507" xr:uid="{7D701F94-E9DC-4543-813C-15212BECD378}"/>
    <cellStyle name="Normal 2 2 2 2 2 2 2 2 18 6 4" xfId="522" xr:uid="{00000000-0005-0000-0000-0000E7010000}"/>
    <cellStyle name="Normal 2 2 2 2 2 2 2 2 18 6 4 2" xfId="8508" xr:uid="{569921CE-D796-4721-9D12-00C70C106EC1}"/>
    <cellStyle name="Normal 2 2 2 2 2 2 2 2 18 6 5" xfId="523" xr:uid="{00000000-0005-0000-0000-0000E8010000}"/>
    <cellStyle name="Normal 2 2 2 2 2 2 2 2 18 6 5 2" xfId="8509" xr:uid="{18BAE66F-8F43-4693-BF38-11DDF3B1B5BC}"/>
    <cellStyle name="Normal 2 2 2 2 2 2 2 2 18 6 6" xfId="524" xr:uid="{00000000-0005-0000-0000-0000E9010000}"/>
    <cellStyle name="Normal 2 2 2 2 2 2 2 2 18 6 6 2" xfId="8510" xr:uid="{AF515CBF-0F50-4222-81C2-79B8E214D199}"/>
    <cellStyle name="Normal 2 2 2 2 2 2 2 2 18 6 7" xfId="8505" xr:uid="{5A423E13-B9F1-4A35-B0E8-F96492D335D6}"/>
    <cellStyle name="Normal 2 2 2 2 2 2 2 2 18 7" xfId="525" xr:uid="{00000000-0005-0000-0000-0000EA010000}"/>
    <cellStyle name="Normal 2 2 2 2 2 2 2 2 18 7 2" xfId="8511" xr:uid="{3E9EAA56-527F-4B73-B4CD-45D63EAFBD04}"/>
    <cellStyle name="Normal 2 2 2 2 2 2 2 2 18 8" xfId="526" xr:uid="{00000000-0005-0000-0000-0000EB010000}"/>
    <cellStyle name="Normal 2 2 2 2 2 2 2 2 18 8 2" xfId="8512" xr:uid="{01A84F16-2F39-4BEC-B9D6-F8E8A42F39D8}"/>
    <cellStyle name="Normal 2 2 2 2 2 2 2 2 18 9" xfId="527" xr:uid="{00000000-0005-0000-0000-0000EC010000}"/>
    <cellStyle name="Normal 2 2 2 2 2 2 2 2 18 9 2" xfId="8513" xr:uid="{902EAD0B-196D-4D26-8907-845A03983C54}"/>
    <cellStyle name="Normal 2 2 2 2 2 2 2 2 19" xfId="528" xr:uid="{00000000-0005-0000-0000-0000ED010000}"/>
    <cellStyle name="Normal 2 2 2 2 2 2 2 2 19 2" xfId="8514" xr:uid="{F065E0FC-4BDD-4896-91F5-145A032E20B7}"/>
    <cellStyle name="Normal 2 2 2 2 2 2 2 2 2" xfId="529" xr:uid="{00000000-0005-0000-0000-0000EE010000}"/>
    <cellStyle name="Normal 2 2 2 2 2 2 2 2 2 10" xfId="530" xr:uid="{00000000-0005-0000-0000-0000EF010000}"/>
    <cellStyle name="Normal 2 2 2 2 2 2 2 2 2 10 2" xfId="8516" xr:uid="{6F1A8544-625A-4E25-BEFE-E606046D93F9}"/>
    <cellStyle name="Normal 2 2 2 2 2 2 2 2 2 11" xfId="531" xr:uid="{00000000-0005-0000-0000-0000F0010000}"/>
    <cellStyle name="Normal 2 2 2 2 2 2 2 2 2 11 2" xfId="8517" xr:uid="{F5760A53-588D-4B46-AC05-0744FC309553}"/>
    <cellStyle name="Normal 2 2 2 2 2 2 2 2 2 12" xfId="532" xr:uid="{00000000-0005-0000-0000-0000F1010000}"/>
    <cellStyle name="Normal 2 2 2 2 2 2 2 2 2 12 2" xfId="8518" xr:uid="{BAAE4303-B3B9-4996-9885-7CAC77B4D023}"/>
    <cellStyle name="Normal 2 2 2 2 2 2 2 2 2 13" xfId="533" xr:uid="{00000000-0005-0000-0000-0000F2010000}"/>
    <cellStyle name="Normal 2 2 2 2 2 2 2 2 2 13 2" xfId="8519" xr:uid="{221C5F36-B0D3-4C92-9742-E2DBE2719CB3}"/>
    <cellStyle name="Normal 2 2 2 2 2 2 2 2 2 14" xfId="534" xr:uid="{00000000-0005-0000-0000-0000F3010000}"/>
    <cellStyle name="Normal 2 2 2 2 2 2 2 2 2 14 2" xfId="8520" xr:uid="{E58D5FFC-7D19-497D-A5AC-FC8E4F52627C}"/>
    <cellStyle name="Normal 2 2 2 2 2 2 2 2 2 15" xfId="535" xr:uid="{00000000-0005-0000-0000-0000F4010000}"/>
    <cellStyle name="Normal 2 2 2 2 2 2 2 2 2 15 10" xfId="536" xr:uid="{00000000-0005-0000-0000-0000F5010000}"/>
    <cellStyle name="Normal 2 2 2 2 2 2 2 2 2 15 10 2" xfId="8522" xr:uid="{EB62C6DE-E87F-44C9-9CF8-A79BC4849FD4}"/>
    <cellStyle name="Normal 2 2 2 2 2 2 2 2 2 15 11" xfId="537" xr:uid="{00000000-0005-0000-0000-0000F6010000}"/>
    <cellStyle name="Normal 2 2 2 2 2 2 2 2 2 15 11 2" xfId="8523" xr:uid="{BF17EA19-FF55-462C-8868-632DFE80C398}"/>
    <cellStyle name="Normal 2 2 2 2 2 2 2 2 2 15 12" xfId="538" xr:uid="{00000000-0005-0000-0000-0000F7010000}"/>
    <cellStyle name="Normal 2 2 2 2 2 2 2 2 2 15 12 2" xfId="8524" xr:uid="{01D41B03-5AD7-4CBC-8BD2-7788E042E99D}"/>
    <cellStyle name="Normal 2 2 2 2 2 2 2 2 2 15 13" xfId="8521" xr:uid="{8928C7EA-9D8C-42C9-AA78-6931F219B4CC}"/>
    <cellStyle name="Normal 2 2 2 2 2 2 2 2 2 15 2" xfId="539" xr:uid="{00000000-0005-0000-0000-0000F8010000}"/>
    <cellStyle name="Normal 2 2 2 2 2 2 2 2 2 15 2 10" xfId="8525" xr:uid="{E844A291-12E3-42D7-B971-46804B2ECF21}"/>
    <cellStyle name="Normal 2 2 2 2 2 2 2 2 2 15 2 2" xfId="540" xr:uid="{00000000-0005-0000-0000-0000F9010000}"/>
    <cellStyle name="Normal 2 2 2 2 2 2 2 2 2 15 2 2 2" xfId="541" xr:uid="{00000000-0005-0000-0000-0000FA010000}"/>
    <cellStyle name="Normal 2 2 2 2 2 2 2 2 2 15 2 2 2 2" xfId="8527" xr:uid="{275B563C-FC40-4B8B-A006-442AA238054F}"/>
    <cellStyle name="Normal 2 2 2 2 2 2 2 2 2 15 2 2 3" xfId="542" xr:uid="{00000000-0005-0000-0000-0000FB010000}"/>
    <cellStyle name="Normal 2 2 2 2 2 2 2 2 2 15 2 2 3 2" xfId="8528" xr:uid="{E2867DF2-C76C-4C71-B397-C5A9900B63F7}"/>
    <cellStyle name="Normal 2 2 2 2 2 2 2 2 2 15 2 2 4" xfId="543" xr:uid="{00000000-0005-0000-0000-0000FC010000}"/>
    <cellStyle name="Normal 2 2 2 2 2 2 2 2 2 15 2 2 4 2" xfId="8529" xr:uid="{87E743BF-140B-405E-99ED-DAA4655B7C0B}"/>
    <cellStyle name="Normal 2 2 2 2 2 2 2 2 2 15 2 2 5" xfId="544" xr:uid="{00000000-0005-0000-0000-0000FD010000}"/>
    <cellStyle name="Normal 2 2 2 2 2 2 2 2 2 15 2 2 5 2" xfId="8530" xr:uid="{0233062E-AB17-4D33-8C31-2D3B26366A6D}"/>
    <cellStyle name="Normal 2 2 2 2 2 2 2 2 2 15 2 2 6" xfId="545" xr:uid="{00000000-0005-0000-0000-0000FE010000}"/>
    <cellStyle name="Normal 2 2 2 2 2 2 2 2 2 15 2 2 6 2" xfId="8531" xr:uid="{4A49FFBB-19B3-46C8-8C2B-F50F3EEAA5B0}"/>
    <cellStyle name="Normal 2 2 2 2 2 2 2 2 2 15 2 2 7" xfId="8526" xr:uid="{C12A18ED-E677-4A6E-8109-C29786FB454E}"/>
    <cellStyle name="Normal 2 2 2 2 2 2 2 2 2 15 2 3" xfId="546" xr:uid="{00000000-0005-0000-0000-0000FF010000}"/>
    <cellStyle name="Normal 2 2 2 2 2 2 2 2 2 15 2 3 2" xfId="8532" xr:uid="{516FF0AD-8BB8-445F-A21E-E79E07CEAC4D}"/>
    <cellStyle name="Normal 2 2 2 2 2 2 2 2 2 15 2 4" xfId="547" xr:uid="{00000000-0005-0000-0000-000000020000}"/>
    <cellStyle name="Normal 2 2 2 2 2 2 2 2 2 15 2 4 2" xfId="8533" xr:uid="{E955DA89-91AC-4CBC-A099-BA2994E5F96D}"/>
    <cellStyle name="Normal 2 2 2 2 2 2 2 2 2 15 2 5" xfId="548" xr:uid="{00000000-0005-0000-0000-000001020000}"/>
    <cellStyle name="Normal 2 2 2 2 2 2 2 2 2 15 2 5 2" xfId="8534" xr:uid="{D1CB308C-39AE-4F06-A690-B5B697ACDD4C}"/>
    <cellStyle name="Normal 2 2 2 2 2 2 2 2 2 15 2 6" xfId="549" xr:uid="{00000000-0005-0000-0000-000002020000}"/>
    <cellStyle name="Normal 2 2 2 2 2 2 2 2 2 15 2 6 2" xfId="8535" xr:uid="{4EC2E709-6BF8-4F80-891B-62EEB2D0DC19}"/>
    <cellStyle name="Normal 2 2 2 2 2 2 2 2 2 15 2 7" xfId="550" xr:uid="{00000000-0005-0000-0000-000003020000}"/>
    <cellStyle name="Normal 2 2 2 2 2 2 2 2 2 15 2 7 2" xfId="8536" xr:uid="{9CE47703-85B1-4A8B-A034-CBC7AB27EFF1}"/>
    <cellStyle name="Normal 2 2 2 2 2 2 2 2 2 15 2 8" xfId="551" xr:uid="{00000000-0005-0000-0000-000004020000}"/>
    <cellStyle name="Normal 2 2 2 2 2 2 2 2 2 15 2 8 2" xfId="8537" xr:uid="{E3819CA5-29F8-43AF-A32D-33E86E29DE9E}"/>
    <cellStyle name="Normal 2 2 2 2 2 2 2 2 2 15 2 9" xfId="552" xr:uid="{00000000-0005-0000-0000-000005020000}"/>
    <cellStyle name="Normal 2 2 2 2 2 2 2 2 2 15 2 9 2" xfId="8538" xr:uid="{BBA73275-67A0-498E-814E-419ACDC3DAA1}"/>
    <cellStyle name="Normal 2 2 2 2 2 2 2 2 2 15 3" xfId="553" xr:uid="{00000000-0005-0000-0000-000006020000}"/>
    <cellStyle name="Normal 2 2 2 2 2 2 2 2 2 15 3 2" xfId="8539" xr:uid="{B8B95946-97A2-4D26-9FDF-FF30CFA90B8A}"/>
    <cellStyle name="Normal 2 2 2 2 2 2 2 2 2 15 4" xfId="554" xr:uid="{00000000-0005-0000-0000-000007020000}"/>
    <cellStyle name="Normal 2 2 2 2 2 2 2 2 2 15 4 2" xfId="8540" xr:uid="{16567D02-C705-4FDD-BBFB-FD6CFD8193B8}"/>
    <cellStyle name="Normal 2 2 2 2 2 2 2 2 2 15 5" xfId="555" xr:uid="{00000000-0005-0000-0000-000008020000}"/>
    <cellStyle name="Normal 2 2 2 2 2 2 2 2 2 15 5 2" xfId="8541" xr:uid="{349BBE18-438A-4556-9449-029BA106D820}"/>
    <cellStyle name="Normal 2 2 2 2 2 2 2 2 2 15 6" xfId="556" xr:uid="{00000000-0005-0000-0000-000009020000}"/>
    <cellStyle name="Normal 2 2 2 2 2 2 2 2 2 15 6 2" xfId="557" xr:uid="{00000000-0005-0000-0000-00000A020000}"/>
    <cellStyle name="Normal 2 2 2 2 2 2 2 2 2 15 6 2 2" xfId="8543" xr:uid="{DE576024-8311-4A8A-B207-2AD76FF7BDA4}"/>
    <cellStyle name="Normal 2 2 2 2 2 2 2 2 2 15 6 3" xfId="558" xr:uid="{00000000-0005-0000-0000-00000B020000}"/>
    <cellStyle name="Normal 2 2 2 2 2 2 2 2 2 15 6 3 2" xfId="8544" xr:uid="{52858453-3E26-4C12-8752-5B6175263333}"/>
    <cellStyle name="Normal 2 2 2 2 2 2 2 2 2 15 6 4" xfId="559" xr:uid="{00000000-0005-0000-0000-00000C020000}"/>
    <cellStyle name="Normal 2 2 2 2 2 2 2 2 2 15 6 4 2" xfId="8545" xr:uid="{BE0BBB4D-FF9F-45A0-879E-2D25576878F7}"/>
    <cellStyle name="Normal 2 2 2 2 2 2 2 2 2 15 6 5" xfId="560" xr:uid="{00000000-0005-0000-0000-00000D020000}"/>
    <cellStyle name="Normal 2 2 2 2 2 2 2 2 2 15 6 5 2" xfId="8546" xr:uid="{5946F50F-96F3-417D-A784-E6D0E3B68B21}"/>
    <cellStyle name="Normal 2 2 2 2 2 2 2 2 2 15 6 6" xfId="561" xr:uid="{00000000-0005-0000-0000-00000E020000}"/>
    <cellStyle name="Normal 2 2 2 2 2 2 2 2 2 15 6 6 2" xfId="8547" xr:uid="{56275689-797C-49D1-B115-59F0C479E4C0}"/>
    <cellStyle name="Normal 2 2 2 2 2 2 2 2 2 15 6 7" xfId="8542" xr:uid="{1C8CF2A2-0790-4846-8A37-320909AFEDDE}"/>
    <cellStyle name="Normal 2 2 2 2 2 2 2 2 2 15 7" xfId="562" xr:uid="{00000000-0005-0000-0000-00000F020000}"/>
    <cellStyle name="Normal 2 2 2 2 2 2 2 2 2 15 7 2" xfId="8548" xr:uid="{3060AACA-06B4-4772-ADEE-D08FA1FFFAE2}"/>
    <cellStyle name="Normal 2 2 2 2 2 2 2 2 2 15 8" xfId="563" xr:uid="{00000000-0005-0000-0000-000010020000}"/>
    <cellStyle name="Normal 2 2 2 2 2 2 2 2 2 15 8 2" xfId="8549" xr:uid="{1CB1AB62-8C55-4AA4-A1D8-ABCE5A87EA19}"/>
    <cellStyle name="Normal 2 2 2 2 2 2 2 2 2 15 9" xfId="564" xr:uid="{00000000-0005-0000-0000-000011020000}"/>
    <cellStyle name="Normal 2 2 2 2 2 2 2 2 2 15 9 2" xfId="8550" xr:uid="{1DAF0D44-C3F0-4B98-B944-803DE87E51A0}"/>
    <cellStyle name="Normal 2 2 2 2 2 2 2 2 2 16" xfId="565" xr:uid="{00000000-0005-0000-0000-000012020000}"/>
    <cellStyle name="Normal 2 2 2 2 2 2 2 2 2 16 2" xfId="8551" xr:uid="{6F74DB7F-BD49-438A-9BB2-BFE279F84647}"/>
    <cellStyle name="Normal 2 2 2 2 2 2 2 2 2 17" xfId="566" xr:uid="{00000000-0005-0000-0000-000013020000}"/>
    <cellStyle name="Normal 2 2 2 2 2 2 2 2 2 17 2" xfId="8552" xr:uid="{1EA8708A-4624-425C-9304-6B3CA4E5FCBC}"/>
    <cellStyle name="Normal 2 2 2 2 2 2 2 2 2 18" xfId="567" xr:uid="{00000000-0005-0000-0000-000014020000}"/>
    <cellStyle name="Normal 2 2 2 2 2 2 2 2 2 18 10" xfId="8553" xr:uid="{F93DA3DF-FD24-407C-BFBE-C1BE075377F4}"/>
    <cellStyle name="Normal 2 2 2 2 2 2 2 2 2 18 2" xfId="568" xr:uid="{00000000-0005-0000-0000-000015020000}"/>
    <cellStyle name="Normal 2 2 2 2 2 2 2 2 2 18 2 2" xfId="569" xr:uid="{00000000-0005-0000-0000-000016020000}"/>
    <cellStyle name="Normal 2 2 2 2 2 2 2 2 2 18 2 2 2" xfId="8555" xr:uid="{4E6CDB45-7BE3-4DAC-BE68-D34DD14240B7}"/>
    <cellStyle name="Normal 2 2 2 2 2 2 2 2 2 18 2 3" xfId="570" xr:uid="{00000000-0005-0000-0000-000017020000}"/>
    <cellStyle name="Normal 2 2 2 2 2 2 2 2 2 18 2 3 2" xfId="8556" xr:uid="{D3C32A34-838A-4630-8DA5-25A9188776B8}"/>
    <cellStyle name="Normal 2 2 2 2 2 2 2 2 2 18 2 4" xfId="571" xr:uid="{00000000-0005-0000-0000-000018020000}"/>
    <cellStyle name="Normal 2 2 2 2 2 2 2 2 2 18 2 4 2" xfId="8557" xr:uid="{5EDF8BE1-7ABF-49A2-983A-8FABC4ABF562}"/>
    <cellStyle name="Normal 2 2 2 2 2 2 2 2 2 18 2 5" xfId="572" xr:uid="{00000000-0005-0000-0000-000019020000}"/>
    <cellStyle name="Normal 2 2 2 2 2 2 2 2 2 18 2 5 2" xfId="8558" xr:uid="{107A9880-85C3-4E4B-9CEF-FB1759AED460}"/>
    <cellStyle name="Normal 2 2 2 2 2 2 2 2 2 18 2 6" xfId="573" xr:uid="{00000000-0005-0000-0000-00001A020000}"/>
    <cellStyle name="Normal 2 2 2 2 2 2 2 2 2 18 2 6 2" xfId="8559" xr:uid="{0C0496D7-3456-49A8-BC8F-92E257DA6930}"/>
    <cellStyle name="Normal 2 2 2 2 2 2 2 2 2 18 2 7" xfId="8554" xr:uid="{C385D6E4-D623-4A4F-A072-32714EF440DD}"/>
    <cellStyle name="Normal 2 2 2 2 2 2 2 2 2 18 3" xfId="574" xr:uid="{00000000-0005-0000-0000-00001B020000}"/>
    <cellStyle name="Normal 2 2 2 2 2 2 2 2 2 18 3 2" xfId="8560" xr:uid="{B0A20EEA-7AC1-423E-81A6-E3169C589086}"/>
    <cellStyle name="Normal 2 2 2 2 2 2 2 2 2 18 4" xfId="575" xr:uid="{00000000-0005-0000-0000-00001C020000}"/>
    <cellStyle name="Normal 2 2 2 2 2 2 2 2 2 18 4 2" xfId="8561" xr:uid="{BBCC1B0D-308E-4455-BBEC-C96E0B26764A}"/>
    <cellStyle name="Normal 2 2 2 2 2 2 2 2 2 18 5" xfId="576" xr:uid="{00000000-0005-0000-0000-00001D020000}"/>
    <cellStyle name="Normal 2 2 2 2 2 2 2 2 2 18 5 2" xfId="8562" xr:uid="{D3E6153F-5622-4CEA-8E32-128EE4E65979}"/>
    <cellStyle name="Normal 2 2 2 2 2 2 2 2 2 18 6" xfId="577" xr:uid="{00000000-0005-0000-0000-00001E020000}"/>
    <cellStyle name="Normal 2 2 2 2 2 2 2 2 2 18 6 2" xfId="8563" xr:uid="{D3DF6EE9-A753-445C-BD07-4C3FD719F9D7}"/>
    <cellStyle name="Normal 2 2 2 2 2 2 2 2 2 18 7" xfId="578" xr:uid="{00000000-0005-0000-0000-00001F020000}"/>
    <cellStyle name="Normal 2 2 2 2 2 2 2 2 2 18 7 2" xfId="8564" xr:uid="{9C65C7DF-7E78-407B-9A85-481391DFCB12}"/>
    <cellStyle name="Normal 2 2 2 2 2 2 2 2 2 18 8" xfId="579" xr:uid="{00000000-0005-0000-0000-000020020000}"/>
    <cellStyle name="Normal 2 2 2 2 2 2 2 2 2 18 8 2" xfId="8565" xr:uid="{FBA9AE66-3625-4F95-98B2-1E1FA8D4FFD5}"/>
    <cellStyle name="Normal 2 2 2 2 2 2 2 2 2 18 9" xfId="580" xr:uid="{00000000-0005-0000-0000-000021020000}"/>
    <cellStyle name="Normal 2 2 2 2 2 2 2 2 2 18 9 2" xfId="8566" xr:uid="{287B6368-7E79-45FA-BB81-B668B50B3E1A}"/>
    <cellStyle name="Normal 2 2 2 2 2 2 2 2 2 19" xfId="581" xr:uid="{00000000-0005-0000-0000-000022020000}"/>
    <cellStyle name="Normal 2 2 2 2 2 2 2 2 2 19 2" xfId="8567" xr:uid="{E2995D25-FBB1-4ABE-A24D-19C72D30C7C6}"/>
    <cellStyle name="Normal 2 2 2 2 2 2 2 2 2 2" xfId="582" xr:uid="{00000000-0005-0000-0000-000023020000}"/>
    <cellStyle name="Normal 2 2 2 2 2 2 2 2 2 2 10" xfId="583" xr:uid="{00000000-0005-0000-0000-000024020000}"/>
    <cellStyle name="Normal 2 2 2 2 2 2 2 2 2 2 10 2" xfId="8569" xr:uid="{A897E343-83F2-4858-A4F3-B2EAD272FBEE}"/>
    <cellStyle name="Normal 2 2 2 2 2 2 2 2 2 2 11" xfId="584" xr:uid="{00000000-0005-0000-0000-000025020000}"/>
    <cellStyle name="Normal 2 2 2 2 2 2 2 2 2 2 11 2" xfId="8570" xr:uid="{A1DF3B93-90A5-44FD-B67C-6EF24E9FA0F6}"/>
    <cellStyle name="Normal 2 2 2 2 2 2 2 2 2 2 12" xfId="585" xr:uid="{00000000-0005-0000-0000-000026020000}"/>
    <cellStyle name="Normal 2 2 2 2 2 2 2 2 2 2 12 2" xfId="8571" xr:uid="{580100B3-D042-438E-A518-D44882BAC2F1}"/>
    <cellStyle name="Normal 2 2 2 2 2 2 2 2 2 2 13" xfId="586" xr:uid="{00000000-0005-0000-0000-000027020000}"/>
    <cellStyle name="Normal 2 2 2 2 2 2 2 2 2 2 13 2" xfId="8572" xr:uid="{67E22086-DDE5-449C-84F8-C8092C10BC50}"/>
    <cellStyle name="Normal 2 2 2 2 2 2 2 2 2 2 14" xfId="587" xr:uid="{00000000-0005-0000-0000-000028020000}"/>
    <cellStyle name="Normal 2 2 2 2 2 2 2 2 2 2 14 2" xfId="8573" xr:uid="{9620595C-685E-45B8-9397-7BF7AA5D850F}"/>
    <cellStyle name="Normal 2 2 2 2 2 2 2 2 2 2 15" xfId="588" xr:uid="{00000000-0005-0000-0000-000029020000}"/>
    <cellStyle name="Normal 2 2 2 2 2 2 2 2 2 2 15 10" xfId="589" xr:uid="{00000000-0005-0000-0000-00002A020000}"/>
    <cellStyle name="Normal 2 2 2 2 2 2 2 2 2 2 15 10 2" xfId="8575" xr:uid="{EE8BA200-DAFF-4B1F-BA1B-A743B4A5CF88}"/>
    <cellStyle name="Normal 2 2 2 2 2 2 2 2 2 2 15 11" xfId="590" xr:uid="{00000000-0005-0000-0000-00002B020000}"/>
    <cellStyle name="Normal 2 2 2 2 2 2 2 2 2 2 15 11 2" xfId="8576" xr:uid="{6B622296-86AF-4B94-BACD-70BABA69AE90}"/>
    <cellStyle name="Normal 2 2 2 2 2 2 2 2 2 2 15 12" xfId="591" xr:uid="{00000000-0005-0000-0000-00002C020000}"/>
    <cellStyle name="Normal 2 2 2 2 2 2 2 2 2 2 15 12 2" xfId="8577" xr:uid="{A7DFFC29-D2A1-4CF5-993C-9BF998B5A43C}"/>
    <cellStyle name="Normal 2 2 2 2 2 2 2 2 2 2 15 13" xfId="8574" xr:uid="{7B91DA71-4AA0-4FC5-8413-BE0175DBB024}"/>
    <cellStyle name="Normal 2 2 2 2 2 2 2 2 2 2 15 2" xfId="592" xr:uid="{00000000-0005-0000-0000-00002D020000}"/>
    <cellStyle name="Normal 2 2 2 2 2 2 2 2 2 2 15 2 10" xfId="8578" xr:uid="{35459044-8B5B-4F61-9A78-8498A725AA27}"/>
    <cellStyle name="Normal 2 2 2 2 2 2 2 2 2 2 15 2 2" xfId="593" xr:uid="{00000000-0005-0000-0000-00002E020000}"/>
    <cellStyle name="Normal 2 2 2 2 2 2 2 2 2 2 15 2 2 2" xfId="594" xr:uid="{00000000-0005-0000-0000-00002F020000}"/>
    <cellStyle name="Normal 2 2 2 2 2 2 2 2 2 2 15 2 2 2 2" xfId="8580" xr:uid="{A1C30C55-1622-4C9B-A08F-785566313E1C}"/>
    <cellStyle name="Normal 2 2 2 2 2 2 2 2 2 2 15 2 2 3" xfId="595" xr:uid="{00000000-0005-0000-0000-000030020000}"/>
    <cellStyle name="Normal 2 2 2 2 2 2 2 2 2 2 15 2 2 3 2" xfId="8581" xr:uid="{82791EEF-5107-4A93-9F31-F916218F17E9}"/>
    <cellStyle name="Normal 2 2 2 2 2 2 2 2 2 2 15 2 2 4" xfId="596" xr:uid="{00000000-0005-0000-0000-000031020000}"/>
    <cellStyle name="Normal 2 2 2 2 2 2 2 2 2 2 15 2 2 4 2" xfId="8582" xr:uid="{1B392BE2-E8F8-4312-B8B1-9A9576410BE0}"/>
    <cellStyle name="Normal 2 2 2 2 2 2 2 2 2 2 15 2 2 5" xfId="597" xr:uid="{00000000-0005-0000-0000-000032020000}"/>
    <cellStyle name="Normal 2 2 2 2 2 2 2 2 2 2 15 2 2 5 2" xfId="8583" xr:uid="{F46F24C9-0A43-468C-A1D0-C6521270B00D}"/>
    <cellStyle name="Normal 2 2 2 2 2 2 2 2 2 2 15 2 2 6" xfId="598" xr:uid="{00000000-0005-0000-0000-000033020000}"/>
    <cellStyle name="Normal 2 2 2 2 2 2 2 2 2 2 15 2 2 6 2" xfId="8584" xr:uid="{F6B7FE21-FDEE-47FD-8605-122D02DA9DED}"/>
    <cellStyle name="Normal 2 2 2 2 2 2 2 2 2 2 15 2 2 7" xfId="8579" xr:uid="{24FD98A8-8373-4A73-B737-430302ABBF93}"/>
    <cellStyle name="Normal 2 2 2 2 2 2 2 2 2 2 15 2 3" xfId="599" xr:uid="{00000000-0005-0000-0000-000034020000}"/>
    <cellStyle name="Normal 2 2 2 2 2 2 2 2 2 2 15 2 3 2" xfId="8585" xr:uid="{E81F986A-A6D1-4D6A-B772-3C539BB6D334}"/>
    <cellStyle name="Normal 2 2 2 2 2 2 2 2 2 2 15 2 4" xfId="600" xr:uid="{00000000-0005-0000-0000-000035020000}"/>
    <cellStyle name="Normal 2 2 2 2 2 2 2 2 2 2 15 2 4 2" xfId="8586" xr:uid="{18F93AD4-4C44-4A72-B367-F0AE86B0D458}"/>
    <cellStyle name="Normal 2 2 2 2 2 2 2 2 2 2 15 2 5" xfId="601" xr:uid="{00000000-0005-0000-0000-000036020000}"/>
    <cellStyle name="Normal 2 2 2 2 2 2 2 2 2 2 15 2 5 2" xfId="8587" xr:uid="{AB228C7E-EFE9-4B0F-A7D7-1F926A9BE436}"/>
    <cellStyle name="Normal 2 2 2 2 2 2 2 2 2 2 15 2 6" xfId="602" xr:uid="{00000000-0005-0000-0000-000037020000}"/>
    <cellStyle name="Normal 2 2 2 2 2 2 2 2 2 2 15 2 6 2" xfId="8588" xr:uid="{E00AA484-0F72-4F7F-8774-622599DF8B9A}"/>
    <cellStyle name="Normal 2 2 2 2 2 2 2 2 2 2 15 2 7" xfId="603" xr:uid="{00000000-0005-0000-0000-000038020000}"/>
    <cellStyle name="Normal 2 2 2 2 2 2 2 2 2 2 15 2 7 2" xfId="8589" xr:uid="{117D6011-A7B6-4C4C-BD7C-423587208EEB}"/>
    <cellStyle name="Normal 2 2 2 2 2 2 2 2 2 2 15 2 8" xfId="604" xr:uid="{00000000-0005-0000-0000-000039020000}"/>
    <cellStyle name="Normal 2 2 2 2 2 2 2 2 2 2 15 2 8 2" xfId="8590" xr:uid="{075CEE0A-1E85-4041-BBCE-2E95555D0C4B}"/>
    <cellStyle name="Normal 2 2 2 2 2 2 2 2 2 2 15 2 9" xfId="605" xr:uid="{00000000-0005-0000-0000-00003A020000}"/>
    <cellStyle name="Normal 2 2 2 2 2 2 2 2 2 2 15 2 9 2" xfId="8591" xr:uid="{71C2E0D8-6B95-4B72-8C8B-E31431E3E61B}"/>
    <cellStyle name="Normal 2 2 2 2 2 2 2 2 2 2 15 3" xfId="606" xr:uid="{00000000-0005-0000-0000-00003B020000}"/>
    <cellStyle name="Normal 2 2 2 2 2 2 2 2 2 2 15 3 2" xfId="8592" xr:uid="{2DA44D67-D294-48D4-8634-5DFF2A9D61B0}"/>
    <cellStyle name="Normal 2 2 2 2 2 2 2 2 2 2 15 4" xfId="607" xr:uid="{00000000-0005-0000-0000-00003C020000}"/>
    <cellStyle name="Normal 2 2 2 2 2 2 2 2 2 2 15 4 2" xfId="8593" xr:uid="{9D321BC5-6443-478A-81B1-FB1F25A60073}"/>
    <cellStyle name="Normal 2 2 2 2 2 2 2 2 2 2 15 5" xfId="608" xr:uid="{00000000-0005-0000-0000-00003D020000}"/>
    <cellStyle name="Normal 2 2 2 2 2 2 2 2 2 2 15 5 2" xfId="8594" xr:uid="{781EAF82-2B88-46CC-86DF-E27F350BB245}"/>
    <cellStyle name="Normal 2 2 2 2 2 2 2 2 2 2 15 6" xfId="609" xr:uid="{00000000-0005-0000-0000-00003E020000}"/>
    <cellStyle name="Normal 2 2 2 2 2 2 2 2 2 2 15 6 2" xfId="610" xr:uid="{00000000-0005-0000-0000-00003F020000}"/>
    <cellStyle name="Normal 2 2 2 2 2 2 2 2 2 2 15 6 2 2" xfId="8596" xr:uid="{5D10E993-6026-423D-98F9-BF50966D3F10}"/>
    <cellStyle name="Normal 2 2 2 2 2 2 2 2 2 2 15 6 3" xfId="611" xr:uid="{00000000-0005-0000-0000-000040020000}"/>
    <cellStyle name="Normal 2 2 2 2 2 2 2 2 2 2 15 6 3 2" xfId="8597" xr:uid="{76C01723-8085-4C7E-BDC3-C0B72F1BD99C}"/>
    <cellStyle name="Normal 2 2 2 2 2 2 2 2 2 2 15 6 4" xfId="612" xr:uid="{00000000-0005-0000-0000-000041020000}"/>
    <cellStyle name="Normal 2 2 2 2 2 2 2 2 2 2 15 6 4 2" xfId="8598" xr:uid="{61511806-8B3F-4AED-B440-D6B811C248FC}"/>
    <cellStyle name="Normal 2 2 2 2 2 2 2 2 2 2 15 6 5" xfId="613" xr:uid="{00000000-0005-0000-0000-000042020000}"/>
    <cellStyle name="Normal 2 2 2 2 2 2 2 2 2 2 15 6 5 2" xfId="8599" xr:uid="{F2FBABFE-DF6D-48DF-B573-BB82616840C6}"/>
    <cellStyle name="Normal 2 2 2 2 2 2 2 2 2 2 15 6 6" xfId="614" xr:uid="{00000000-0005-0000-0000-000043020000}"/>
    <cellStyle name="Normal 2 2 2 2 2 2 2 2 2 2 15 6 6 2" xfId="8600" xr:uid="{86AD0352-BEF7-46A5-BC16-B6D26852C246}"/>
    <cellStyle name="Normal 2 2 2 2 2 2 2 2 2 2 15 6 7" xfId="8595" xr:uid="{00F43C2C-59E0-4AFE-9674-0655339EBFCE}"/>
    <cellStyle name="Normal 2 2 2 2 2 2 2 2 2 2 15 7" xfId="615" xr:uid="{00000000-0005-0000-0000-000044020000}"/>
    <cellStyle name="Normal 2 2 2 2 2 2 2 2 2 2 15 7 2" xfId="8601" xr:uid="{8FCF064D-849A-46B5-914C-2A4974787898}"/>
    <cellStyle name="Normal 2 2 2 2 2 2 2 2 2 2 15 8" xfId="616" xr:uid="{00000000-0005-0000-0000-000045020000}"/>
    <cellStyle name="Normal 2 2 2 2 2 2 2 2 2 2 15 8 2" xfId="8602" xr:uid="{3F550BA1-5CD1-4DC4-B9ED-4AA49C3B3046}"/>
    <cellStyle name="Normal 2 2 2 2 2 2 2 2 2 2 15 9" xfId="617" xr:uid="{00000000-0005-0000-0000-000046020000}"/>
    <cellStyle name="Normal 2 2 2 2 2 2 2 2 2 2 15 9 2" xfId="8603" xr:uid="{BF16E089-2937-4448-B5C6-038F27788361}"/>
    <cellStyle name="Normal 2 2 2 2 2 2 2 2 2 2 16" xfId="618" xr:uid="{00000000-0005-0000-0000-000047020000}"/>
    <cellStyle name="Normal 2 2 2 2 2 2 2 2 2 2 16 2" xfId="8604" xr:uid="{D4BFCA21-73E1-4C8A-B6A3-A3B298533101}"/>
    <cellStyle name="Normal 2 2 2 2 2 2 2 2 2 2 17" xfId="619" xr:uid="{00000000-0005-0000-0000-000048020000}"/>
    <cellStyle name="Normal 2 2 2 2 2 2 2 2 2 2 17 2" xfId="8605" xr:uid="{1A005272-E568-4BAF-BC16-2F1D6E6365BB}"/>
    <cellStyle name="Normal 2 2 2 2 2 2 2 2 2 2 18" xfId="620" xr:uid="{00000000-0005-0000-0000-000049020000}"/>
    <cellStyle name="Normal 2 2 2 2 2 2 2 2 2 2 18 10" xfId="8606" xr:uid="{B09B1402-A307-491C-A913-2048E15ECB18}"/>
    <cellStyle name="Normal 2 2 2 2 2 2 2 2 2 2 18 2" xfId="621" xr:uid="{00000000-0005-0000-0000-00004A020000}"/>
    <cellStyle name="Normal 2 2 2 2 2 2 2 2 2 2 18 2 2" xfId="622" xr:uid="{00000000-0005-0000-0000-00004B020000}"/>
    <cellStyle name="Normal 2 2 2 2 2 2 2 2 2 2 18 2 2 2" xfId="8608" xr:uid="{E074AD22-5256-4C9A-B2B7-985B0D5303E1}"/>
    <cellStyle name="Normal 2 2 2 2 2 2 2 2 2 2 18 2 3" xfId="623" xr:uid="{00000000-0005-0000-0000-00004C020000}"/>
    <cellStyle name="Normal 2 2 2 2 2 2 2 2 2 2 18 2 3 2" xfId="8609" xr:uid="{2DD1F846-63EF-4625-89FF-9623F85E575A}"/>
    <cellStyle name="Normal 2 2 2 2 2 2 2 2 2 2 18 2 4" xfId="624" xr:uid="{00000000-0005-0000-0000-00004D020000}"/>
    <cellStyle name="Normal 2 2 2 2 2 2 2 2 2 2 18 2 4 2" xfId="8610" xr:uid="{ACA0D182-BD2F-4F8C-9F89-6680BCAA2967}"/>
    <cellStyle name="Normal 2 2 2 2 2 2 2 2 2 2 18 2 5" xfId="625" xr:uid="{00000000-0005-0000-0000-00004E020000}"/>
    <cellStyle name="Normal 2 2 2 2 2 2 2 2 2 2 18 2 5 2" xfId="8611" xr:uid="{3FD30096-2A23-4491-83E8-63E2D884C753}"/>
    <cellStyle name="Normal 2 2 2 2 2 2 2 2 2 2 18 2 6" xfId="626" xr:uid="{00000000-0005-0000-0000-00004F020000}"/>
    <cellStyle name="Normal 2 2 2 2 2 2 2 2 2 2 18 2 6 2" xfId="8612" xr:uid="{F461B6A1-8A11-4CCF-ACCC-03D3D12E35C7}"/>
    <cellStyle name="Normal 2 2 2 2 2 2 2 2 2 2 18 2 7" xfId="8607" xr:uid="{38E18FE3-87CC-4B47-9AC9-B86EA92B59A1}"/>
    <cellStyle name="Normal 2 2 2 2 2 2 2 2 2 2 18 3" xfId="627" xr:uid="{00000000-0005-0000-0000-000050020000}"/>
    <cellStyle name="Normal 2 2 2 2 2 2 2 2 2 2 18 3 2" xfId="8613" xr:uid="{2CDB314D-1C2B-4D2F-8097-21ABA46CCEDB}"/>
    <cellStyle name="Normal 2 2 2 2 2 2 2 2 2 2 18 4" xfId="628" xr:uid="{00000000-0005-0000-0000-000051020000}"/>
    <cellStyle name="Normal 2 2 2 2 2 2 2 2 2 2 18 4 2" xfId="8614" xr:uid="{8202971D-BDDB-4335-94D2-690CF014E8C8}"/>
    <cellStyle name="Normal 2 2 2 2 2 2 2 2 2 2 18 5" xfId="629" xr:uid="{00000000-0005-0000-0000-000052020000}"/>
    <cellStyle name="Normal 2 2 2 2 2 2 2 2 2 2 18 5 2" xfId="8615" xr:uid="{B106B81F-3D64-4BCF-B9E8-B95D60A8109D}"/>
    <cellStyle name="Normal 2 2 2 2 2 2 2 2 2 2 18 6" xfId="630" xr:uid="{00000000-0005-0000-0000-000053020000}"/>
    <cellStyle name="Normal 2 2 2 2 2 2 2 2 2 2 18 6 2" xfId="8616" xr:uid="{F1386D67-6D79-4100-B2AF-9DFD7AAB0546}"/>
    <cellStyle name="Normal 2 2 2 2 2 2 2 2 2 2 18 7" xfId="631" xr:uid="{00000000-0005-0000-0000-000054020000}"/>
    <cellStyle name="Normal 2 2 2 2 2 2 2 2 2 2 18 7 2" xfId="8617" xr:uid="{5269D818-3B35-4045-9618-839F38271A09}"/>
    <cellStyle name="Normal 2 2 2 2 2 2 2 2 2 2 18 8" xfId="632" xr:uid="{00000000-0005-0000-0000-000055020000}"/>
    <cellStyle name="Normal 2 2 2 2 2 2 2 2 2 2 18 8 2" xfId="8618" xr:uid="{5BBC5B67-FFE9-4DA4-A557-9750AB90C275}"/>
    <cellStyle name="Normal 2 2 2 2 2 2 2 2 2 2 18 9" xfId="633" xr:uid="{00000000-0005-0000-0000-000056020000}"/>
    <cellStyle name="Normal 2 2 2 2 2 2 2 2 2 2 18 9 2" xfId="8619" xr:uid="{C5F914CB-7BE3-45E9-A80D-541613A92871}"/>
    <cellStyle name="Normal 2 2 2 2 2 2 2 2 2 2 19" xfId="634" xr:uid="{00000000-0005-0000-0000-000057020000}"/>
    <cellStyle name="Normal 2 2 2 2 2 2 2 2 2 2 19 2" xfId="8620" xr:uid="{910770B0-1CD9-4751-9E22-C9596EB97D70}"/>
    <cellStyle name="Normal 2 2 2 2 2 2 2 2 2 2 2" xfId="635" xr:uid="{00000000-0005-0000-0000-000058020000}"/>
    <cellStyle name="Normal 2 2 2 2 2 2 2 2 2 2 2 10" xfId="636" xr:uid="{00000000-0005-0000-0000-000059020000}"/>
    <cellStyle name="Normal 2 2 2 2 2 2 2 2 2 2 2 10 2" xfId="8622" xr:uid="{63FA60F0-FF5B-4DD5-ADA2-60D9380B7B02}"/>
    <cellStyle name="Normal 2 2 2 2 2 2 2 2 2 2 2 11" xfId="637" xr:uid="{00000000-0005-0000-0000-00005A020000}"/>
    <cellStyle name="Normal 2 2 2 2 2 2 2 2 2 2 2 11 10" xfId="638" xr:uid="{00000000-0005-0000-0000-00005B020000}"/>
    <cellStyle name="Normal 2 2 2 2 2 2 2 2 2 2 2 11 10 2" xfId="8624" xr:uid="{B028E577-53F0-47E5-8D2B-7D761DFED0B8}"/>
    <cellStyle name="Normal 2 2 2 2 2 2 2 2 2 2 2 11 11" xfId="639" xr:uid="{00000000-0005-0000-0000-00005C020000}"/>
    <cellStyle name="Normal 2 2 2 2 2 2 2 2 2 2 2 11 11 2" xfId="8625" xr:uid="{A1F60E80-813A-4E87-A2B5-C587868D11DA}"/>
    <cellStyle name="Normal 2 2 2 2 2 2 2 2 2 2 2 11 12" xfId="640" xr:uid="{00000000-0005-0000-0000-00005D020000}"/>
    <cellStyle name="Normal 2 2 2 2 2 2 2 2 2 2 2 11 12 2" xfId="8626" xr:uid="{6AE27573-F8A5-4F29-9B2C-34EB1D483192}"/>
    <cellStyle name="Normal 2 2 2 2 2 2 2 2 2 2 2 11 13" xfId="8623" xr:uid="{D3209310-85BD-4525-9159-F2B645D9D4C9}"/>
    <cellStyle name="Normal 2 2 2 2 2 2 2 2 2 2 2 11 2" xfId="641" xr:uid="{00000000-0005-0000-0000-00005E020000}"/>
    <cellStyle name="Normal 2 2 2 2 2 2 2 2 2 2 2 11 2 10" xfId="8627" xr:uid="{00710CC8-8A47-4FCF-8015-7D6169A4A6B9}"/>
    <cellStyle name="Normal 2 2 2 2 2 2 2 2 2 2 2 11 2 2" xfId="642" xr:uid="{00000000-0005-0000-0000-00005F020000}"/>
    <cellStyle name="Normal 2 2 2 2 2 2 2 2 2 2 2 11 2 2 2" xfId="643" xr:uid="{00000000-0005-0000-0000-000060020000}"/>
    <cellStyle name="Normal 2 2 2 2 2 2 2 2 2 2 2 11 2 2 2 2" xfId="8629" xr:uid="{CE4A1437-349F-42E0-A140-A0496C33D58D}"/>
    <cellStyle name="Normal 2 2 2 2 2 2 2 2 2 2 2 11 2 2 3" xfId="644" xr:uid="{00000000-0005-0000-0000-000061020000}"/>
    <cellStyle name="Normal 2 2 2 2 2 2 2 2 2 2 2 11 2 2 3 2" xfId="8630" xr:uid="{54078BF9-E7C9-4D92-8A3F-CFFBB4FCC35F}"/>
    <cellStyle name="Normal 2 2 2 2 2 2 2 2 2 2 2 11 2 2 4" xfId="645" xr:uid="{00000000-0005-0000-0000-000062020000}"/>
    <cellStyle name="Normal 2 2 2 2 2 2 2 2 2 2 2 11 2 2 4 2" xfId="8631" xr:uid="{D635DABF-BDA9-45C3-B6D3-756D70BF3941}"/>
    <cellStyle name="Normal 2 2 2 2 2 2 2 2 2 2 2 11 2 2 5" xfId="646" xr:uid="{00000000-0005-0000-0000-000063020000}"/>
    <cellStyle name="Normal 2 2 2 2 2 2 2 2 2 2 2 11 2 2 5 2" xfId="8632" xr:uid="{57C33BBB-7A28-4A8A-8155-B992DEF04E16}"/>
    <cellStyle name="Normal 2 2 2 2 2 2 2 2 2 2 2 11 2 2 6" xfId="647" xr:uid="{00000000-0005-0000-0000-000064020000}"/>
    <cellStyle name="Normal 2 2 2 2 2 2 2 2 2 2 2 11 2 2 6 2" xfId="8633" xr:uid="{0FE0E853-65BB-443C-96CA-F03F157E25A0}"/>
    <cellStyle name="Normal 2 2 2 2 2 2 2 2 2 2 2 11 2 2 7" xfId="8628" xr:uid="{C97AA482-DC1B-4C81-9496-7C8BEE5E3100}"/>
    <cellStyle name="Normal 2 2 2 2 2 2 2 2 2 2 2 11 2 3" xfId="648" xr:uid="{00000000-0005-0000-0000-000065020000}"/>
    <cellStyle name="Normal 2 2 2 2 2 2 2 2 2 2 2 11 2 3 2" xfId="8634" xr:uid="{E923203E-D5CD-4442-AB93-9B1D07AF7814}"/>
    <cellStyle name="Normal 2 2 2 2 2 2 2 2 2 2 2 11 2 4" xfId="649" xr:uid="{00000000-0005-0000-0000-000066020000}"/>
    <cellStyle name="Normal 2 2 2 2 2 2 2 2 2 2 2 11 2 4 2" xfId="8635" xr:uid="{156F5F88-9938-4536-A3B3-3BB17D4E9AA1}"/>
    <cellStyle name="Normal 2 2 2 2 2 2 2 2 2 2 2 11 2 5" xfId="650" xr:uid="{00000000-0005-0000-0000-000067020000}"/>
    <cellStyle name="Normal 2 2 2 2 2 2 2 2 2 2 2 11 2 5 2" xfId="8636" xr:uid="{5B74C6BC-8A72-4D0D-8AAB-1917CDBB5F81}"/>
    <cellStyle name="Normal 2 2 2 2 2 2 2 2 2 2 2 11 2 6" xfId="651" xr:uid="{00000000-0005-0000-0000-000068020000}"/>
    <cellStyle name="Normal 2 2 2 2 2 2 2 2 2 2 2 11 2 6 2" xfId="8637" xr:uid="{C8B6EAE9-1D64-49ED-BD56-00A1EF4F7E05}"/>
    <cellStyle name="Normal 2 2 2 2 2 2 2 2 2 2 2 11 2 7" xfId="652" xr:uid="{00000000-0005-0000-0000-000069020000}"/>
    <cellStyle name="Normal 2 2 2 2 2 2 2 2 2 2 2 11 2 7 2" xfId="8638" xr:uid="{1C09A5D1-7E2C-4D7E-B504-4535901F5134}"/>
    <cellStyle name="Normal 2 2 2 2 2 2 2 2 2 2 2 11 2 8" xfId="653" xr:uid="{00000000-0005-0000-0000-00006A020000}"/>
    <cellStyle name="Normal 2 2 2 2 2 2 2 2 2 2 2 11 2 8 2" xfId="8639" xr:uid="{0B083235-6636-40C9-8965-BB346A114F44}"/>
    <cellStyle name="Normal 2 2 2 2 2 2 2 2 2 2 2 11 2 9" xfId="654" xr:uid="{00000000-0005-0000-0000-00006B020000}"/>
    <cellStyle name="Normal 2 2 2 2 2 2 2 2 2 2 2 11 2 9 2" xfId="8640" xr:uid="{C082B4B5-D0E5-44E8-A92B-226A6A7F5CE4}"/>
    <cellStyle name="Normal 2 2 2 2 2 2 2 2 2 2 2 11 3" xfId="655" xr:uid="{00000000-0005-0000-0000-00006C020000}"/>
    <cellStyle name="Normal 2 2 2 2 2 2 2 2 2 2 2 11 3 2" xfId="8641" xr:uid="{9A605AC8-49D6-4176-A62C-9A74654C60A9}"/>
    <cellStyle name="Normal 2 2 2 2 2 2 2 2 2 2 2 11 4" xfId="656" xr:uid="{00000000-0005-0000-0000-00006D020000}"/>
    <cellStyle name="Normal 2 2 2 2 2 2 2 2 2 2 2 11 4 2" xfId="8642" xr:uid="{FDFECCEC-1C8B-4510-9C81-76B0EF76E18A}"/>
    <cellStyle name="Normal 2 2 2 2 2 2 2 2 2 2 2 11 5" xfId="657" xr:uid="{00000000-0005-0000-0000-00006E020000}"/>
    <cellStyle name="Normal 2 2 2 2 2 2 2 2 2 2 2 11 5 2" xfId="8643" xr:uid="{9E36E92A-F331-4169-A13B-4A16CF3AB2DE}"/>
    <cellStyle name="Normal 2 2 2 2 2 2 2 2 2 2 2 11 6" xfId="658" xr:uid="{00000000-0005-0000-0000-00006F020000}"/>
    <cellStyle name="Normal 2 2 2 2 2 2 2 2 2 2 2 11 6 2" xfId="659" xr:uid="{00000000-0005-0000-0000-000070020000}"/>
    <cellStyle name="Normal 2 2 2 2 2 2 2 2 2 2 2 11 6 2 2" xfId="8645" xr:uid="{234F3386-9C4B-4BFB-8052-DE0C6A851C7F}"/>
    <cellStyle name="Normal 2 2 2 2 2 2 2 2 2 2 2 11 6 3" xfId="660" xr:uid="{00000000-0005-0000-0000-000071020000}"/>
    <cellStyle name="Normal 2 2 2 2 2 2 2 2 2 2 2 11 6 3 2" xfId="8646" xr:uid="{C6DD1305-CA85-40E3-BB0A-2035FE403870}"/>
    <cellStyle name="Normal 2 2 2 2 2 2 2 2 2 2 2 11 6 4" xfId="661" xr:uid="{00000000-0005-0000-0000-000072020000}"/>
    <cellStyle name="Normal 2 2 2 2 2 2 2 2 2 2 2 11 6 4 2" xfId="8647" xr:uid="{44712AEF-1D13-4A1A-B1EC-E6072394C407}"/>
    <cellStyle name="Normal 2 2 2 2 2 2 2 2 2 2 2 11 6 5" xfId="662" xr:uid="{00000000-0005-0000-0000-000073020000}"/>
    <cellStyle name="Normal 2 2 2 2 2 2 2 2 2 2 2 11 6 5 2" xfId="8648" xr:uid="{B0486E40-6DD9-49DD-BDA3-5B58366B655B}"/>
    <cellStyle name="Normal 2 2 2 2 2 2 2 2 2 2 2 11 6 6" xfId="663" xr:uid="{00000000-0005-0000-0000-000074020000}"/>
    <cellStyle name="Normal 2 2 2 2 2 2 2 2 2 2 2 11 6 6 2" xfId="8649" xr:uid="{3F223D88-18B1-473C-A5EE-B04ADDF161BC}"/>
    <cellStyle name="Normal 2 2 2 2 2 2 2 2 2 2 2 11 6 7" xfId="8644" xr:uid="{70CC7E26-DE63-40A9-86B8-6EDDCA6D3278}"/>
    <cellStyle name="Normal 2 2 2 2 2 2 2 2 2 2 2 11 7" xfId="664" xr:uid="{00000000-0005-0000-0000-000075020000}"/>
    <cellStyle name="Normal 2 2 2 2 2 2 2 2 2 2 2 11 7 2" xfId="8650" xr:uid="{00485526-67BE-404E-BF0B-B0383E124D6F}"/>
    <cellStyle name="Normal 2 2 2 2 2 2 2 2 2 2 2 11 8" xfId="665" xr:uid="{00000000-0005-0000-0000-000076020000}"/>
    <cellStyle name="Normal 2 2 2 2 2 2 2 2 2 2 2 11 8 2" xfId="8651" xr:uid="{CD00F0D6-E013-4DE0-9787-5B4707FA4FC0}"/>
    <cellStyle name="Normal 2 2 2 2 2 2 2 2 2 2 2 11 9" xfId="666" xr:uid="{00000000-0005-0000-0000-000077020000}"/>
    <cellStyle name="Normal 2 2 2 2 2 2 2 2 2 2 2 11 9 2" xfId="8652" xr:uid="{99386BCD-BCA3-4C09-97D9-D1BE37DA59FA}"/>
    <cellStyle name="Normal 2 2 2 2 2 2 2 2 2 2 2 12" xfId="667" xr:uid="{00000000-0005-0000-0000-000078020000}"/>
    <cellStyle name="Normal 2 2 2 2 2 2 2 2 2 2 2 12 2" xfId="8653" xr:uid="{0C6B0EAD-AE69-44E8-A7D1-6C9BE7AA690B}"/>
    <cellStyle name="Normal 2 2 2 2 2 2 2 2 2 2 2 13" xfId="668" xr:uid="{00000000-0005-0000-0000-000079020000}"/>
    <cellStyle name="Normal 2 2 2 2 2 2 2 2 2 2 2 13 2" xfId="8654" xr:uid="{38DE4681-D251-4553-99A8-1D7C3BAD374B}"/>
    <cellStyle name="Normal 2 2 2 2 2 2 2 2 2 2 2 14" xfId="669" xr:uid="{00000000-0005-0000-0000-00007A020000}"/>
    <cellStyle name="Normal 2 2 2 2 2 2 2 2 2 2 2 14 10" xfId="8655" xr:uid="{73BDCC6B-3BC5-44A5-A889-CAF6506888B8}"/>
    <cellStyle name="Normal 2 2 2 2 2 2 2 2 2 2 2 14 2" xfId="670" xr:uid="{00000000-0005-0000-0000-00007B020000}"/>
    <cellStyle name="Normal 2 2 2 2 2 2 2 2 2 2 2 14 2 2" xfId="671" xr:uid="{00000000-0005-0000-0000-00007C020000}"/>
    <cellStyle name="Normal 2 2 2 2 2 2 2 2 2 2 2 14 2 2 2" xfId="8657" xr:uid="{42D4CDAA-2F93-4A24-9C54-CF7C8EDB77AA}"/>
    <cellStyle name="Normal 2 2 2 2 2 2 2 2 2 2 2 14 2 3" xfId="672" xr:uid="{00000000-0005-0000-0000-00007D020000}"/>
    <cellStyle name="Normal 2 2 2 2 2 2 2 2 2 2 2 14 2 3 2" xfId="8658" xr:uid="{B82A04FD-B3E9-49F5-8124-645EA1552F3E}"/>
    <cellStyle name="Normal 2 2 2 2 2 2 2 2 2 2 2 14 2 4" xfId="673" xr:uid="{00000000-0005-0000-0000-00007E020000}"/>
    <cellStyle name="Normal 2 2 2 2 2 2 2 2 2 2 2 14 2 4 2" xfId="8659" xr:uid="{8DCEC0DB-4151-46F1-9A41-60B7EFA1EE3F}"/>
    <cellStyle name="Normal 2 2 2 2 2 2 2 2 2 2 2 14 2 5" xfId="674" xr:uid="{00000000-0005-0000-0000-00007F020000}"/>
    <cellStyle name="Normal 2 2 2 2 2 2 2 2 2 2 2 14 2 5 2" xfId="8660" xr:uid="{81C34098-64C4-4303-B4AD-00C47175E005}"/>
    <cellStyle name="Normal 2 2 2 2 2 2 2 2 2 2 2 14 2 6" xfId="675" xr:uid="{00000000-0005-0000-0000-000080020000}"/>
    <cellStyle name="Normal 2 2 2 2 2 2 2 2 2 2 2 14 2 6 2" xfId="8661" xr:uid="{C12D9B48-8520-427E-AB5A-32EA202939FE}"/>
    <cellStyle name="Normal 2 2 2 2 2 2 2 2 2 2 2 14 2 7" xfId="8656" xr:uid="{F3A7EF7B-727E-4744-B5BE-F31BACED686D}"/>
    <cellStyle name="Normal 2 2 2 2 2 2 2 2 2 2 2 14 3" xfId="676" xr:uid="{00000000-0005-0000-0000-000081020000}"/>
    <cellStyle name="Normal 2 2 2 2 2 2 2 2 2 2 2 14 3 2" xfId="8662" xr:uid="{0CD44CF2-B204-4196-B4EB-6534680DDB66}"/>
    <cellStyle name="Normal 2 2 2 2 2 2 2 2 2 2 2 14 4" xfId="677" xr:uid="{00000000-0005-0000-0000-000082020000}"/>
    <cellStyle name="Normal 2 2 2 2 2 2 2 2 2 2 2 14 4 2" xfId="8663" xr:uid="{962F1488-B1AC-483D-A118-E848C0A00C5E}"/>
    <cellStyle name="Normal 2 2 2 2 2 2 2 2 2 2 2 14 5" xfId="678" xr:uid="{00000000-0005-0000-0000-000083020000}"/>
    <cellStyle name="Normal 2 2 2 2 2 2 2 2 2 2 2 14 5 2" xfId="8664" xr:uid="{C00E8DB8-FB9F-4147-B0E7-95095C5AFEB6}"/>
    <cellStyle name="Normal 2 2 2 2 2 2 2 2 2 2 2 14 6" xfId="679" xr:uid="{00000000-0005-0000-0000-000084020000}"/>
    <cellStyle name="Normal 2 2 2 2 2 2 2 2 2 2 2 14 6 2" xfId="8665" xr:uid="{312E3191-44C4-4220-AB22-9810D8A02669}"/>
    <cellStyle name="Normal 2 2 2 2 2 2 2 2 2 2 2 14 7" xfId="680" xr:uid="{00000000-0005-0000-0000-000085020000}"/>
    <cellStyle name="Normal 2 2 2 2 2 2 2 2 2 2 2 14 7 2" xfId="8666" xr:uid="{98AC6FD1-8F7E-4753-B4A7-96F323B1DD9B}"/>
    <cellStyle name="Normal 2 2 2 2 2 2 2 2 2 2 2 14 8" xfId="681" xr:uid="{00000000-0005-0000-0000-000086020000}"/>
    <cellStyle name="Normal 2 2 2 2 2 2 2 2 2 2 2 14 8 2" xfId="8667" xr:uid="{1558B0D2-D583-4C8F-809E-8CE55BC48FC4}"/>
    <cellStyle name="Normal 2 2 2 2 2 2 2 2 2 2 2 14 9" xfId="682" xr:uid="{00000000-0005-0000-0000-000087020000}"/>
    <cellStyle name="Normal 2 2 2 2 2 2 2 2 2 2 2 14 9 2" xfId="8668" xr:uid="{187A78EE-EC5B-4F86-9A47-FEEDC2A02AB5}"/>
    <cellStyle name="Normal 2 2 2 2 2 2 2 2 2 2 2 15" xfId="683" xr:uid="{00000000-0005-0000-0000-000088020000}"/>
    <cellStyle name="Normal 2 2 2 2 2 2 2 2 2 2 2 15 2" xfId="8669" xr:uid="{220E642A-0FEE-4388-9CBF-5EEB09E1402B}"/>
    <cellStyle name="Normal 2 2 2 2 2 2 2 2 2 2 2 16" xfId="684" xr:uid="{00000000-0005-0000-0000-000089020000}"/>
    <cellStyle name="Normal 2 2 2 2 2 2 2 2 2 2 2 16 2" xfId="8670" xr:uid="{0B493DEF-B026-4903-928C-93F93CEA53BE}"/>
    <cellStyle name="Normal 2 2 2 2 2 2 2 2 2 2 2 17" xfId="685" xr:uid="{00000000-0005-0000-0000-00008A020000}"/>
    <cellStyle name="Normal 2 2 2 2 2 2 2 2 2 2 2 17 2" xfId="686" xr:uid="{00000000-0005-0000-0000-00008B020000}"/>
    <cellStyle name="Normal 2 2 2 2 2 2 2 2 2 2 2 17 2 2" xfId="8672" xr:uid="{A874B4AC-7073-4B58-BC0B-D1199B00675E}"/>
    <cellStyle name="Normal 2 2 2 2 2 2 2 2 2 2 2 17 3" xfId="687" xr:uid="{00000000-0005-0000-0000-00008C020000}"/>
    <cellStyle name="Normal 2 2 2 2 2 2 2 2 2 2 2 17 3 2" xfId="8673" xr:uid="{E29D04C8-0593-404B-95F7-9BCCFE160E78}"/>
    <cellStyle name="Normal 2 2 2 2 2 2 2 2 2 2 2 17 4" xfId="688" xr:uid="{00000000-0005-0000-0000-00008D020000}"/>
    <cellStyle name="Normal 2 2 2 2 2 2 2 2 2 2 2 17 4 2" xfId="8674" xr:uid="{8CE187C4-0397-4673-AB2E-FAC98BF27E84}"/>
    <cellStyle name="Normal 2 2 2 2 2 2 2 2 2 2 2 17 5" xfId="689" xr:uid="{00000000-0005-0000-0000-00008E020000}"/>
    <cellStyle name="Normal 2 2 2 2 2 2 2 2 2 2 2 17 5 2" xfId="8675" xr:uid="{274AED72-29E3-49B3-A38C-17A927AF05C4}"/>
    <cellStyle name="Normal 2 2 2 2 2 2 2 2 2 2 2 17 6" xfId="690" xr:uid="{00000000-0005-0000-0000-00008F020000}"/>
    <cellStyle name="Normal 2 2 2 2 2 2 2 2 2 2 2 17 6 2" xfId="8676" xr:uid="{ADF228AF-ED85-47E2-AEA6-8032A6DC8BEA}"/>
    <cellStyle name="Normal 2 2 2 2 2 2 2 2 2 2 2 17 7" xfId="8671" xr:uid="{E9897E66-BCCC-4A58-9A5D-7A74ECAD31A3}"/>
    <cellStyle name="Normal 2 2 2 2 2 2 2 2 2 2 2 18" xfId="691" xr:uid="{00000000-0005-0000-0000-000090020000}"/>
    <cellStyle name="Normal 2 2 2 2 2 2 2 2 2 2 2 18 2" xfId="8677" xr:uid="{34AB0F74-DA20-4F28-9D1D-003246FC7684}"/>
    <cellStyle name="Normal 2 2 2 2 2 2 2 2 2 2 2 19" xfId="692" xr:uid="{00000000-0005-0000-0000-000091020000}"/>
    <cellStyle name="Normal 2 2 2 2 2 2 2 2 2 2 2 19 2" xfId="8678" xr:uid="{7FE764B3-051B-4B4B-9026-F1847BB76C71}"/>
    <cellStyle name="Normal 2 2 2 2 2 2 2 2 2 2 2 2" xfId="693" xr:uid="{00000000-0005-0000-0000-000092020000}"/>
    <cellStyle name="Normal 2 2 2 2 2 2 2 2 2 2 2 2 10" xfId="694" xr:uid="{00000000-0005-0000-0000-000093020000}"/>
    <cellStyle name="Normal 2 2 2 2 2 2 2 2 2 2 2 2 10 2" xfId="8680" xr:uid="{5F5595E9-914E-4C72-BE06-93F196C18E2C}"/>
    <cellStyle name="Normal 2 2 2 2 2 2 2 2 2 2 2 2 11" xfId="695" xr:uid="{00000000-0005-0000-0000-000094020000}"/>
    <cellStyle name="Normal 2 2 2 2 2 2 2 2 2 2 2 2 11 10" xfId="696" xr:uid="{00000000-0005-0000-0000-000095020000}"/>
    <cellStyle name="Normal 2 2 2 2 2 2 2 2 2 2 2 2 11 10 2" xfId="8682" xr:uid="{71A5B6F9-9397-458F-848E-5390088D7E52}"/>
    <cellStyle name="Normal 2 2 2 2 2 2 2 2 2 2 2 2 11 11" xfId="697" xr:uid="{00000000-0005-0000-0000-000096020000}"/>
    <cellStyle name="Normal 2 2 2 2 2 2 2 2 2 2 2 2 11 11 2" xfId="8683" xr:uid="{9BCCA110-B2F2-4C9D-805E-55924E774327}"/>
    <cellStyle name="Normal 2 2 2 2 2 2 2 2 2 2 2 2 11 12" xfId="698" xr:uid="{00000000-0005-0000-0000-000097020000}"/>
    <cellStyle name="Normal 2 2 2 2 2 2 2 2 2 2 2 2 11 12 2" xfId="8684" xr:uid="{CB3D99E9-8701-44F7-85E2-5922127FA0BD}"/>
    <cellStyle name="Normal 2 2 2 2 2 2 2 2 2 2 2 2 11 13" xfId="8681" xr:uid="{C0E05CF6-2878-48F9-BF97-DD712EF2B49B}"/>
    <cellStyle name="Normal 2 2 2 2 2 2 2 2 2 2 2 2 11 2" xfId="699" xr:uid="{00000000-0005-0000-0000-000098020000}"/>
    <cellStyle name="Normal 2 2 2 2 2 2 2 2 2 2 2 2 11 2 10" xfId="8685" xr:uid="{0A66EB1C-5EA5-469C-B188-476E834FA39B}"/>
    <cellStyle name="Normal 2 2 2 2 2 2 2 2 2 2 2 2 11 2 2" xfId="700" xr:uid="{00000000-0005-0000-0000-000099020000}"/>
    <cellStyle name="Normal 2 2 2 2 2 2 2 2 2 2 2 2 11 2 2 2" xfId="701" xr:uid="{00000000-0005-0000-0000-00009A020000}"/>
    <cellStyle name="Normal 2 2 2 2 2 2 2 2 2 2 2 2 11 2 2 2 2" xfId="8687" xr:uid="{6D5C66B8-8D28-448F-BF0A-832D27585A0A}"/>
    <cellStyle name="Normal 2 2 2 2 2 2 2 2 2 2 2 2 11 2 2 3" xfId="702" xr:uid="{00000000-0005-0000-0000-00009B020000}"/>
    <cellStyle name="Normal 2 2 2 2 2 2 2 2 2 2 2 2 11 2 2 3 2" xfId="8688" xr:uid="{B815635D-5D84-4372-95FE-BD6E2FBADDBE}"/>
    <cellStyle name="Normal 2 2 2 2 2 2 2 2 2 2 2 2 11 2 2 4" xfId="703" xr:uid="{00000000-0005-0000-0000-00009C020000}"/>
    <cellStyle name="Normal 2 2 2 2 2 2 2 2 2 2 2 2 11 2 2 4 2" xfId="8689" xr:uid="{D644E6FC-1A8D-4736-AE79-395E9CBF1D18}"/>
    <cellStyle name="Normal 2 2 2 2 2 2 2 2 2 2 2 2 11 2 2 5" xfId="704" xr:uid="{00000000-0005-0000-0000-00009D020000}"/>
    <cellStyle name="Normal 2 2 2 2 2 2 2 2 2 2 2 2 11 2 2 5 2" xfId="8690" xr:uid="{E6166FDA-AC85-476A-9834-3A15281B86A6}"/>
    <cellStyle name="Normal 2 2 2 2 2 2 2 2 2 2 2 2 11 2 2 6" xfId="705" xr:uid="{00000000-0005-0000-0000-00009E020000}"/>
    <cellStyle name="Normal 2 2 2 2 2 2 2 2 2 2 2 2 11 2 2 6 2" xfId="8691" xr:uid="{F113449D-38AF-40DA-997B-B3A4025B16DD}"/>
    <cellStyle name="Normal 2 2 2 2 2 2 2 2 2 2 2 2 11 2 2 7" xfId="8686" xr:uid="{ADA652B9-AB78-4A9B-904B-CBCEE8EDE027}"/>
    <cellStyle name="Normal 2 2 2 2 2 2 2 2 2 2 2 2 11 2 3" xfId="706" xr:uid="{00000000-0005-0000-0000-00009F020000}"/>
    <cellStyle name="Normal 2 2 2 2 2 2 2 2 2 2 2 2 11 2 3 2" xfId="8692" xr:uid="{4A3AAB4D-05B8-422A-B45D-554004988BC9}"/>
    <cellStyle name="Normal 2 2 2 2 2 2 2 2 2 2 2 2 11 2 4" xfId="707" xr:uid="{00000000-0005-0000-0000-0000A0020000}"/>
    <cellStyle name="Normal 2 2 2 2 2 2 2 2 2 2 2 2 11 2 4 2" xfId="8693" xr:uid="{E5F3E30B-B72F-4DA1-BE17-B4A267F74540}"/>
    <cellStyle name="Normal 2 2 2 2 2 2 2 2 2 2 2 2 11 2 5" xfId="708" xr:uid="{00000000-0005-0000-0000-0000A1020000}"/>
    <cellStyle name="Normal 2 2 2 2 2 2 2 2 2 2 2 2 11 2 5 2" xfId="8694" xr:uid="{DAF5A7A0-DAA5-457B-B0ED-C5CEB8F6E213}"/>
    <cellStyle name="Normal 2 2 2 2 2 2 2 2 2 2 2 2 11 2 6" xfId="709" xr:uid="{00000000-0005-0000-0000-0000A2020000}"/>
    <cellStyle name="Normal 2 2 2 2 2 2 2 2 2 2 2 2 11 2 6 2" xfId="8695" xr:uid="{04115BD8-9783-44BD-AA8A-2288D47F7CCE}"/>
    <cellStyle name="Normal 2 2 2 2 2 2 2 2 2 2 2 2 11 2 7" xfId="710" xr:uid="{00000000-0005-0000-0000-0000A3020000}"/>
    <cellStyle name="Normal 2 2 2 2 2 2 2 2 2 2 2 2 11 2 7 2" xfId="8696" xr:uid="{DE0FA70D-21BF-43E6-BA92-23026B219F93}"/>
    <cellStyle name="Normal 2 2 2 2 2 2 2 2 2 2 2 2 11 2 8" xfId="711" xr:uid="{00000000-0005-0000-0000-0000A4020000}"/>
    <cellStyle name="Normal 2 2 2 2 2 2 2 2 2 2 2 2 11 2 8 2" xfId="8697" xr:uid="{17AABC32-9D50-4981-A789-F3BF1B30ED0A}"/>
    <cellStyle name="Normal 2 2 2 2 2 2 2 2 2 2 2 2 11 2 9" xfId="712" xr:uid="{00000000-0005-0000-0000-0000A5020000}"/>
    <cellStyle name="Normal 2 2 2 2 2 2 2 2 2 2 2 2 11 2 9 2" xfId="8698" xr:uid="{34EEFC3C-C755-45CF-A969-F42F9B94A495}"/>
    <cellStyle name="Normal 2 2 2 2 2 2 2 2 2 2 2 2 11 3" xfId="713" xr:uid="{00000000-0005-0000-0000-0000A6020000}"/>
    <cellStyle name="Normal 2 2 2 2 2 2 2 2 2 2 2 2 11 3 2" xfId="8699" xr:uid="{228AD27E-73DE-46BC-BECE-740F99943AE9}"/>
    <cellStyle name="Normal 2 2 2 2 2 2 2 2 2 2 2 2 11 4" xfId="714" xr:uid="{00000000-0005-0000-0000-0000A7020000}"/>
    <cellStyle name="Normal 2 2 2 2 2 2 2 2 2 2 2 2 11 4 2" xfId="8700" xr:uid="{2F2BB1DC-99C7-4EC4-ADE0-D43C435EC044}"/>
    <cellStyle name="Normal 2 2 2 2 2 2 2 2 2 2 2 2 11 5" xfId="715" xr:uid="{00000000-0005-0000-0000-0000A8020000}"/>
    <cellStyle name="Normal 2 2 2 2 2 2 2 2 2 2 2 2 11 5 2" xfId="8701" xr:uid="{F9BB7D8C-CAB5-4280-8E35-9174DFDC6CF8}"/>
    <cellStyle name="Normal 2 2 2 2 2 2 2 2 2 2 2 2 11 6" xfId="716" xr:uid="{00000000-0005-0000-0000-0000A9020000}"/>
    <cellStyle name="Normal 2 2 2 2 2 2 2 2 2 2 2 2 11 6 2" xfId="717" xr:uid="{00000000-0005-0000-0000-0000AA020000}"/>
    <cellStyle name="Normal 2 2 2 2 2 2 2 2 2 2 2 2 11 6 2 2" xfId="8703" xr:uid="{A72A366E-C7A2-4C7C-8AE8-541744406673}"/>
    <cellStyle name="Normal 2 2 2 2 2 2 2 2 2 2 2 2 11 6 3" xfId="718" xr:uid="{00000000-0005-0000-0000-0000AB020000}"/>
    <cellStyle name="Normal 2 2 2 2 2 2 2 2 2 2 2 2 11 6 3 2" xfId="8704" xr:uid="{2DFFF5FE-14B2-4A16-89E8-6FF8C65E2049}"/>
    <cellStyle name="Normal 2 2 2 2 2 2 2 2 2 2 2 2 11 6 4" xfId="719" xr:uid="{00000000-0005-0000-0000-0000AC020000}"/>
    <cellStyle name="Normal 2 2 2 2 2 2 2 2 2 2 2 2 11 6 4 2" xfId="8705" xr:uid="{C6BC9A47-5F51-407C-A703-8044AF5940DB}"/>
    <cellStyle name="Normal 2 2 2 2 2 2 2 2 2 2 2 2 11 6 5" xfId="720" xr:uid="{00000000-0005-0000-0000-0000AD020000}"/>
    <cellStyle name="Normal 2 2 2 2 2 2 2 2 2 2 2 2 11 6 5 2" xfId="8706" xr:uid="{40030BEF-B3A7-445B-85B0-FDC08A6C55DE}"/>
    <cellStyle name="Normal 2 2 2 2 2 2 2 2 2 2 2 2 11 6 6" xfId="721" xr:uid="{00000000-0005-0000-0000-0000AE020000}"/>
    <cellStyle name="Normal 2 2 2 2 2 2 2 2 2 2 2 2 11 6 6 2" xfId="8707" xr:uid="{90FF36D8-839E-46E0-8BB9-B3621B442207}"/>
    <cellStyle name="Normal 2 2 2 2 2 2 2 2 2 2 2 2 11 6 7" xfId="8702" xr:uid="{21ECBF10-0112-4D9E-9B99-DA50937208A9}"/>
    <cellStyle name="Normal 2 2 2 2 2 2 2 2 2 2 2 2 11 7" xfId="722" xr:uid="{00000000-0005-0000-0000-0000AF020000}"/>
    <cellStyle name="Normal 2 2 2 2 2 2 2 2 2 2 2 2 11 7 2" xfId="8708" xr:uid="{2F3894B5-363B-4647-A5E2-E0D3B25BE2A7}"/>
    <cellStyle name="Normal 2 2 2 2 2 2 2 2 2 2 2 2 11 8" xfId="723" xr:uid="{00000000-0005-0000-0000-0000B0020000}"/>
    <cellStyle name="Normal 2 2 2 2 2 2 2 2 2 2 2 2 11 8 2" xfId="8709" xr:uid="{38204FDA-B9C4-4748-A0BC-3E0A82419722}"/>
    <cellStyle name="Normal 2 2 2 2 2 2 2 2 2 2 2 2 11 9" xfId="724" xr:uid="{00000000-0005-0000-0000-0000B1020000}"/>
    <cellStyle name="Normal 2 2 2 2 2 2 2 2 2 2 2 2 11 9 2" xfId="8710" xr:uid="{6D6893A6-A3F5-4609-A09F-3FBE080A0324}"/>
    <cellStyle name="Normal 2 2 2 2 2 2 2 2 2 2 2 2 12" xfId="725" xr:uid="{00000000-0005-0000-0000-0000B2020000}"/>
    <cellStyle name="Normal 2 2 2 2 2 2 2 2 2 2 2 2 12 2" xfId="8711" xr:uid="{8702CE6D-B3B1-42CF-A2B0-7E1A68688C75}"/>
    <cellStyle name="Normal 2 2 2 2 2 2 2 2 2 2 2 2 13" xfId="726" xr:uid="{00000000-0005-0000-0000-0000B3020000}"/>
    <cellStyle name="Normal 2 2 2 2 2 2 2 2 2 2 2 2 13 2" xfId="8712" xr:uid="{6D79FD24-4920-46FE-89AE-C6B9883C804A}"/>
    <cellStyle name="Normal 2 2 2 2 2 2 2 2 2 2 2 2 14" xfId="727" xr:uid="{00000000-0005-0000-0000-0000B4020000}"/>
    <cellStyle name="Normal 2 2 2 2 2 2 2 2 2 2 2 2 14 10" xfId="8713" xr:uid="{23C402D4-A128-4EB4-90CE-BE7298D88219}"/>
    <cellStyle name="Normal 2 2 2 2 2 2 2 2 2 2 2 2 14 2" xfId="728" xr:uid="{00000000-0005-0000-0000-0000B5020000}"/>
    <cellStyle name="Normal 2 2 2 2 2 2 2 2 2 2 2 2 14 2 2" xfId="729" xr:uid="{00000000-0005-0000-0000-0000B6020000}"/>
    <cellStyle name="Normal 2 2 2 2 2 2 2 2 2 2 2 2 14 2 2 2" xfId="8715" xr:uid="{1E2BE36A-F7CE-4B3D-AC6D-AECB8E97EA8E}"/>
    <cellStyle name="Normal 2 2 2 2 2 2 2 2 2 2 2 2 14 2 3" xfId="730" xr:uid="{00000000-0005-0000-0000-0000B7020000}"/>
    <cellStyle name="Normal 2 2 2 2 2 2 2 2 2 2 2 2 14 2 3 2" xfId="8716" xr:uid="{4D8C427C-3E6C-46D9-B2F9-A7455496CABF}"/>
    <cellStyle name="Normal 2 2 2 2 2 2 2 2 2 2 2 2 14 2 4" xfId="731" xr:uid="{00000000-0005-0000-0000-0000B8020000}"/>
    <cellStyle name="Normal 2 2 2 2 2 2 2 2 2 2 2 2 14 2 4 2" xfId="8717" xr:uid="{ED48B87F-D188-4FA6-9458-3027953D6C4F}"/>
    <cellStyle name="Normal 2 2 2 2 2 2 2 2 2 2 2 2 14 2 5" xfId="732" xr:uid="{00000000-0005-0000-0000-0000B9020000}"/>
    <cellStyle name="Normal 2 2 2 2 2 2 2 2 2 2 2 2 14 2 5 2" xfId="8718" xr:uid="{05330DBD-1EB0-4D2C-8C10-5F2F2D56A9D1}"/>
    <cellStyle name="Normal 2 2 2 2 2 2 2 2 2 2 2 2 14 2 6" xfId="733" xr:uid="{00000000-0005-0000-0000-0000BA020000}"/>
    <cellStyle name="Normal 2 2 2 2 2 2 2 2 2 2 2 2 14 2 6 2" xfId="8719" xr:uid="{CA4ADE5F-02BA-435A-B7B7-FF93DB1D8627}"/>
    <cellStyle name="Normal 2 2 2 2 2 2 2 2 2 2 2 2 14 2 7" xfId="8714" xr:uid="{3D50B28E-C8FC-4F06-930F-B11027394E2F}"/>
    <cellStyle name="Normal 2 2 2 2 2 2 2 2 2 2 2 2 14 3" xfId="734" xr:uid="{00000000-0005-0000-0000-0000BB020000}"/>
    <cellStyle name="Normal 2 2 2 2 2 2 2 2 2 2 2 2 14 3 2" xfId="8720" xr:uid="{720DB166-84DD-4E63-B9FB-E4D7DAA777D8}"/>
    <cellStyle name="Normal 2 2 2 2 2 2 2 2 2 2 2 2 14 4" xfId="735" xr:uid="{00000000-0005-0000-0000-0000BC020000}"/>
    <cellStyle name="Normal 2 2 2 2 2 2 2 2 2 2 2 2 14 4 2" xfId="8721" xr:uid="{57D9F642-E355-4CB2-BB04-7DD7835BAFB7}"/>
    <cellStyle name="Normal 2 2 2 2 2 2 2 2 2 2 2 2 14 5" xfId="736" xr:uid="{00000000-0005-0000-0000-0000BD020000}"/>
    <cellStyle name="Normal 2 2 2 2 2 2 2 2 2 2 2 2 14 5 2" xfId="8722" xr:uid="{0727509E-36E5-4AF6-B61D-A07EA558DF05}"/>
    <cellStyle name="Normal 2 2 2 2 2 2 2 2 2 2 2 2 14 6" xfId="737" xr:uid="{00000000-0005-0000-0000-0000BE020000}"/>
    <cellStyle name="Normal 2 2 2 2 2 2 2 2 2 2 2 2 14 6 2" xfId="8723" xr:uid="{8003CCD0-4B46-4CC0-9255-338C77F2FFEA}"/>
    <cellStyle name="Normal 2 2 2 2 2 2 2 2 2 2 2 2 14 7" xfId="738" xr:uid="{00000000-0005-0000-0000-0000BF020000}"/>
    <cellStyle name="Normal 2 2 2 2 2 2 2 2 2 2 2 2 14 7 2" xfId="8724" xr:uid="{16508BE5-83D4-4607-B7C0-D538CB41B697}"/>
    <cellStyle name="Normal 2 2 2 2 2 2 2 2 2 2 2 2 14 8" xfId="739" xr:uid="{00000000-0005-0000-0000-0000C0020000}"/>
    <cellStyle name="Normal 2 2 2 2 2 2 2 2 2 2 2 2 14 8 2" xfId="8725" xr:uid="{06FB2DAD-F828-4B96-A14F-FCA15720C697}"/>
    <cellStyle name="Normal 2 2 2 2 2 2 2 2 2 2 2 2 14 9" xfId="740" xr:uid="{00000000-0005-0000-0000-0000C1020000}"/>
    <cellStyle name="Normal 2 2 2 2 2 2 2 2 2 2 2 2 14 9 2" xfId="8726" xr:uid="{920E88F8-13E3-4DFE-AA9C-6ADF50B33C3A}"/>
    <cellStyle name="Normal 2 2 2 2 2 2 2 2 2 2 2 2 15" xfId="741" xr:uid="{00000000-0005-0000-0000-0000C2020000}"/>
    <cellStyle name="Normal 2 2 2 2 2 2 2 2 2 2 2 2 15 2" xfId="8727" xr:uid="{6C271B95-FD96-46E4-BB29-E5D74581C616}"/>
    <cellStyle name="Normal 2 2 2 2 2 2 2 2 2 2 2 2 16" xfId="742" xr:uid="{00000000-0005-0000-0000-0000C3020000}"/>
    <cellStyle name="Normal 2 2 2 2 2 2 2 2 2 2 2 2 16 2" xfId="8728" xr:uid="{76AB00E4-ECA1-4618-A8CA-25ADF1E76DA6}"/>
    <cellStyle name="Normal 2 2 2 2 2 2 2 2 2 2 2 2 17" xfId="743" xr:uid="{00000000-0005-0000-0000-0000C4020000}"/>
    <cellStyle name="Normal 2 2 2 2 2 2 2 2 2 2 2 2 17 2" xfId="744" xr:uid="{00000000-0005-0000-0000-0000C5020000}"/>
    <cellStyle name="Normal 2 2 2 2 2 2 2 2 2 2 2 2 17 2 2" xfId="8730" xr:uid="{89D01382-E1AD-4132-BBBD-8589114CE3A8}"/>
    <cellStyle name="Normal 2 2 2 2 2 2 2 2 2 2 2 2 17 3" xfId="745" xr:uid="{00000000-0005-0000-0000-0000C6020000}"/>
    <cellStyle name="Normal 2 2 2 2 2 2 2 2 2 2 2 2 17 3 2" xfId="8731" xr:uid="{C4B0ED02-337F-4D6E-8D41-4AE47A4FBB26}"/>
    <cellStyle name="Normal 2 2 2 2 2 2 2 2 2 2 2 2 17 4" xfId="746" xr:uid="{00000000-0005-0000-0000-0000C7020000}"/>
    <cellStyle name="Normal 2 2 2 2 2 2 2 2 2 2 2 2 17 4 2" xfId="8732" xr:uid="{EB24A50F-D1D8-4D4E-A1B6-12AE3A12FDE4}"/>
    <cellStyle name="Normal 2 2 2 2 2 2 2 2 2 2 2 2 17 5" xfId="747" xr:uid="{00000000-0005-0000-0000-0000C8020000}"/>
    <cellStyle name="Normal 2 2 2 2 2 2 2 2 2 2 2 2 17 5 2" xfId="8733" xr:uid="{DE7F4195-7257-4F00-BED1-E582A582150B}"/>
    <cellStyle name="Normal 2 2 2 2 2 2 2 2 2 2 2 2 17 6" xfId="748" xr:uid="{00000000-0005-0000-0000-0000C9020000}"/>
    <cellStyle name="Normal 2 2 2 2 2 2 2 2 2 2 2 2 17 6 2" xfId="8734" xr:uid="{7C82A781-F692-4239-A7D2-96A0ECC08A89}"/>
    <cellStyle name="Normal 2 2 2 2 2 2 2 2 2 2 2 2 17 7" xfId="8729" xr:uid="{C88079E6-AFD2-4C5E-B833-509C6F177C72}"/>
    <cellStyle name="Normal 2 2 2 2 2 2 2 2 2 2 2 2 18" xfId="749" xr:uid="{00000000-0005-0000-0000-0000CA020000}"/>
    <cellStyle name="Normal 2 2 2 2 2 2 2 2 2 2 2 2 18 2" xfId="8735" xr:uid="{E7177948-1789-4B71-976A-9D664DFD337C}"/>
    <cellStyle name="Normal 2 2 2 2 2 2 2 2 2 2 2 2 19" xfId="750" xr:uid="{00000000-0005-0000-0000-0000CB020000}"/>
    <cellStyle name="Normal 2 2 2 2 2 2 2 2 2 2 2 2 19 2" xfId="8736" xr:uid="{1D72403C-31D2-45CD-8DB8-A11C00DA7000}"/>
    <cellStyle name="Normal 2 2 2 2 2 2 2 2 2 2 2 2 2" xfId="751" xr:uid="{00000000-0005-0000-0000-0000CC020000}"/>
    <cellStyle name="Normal 2 2 2 2 2 2 2 2 2 2 2 2 2 10" xfId="752" xr:uid="{00000000-0005-0000-0000-0000CD020000}"/>
    <cellStyle name="Normal 2 2 2 2 2 2 2 2 2 2 2 2 2 10 2" xfId="8738" xr:uid="{768C90C4-CD35-4094-A7ED-73586EC1033A}"/>
    <cellStyle name="Normal 2 2 2 2 2 2 2 2 2 2 2 2 2 11" xfId="753" xr:uid="{00000000-0005-0000-0000-0000CE020000}"/>
    <cellStyle name="Normal 2 2 2 2 2 2 2 2 2 2 2 2 2 11 10" xfId="754" xr:uid="{00000000-0005-0000-0000-0000CF020000}"/>
    <cellStyle name="Normal 2 2 2 2 2 2 2 2 2 2 2 2 2 11 10 2" xfId="8740" xr:uid="{7B916143-1600-4650-8AE0-2F49DA36D76B}"/>
    <cellStyle name="Normal 2 2 2 2 2 2 2 2 2 2 2 2 2 11 11" xfId="755" xr:uid="{00000000-0005-0000-0000-0000D0020000}"/>
    <cellStyle name="Normal 2 2 2 2 2 2 2 2 2 2 2 2 2 11 11 2" xfId="8741" xr:uid="{3AC84A92-DE82-484F-8837-F0814CC24F8B}"/>
    <cellStyle name="Normal 2 2 2 2 2 2 2 2 2 2 2 2 2 11 12" xfId="756" xr:uid="{00000000-0005-0000-0000-0000D1020000}"/>
    <cellStyle name="Normal 2 2 2 2 2 2 2 2 2 2 2 2 2 11 12 2" xfId="8742" xr:uid="{23381694-38F4-41B2-B115-30DAD9D26D99}"/>
    <cellStyle name="Normal 2 2 2 2 2 2 2 2 2 2 2 2 2 11 13" xfId="8739" xr:uid="{EBCC3805-3A2B-4185-ACD5-3DA2A44C8053}"/>
    <cellStyle name="Normal 2 2 2 2 2 2 2 2 2 2 2 2 2 11 2" xfId="757" xr:uid="{00000000-0005-0000-0000-0000D2020000}"/>
    <cellStyle name="Normal 2 2 2 2 2 2 2 2 2 2 2 2 2 11 2 10" xfId="8743" xr:uid="{4DC6AF38-BCC5-4311-BA29-58715E33B0A9}"/>
    <cellStyle name="Normal 2 2 2 2 2 2 2 2 2 2 2 2 2 11 2 2" xfId="758" xr:uid="{00000000-0005-0000-0000-0000D3020000}"/>
    <cellStyle name="Normal 2 2 2 2 2 2 2 2 2 2 2 2 2 11 2 2 2" xfId="759" xr:uid="{00000000-0005-0000-0000-0000D4020000}"/>
    <cellStyle name="Normal 2 2 2 2 2 2 2 2 2 2 2 2 2 11 2 2 2 2" xfId="8745" xr:uid="{94C78F5C-7CCE-486D-B017-659F3C3EEF96}"/>
    <cellStyle name="Normal 2 2 2 2 2 2 2 2 2 2 2 2 2 11 2 2 3" xfId="760" xr:uid="{00000000-0005-0000-0000-0000D5020000}"/>
    <cellStyle name="Normal 2 2 2 2 2 2 2 2 2 2 2 2 2 11 2 2 3 2" xfId="8746" xr:uid="{343569FE-1F08-483E-9890-DFEE925B4525}"/>
    <cellStyle name="Normal 2 2 2 2 2 2 2 2 2 2 2 2 2 11 2 2 4" xfId="761" xr:uid="{00000000-0005-0000-0000-0000D6020000}"/>
    <cellStyle name="Normal 2 2 2 2 2 2 2 2 2 2 2 2 2 11 2 2 4 2" xfId="8747" xr:uid="{EB18B0E6-26AC-4840-B3F5-E2DAD322AC92}"/>
    <cellStyle name="Normal 2 2 2 2 2 2 2 2 2 2 2 2 2 11 2 2 5" xfId="762" xr:uid="{00000000-0005-0000-0000-0000D7020000}"/>
    <cellStyle name="Normal 2 2 2 2 2 2 2 2 2 2 2 2 2 11 2 2 5 2" xfId="8748" xr:uid="{8BDE8100-7904-42CA-A32C-81AF2338CF31}"/>
    <cellStyle name="Normal 2 2 2 2 2 2 2 2 2 2 2 2 2 11 2 2 6" xfId="763" xr:uid="{00000000-0005-0000-0000-0000D8020000}"/>
    <cellStyle name="Normal 2 2 2 2 2 2 2 2 2 2 2 2 2 11 2 2 6 2" xfId="8749" xr:uid="{4C74A395-6905-4A08-9A47-C34E794F2FB2}"/>
    <cellStyle name="Normal 2 2 2 2 2 2 2 2 2 2 2 2 2 11 2 2 7" xfId="8744" xr:uid="{BADFCBB2-5D49-4F63-A95A-757E83DF6112}"/>
    <cellStyle name="Normal 2 2 2 2 2 2 2 2 2 2 2 2 2 11 2 3" xfId="764" xr:uid="{00000000-0005-0000-0000-0000D9020000}"/>
    <cellStyle name="Normal 2 2 2 2 2 2 2 2 2 2 2 2 2 11 2 3 2" xfId="8750" xr:uid="{FDBA3C41-AC65-4B6B-9B85-76CA5B4C9171}"/>
    <cellStyle name="Normal 2 2 2 2 2 2 2 2 2 2 2 2 2 11 2 4" xfId="765" xr:uid="{00000000-0005-0000-0000-0000DA020000}"/>
    <cellStyle name="Normal 2 2 2 2 2 2 2 2 2 2 2 2 2 11 2 4 2" xfId="8751" xr:uid="{89C97628-426C-4EB9-BCF8-9E20B1608FA0}"/>
    <cellStyle name="Normal 2 2 2 2 2 2 2 2 2 2 2 2 2 11 2 5" xfId="766" xr:uid="{00000000-0005-0000-0000-0000DB020000}"/>
    <cellStyle name="Normal 2 2 2 2 2 2 2 2 2 2 2 2 2 11 2 5 2" xfId="8752" xr:uid="{61BA47CE-BFA6-47E0-AC9E-F27AB9920FBC}"/>
    <cellStyle name="Normal 2 2 2 2 2 2 2 2 2 2 2 2 2 11 2 6" xfId="767" xr:uid="{00000000-0005-0000-0000-0000DC020000}"/>
    <cellStyle name="Normal 2 2 2 2 2 2 2 2 2 2 2 2 2 11 2 6 2" xfId="8753" xr:uid="{B4056C38-EF3B-4586-AF20-DB646C637256}"/>
    <cellStyle name="Normal 2 2 2 2 2 2 2 2 2 2 2 2 2 11 2 7" xfId="768" xr:uid="{00000000-0005-0000-0000-0000DD020000}"/>
    <cellStyle name="Normal 2 2 2 2 2 2 2 2 2 2 2 2 2 11 2 7 2" xfId="8754" xr:uid="{459EFA58-32F0-47A0-8C7A-B6BA33D8EFC6}"/>
    <cellStyle name="Normal 2 2 2 2 2 2 2 2 2 2 2 2 2 11 2 8" xfId="769" xr:uid="{00000000-0005-0000-0000-0000DE020000}"/>
    <cellStyle name="Normal 2 2 2 2 2 2 2 2 2 2 2 2 2 11 2 8 2" xfId="8755" xr:uid="{376C0AA5-B181-4347-9EB2-A3EE18AF1761}"/>
    <cellStyle name="Normal 2 2 2 2 2 2 2 2 2 2 2 2 2 11 2 9" xfId="770" xr:uid="{00000000-0005-0000-0000-0000DF020000}"/>
    <cellStyle name="Normal 2 2 2 2 2 2 2 2 2 2 2 2 2 11 2 9 2" xfId="8756" xr:uid="{3F91100C-44F0-4CE1-A58B-D5F781FE2729}"/>
    <cellStyle name="Normal 2 2 2 2 2 2 2 2 2 2 2 2 2 11 3" xfId="771" xr:uid="{00000000-0005-0000-0000-0000E0020000}"/>
    <cellStyle name="Normal 2 2 2 2 2 2 2 2 2 2 2 2 2 11 3 2" xfId="8757" xr:uid="{E6AFCC74-6EF5-4782-B660-FF6A6D77C1AA}"/>
    <cellStyle name="Normal 2 2 2 2 2 2 2 2 2 2 2 2 2 11 4" xfId="772" xr:uid="{00000000-0005-0000-0000-0000E1020000}"/>
    <cellStyle name="Normal 2 2 2 2 2 2 2 2 2 2 2 2 2 11 4 2" xfId="8758" xr:uid="{B81D0D5B-0E65-494E-B081-C234705C1583}"/>
    <cellStyle name="Normal 2 2 2 2 2 2 2 2 2 2 2 2 2 11 5" xfId="773" xr:uid="{00000000-0005-0000-0000-0000E2020000}"/>
    <cellStyle name="Normal 2 2 2 2 2 2 2 2 2 2 2 2 2 11 5 2" xfId="8759" xr:uid="{55960F76-EA64-4A8B-997B-AFB65DB7E60F}"/>
    <cellStyle name="Normal 2 2 2 2 2 2 2 2 2 2 2 2 2 11 6" xfId="774" xr:uid="{00000000-0005-0000-0000-0000E3020000}"/>
    <cellStyle name="Normal 2 2 2 2 2 2 2 2 2 2 2 2 2 11 6 2" xfId="775" xr:uid="{00000000-0005-0000-0000-0000E4020000}"/>
    <cellStyle name="Normal 2 2 2 2 2 2 2 2 2 2 2 2 2 11 6 2 2" xfId="8761" xr:uid="{38A4B875-36A9-4EE8-A305-AEC49DE50CFD}"/>
    <cellStyle name="Normal 2 2 2 2 2 2 2 2 2 2 2 2 2 11 6 3" xfId="776" xr:uid="{00000000-0005-0000-0000-0000E5020000}"/>
    <cellStyle name="Normal 2 2 2 2 2 2 2 2 2 2 2 2 2 11 6 3 2" xfId="8762" xr:uid="{A0367A28-4853-420E-9907-DFB89059BC06}"/>
    <cellStyle name="Normal 2 2 2 2 2 2 2 2 2 2 2 2 2 11 6 4" xfId="777" xr:uid="{00000000-0005-0000-0000-0000E6020000}"/>
    <cellStyle name="Normal 2 2 2 2 2 2 2 2 2 2 2 2 2 11 6 4 2" xfId="8763" xr:uid="{AB6C0812-BC53-4FC6-9DAB-FD4C8FEB953A}"/>
    <cellStyle name="Normal 2 2 2 2 2 2 2 2 2 2 2 2 2 11 6 5" xfId="778" xr:uid="{00000000-0005-0000-0000-0000E7020000}"/>
    <cellStyle name="Normal 2 2 2 2 2 2 2 2 2 2 2 2 2 11 6 5 2" xfId="8764" xr:uid="{33BE4949-E22C-4654-B07A-1C15A0E75F91}"/>
    <cellStyle name="Normal 2 2 2 2 2 2 2 2 2 2 2 2 2 11 6 6" xfId="779" xr:uid="{00000000-0005-0000-0000-0000E8020000}"/>
    <cellStyle name="Normal 2 2 2 2 2 2 2 2 2 2 2 2 2 11 6 6 2" xfId="8765" xr:uid="{FE5DF5DD-1E45-4278-ADD7-ADAA37D76F09}"/>
    <cellStyle name="Normal 2 2 2 2 2 2 2 2 2 2 2 2 2 11 6 7" xfId="8760" xr:uid="{1051C108-9BE4-44CF-B5EC-8DA352BF96E5}"/>
    <cellStyle name="Normal 2 2 2 2 2 2 2 2 2 2 2 2 2 11 7" xfId="780" xr:uid="{00000000-0005-0000-0000-0000E9020000}"/>
    <cellStyle name="Normal 2 2 2 2 2 2 2 2 2 2 2 2 2 11 7 2" xfId="8766" xr:uid="{E3D0EC8B-01C0-441F-9306-612F29BDB73D}"/>
    <cellStyle name="Normal 2 2 2 2 2 2 2 2 2 2 2 2 2 11 8" xfId="781" xr:uid="{00000000-0005-0000-0000-0000EA020000}"/>
    <cellStyle name="Normal 2 2 2 2 2 2 2 2 2 2 2 2 2 11 8 2" xfId="8767" xr:uid="{B1176D32-0539-49F5-AE8C-E7E044F31474}"/>
    <cellStyle name="Normal 2 2 2 2 2 2 2 2 2 2 2 2 2 11 9" xfId="782" xr:uid="{00000000-0005-0000-0000-0000EB020000}"/>
    <cellStyle name="Normal 2 2 2 2 2 2 2 2 2 2 2 2 2 11 9 2" xfId="8768" xr:uid="{BAB7B175-B059-4C06-9D8B-5265ECD4BC17}"/>
    <cellStyle name="Normal 2 2 2 2 2 2 2 2 2 2 2 2 2 12" xfId="783" xr:uid="{00000000-0005-0000-0000-0000EC020000}"/>
    <cellStyle name="Normal 2 2 2 2 2 2 2 2 2 2 2 2 2 12 2" xfId="8769" xr:uid="{C94ED81D-5752-4E71-B309-836334C08EB0}"/>
    <cellStyle name="Normal 2 2 2 2 2 2 2 2 2 2 2 2 2 13" xfId="784" xr:uid="{00000000-0005-0000-0000-0000ED020000}"/>
    <cellStyle name="Normal 2 2 2 2 2 2 2 2 2 2 2 2 2 13 2" xfId="8770" xr:uid="{E22BC429-0F17-4371-B95F-81CC0B073AE9}"/>
    <cellStyle name="Normal 2 2 2 2 2 2 2 2 2 2 2 2 2 14" xfId="785" xr:uid="{00000000-0005-0000-0000-0000EE020000}"/>
    <cellStyle name="Normal 2 2 2 2 2 2 2 2 2 2 2 2 2 14 10" xfId="8771" xr:uid="{187CA267-74D5-490F-A9FB-B76F09BF281A}"/>
    <cellStyle name="Normal 2 2 2 2 2 2 2 2 2 2 2 2 2 14 2" xfId="786" xr:uid="{00000000-0005-0000-0000-0000EF020000}"/>
    <cellStyle name="Normal 2 2 2 2 2 2 2 2 2 2 2 2 2 14 2 2" xfId="787" xr:uid="{00000000-0005-0000-0000-0000F0020000}"/>
    <cellStyle name="Normal 2 2 2 2 2 2 2 2 2 2 2 2 2 14 2 2 2" xfId="8773" xr:uid="{4165E970-4D76-4F1C-B6E9-5599E90F1315}"/>
    <cellStyle name="Normal 2 2 2 2 2 2 2 2 2 2 2 2 2 14 2 3" xfId="788" xr:uid="{00000000-0005-0000-0000-0000F1020000}"/>
    <cellStyle name="Normal 2 2 2 2 2 2 2 2 2 2 2 2 2 14 2 3 2" xfId="8774" xr:uid="{7E21C559-D4EC-4BD9-B22F-4F0A3A39E132}"/>
    <cellStyle name="Normal 2 2 2 2 2 2 2 2 2 2 2 2 2 14 2 4" xfId="789" xr:uid="{00000000-0005-0000-0000-0000F2020000}"/>
    <cellStyle name="Normal 2 2 2 2 2 2 2 2 2 2 2 2 2 14 2 4 2" xfId="8775" xr:uid="{9AA248F2-3520-4154-AAC2-1CF246DBCB66}"/>
    <cellStyle name="Normal 2 2 2 2 2 2 2 2 2 2 2 2 2 14 2 5" xfId="790" xr:uid="{00000000-0005-0000-0000-0000F3020000}"/>
    <cellStyle name="Normal 2 2 2 2 2 2 2 2 2 2 2 2 2 14 2 5 2" xfId="8776" xr:uid="{9D114A21-2CA2-49C6-94DF-36FE4E3917D5}"/>
    <cellStyle name="Normal 2 2 2 2 2 2 2 2 2 2 2 2 2 14 2 6" xfId="791" xr:uid="{00000000-0005-0000-0000-0000F4020000}"/>
    <cellStyle name="Normal 2 2 2 2 2 2 2 2 2 2 2 2 2 14 2 6 2" xfId="8777" xr:uid="{BC7A64F3-31ED-46D2-B7AE-C40214501E49}"/>
    <cellStyle name="Normal 2 2 2 2 2 2 2 2 2 2 2 2 2 14 2 7" xfId="8772" xr:uid="{C4E198E2-9BE9-4EDC-B987-BD6857C69CB7}"/>
    <cellStyle name="Normal 2 2 2 2 2 2 2 2 2 2 2 2 2 14 3" xfId="792" xr:uid="{00000000-0005-0000-0000-0000F5020000}"/>
    <cellStyle name="Normal 2 2 2 2 2 2 2 2 2 2 2 2 2 14 3 2" xfId="8778" xr:uid="{10C71D32-D7B1-4DD7-A1CD-6A7AD2D69BA4}"/>
    <cellStyle name="Normal 2 2 2 2 2 2 2 2 2 2 2 2 2 14 4" xfId="793" xr:uid="{00000000-0005-0000-0000-0000F6020000}"/>
    <cellStyle name="Normal 2 2 2 2 2 2 2 2 2 2 2 2 2 14 4 2" xfId="8779" xr:uid="{ED59D884-C638-4609-B9FA-1711EBF7E9CC}"/>
    <cellStyle name="Normal 2 2 2 2 2 2 2 2 2 2 2 2 2 14 5" xfId="794" xr:uid="{00000000-0005-0000-0000-0000F7020000}"/>
    <cellStyle name="Normal 2 2 2 2 2 2 2 2 2 2 2 2 2 14 5 2" xfId="8780" xr:uid="{969B0FEF-66F4-44A4-B656-E2344F21C153}"/>
    <cellStyle name="Normal 2 2 2 2 2 2 2 2 2 2 2 2 2 14 6" xfId="795" xr:uid="{00000000-0005-0000-0000-0000F8020000}"/>
    <cellStyle name="Normal 2 2 2 2 2 2 2 2 2 2 2 2 2 14 6 2" xfId="8781" xr:uid="{2B63E02C-1411-4C5A-BA4A-1B9C188BDFCF}"/>
    <cellStyle name="Normal 2 2 2 2 2 2 2 2 2 2 2 2 2 14 7" xfId="796" xr:uid="{00000000-0005-0000-0000-0000F9020000}"/>
    <cellStyle name="Normal 2 2 2 2 2 2 2 2 2 2 2 2 2 14 7 2" xfId="8782" xr:uid="{E0E71674-C6B0-41A7-B95A-2717F9B5028D}"/>
    <cellStyle name="Normal 2 2 2 2 2 2 2 2 2 2 2 2 2 14 8" xfId="797" xr:uid="{00000000-0005-0000-0000-0000FA020000}"/>
    <cellStyle name="Normal 2 2 2 2 2 2 2 2 2 2 2 2 2 14 8 2" xfId="8783" xr:uid="{55576271-6C7D-4705-9201-B7F71D7437DD}"/>
    <cellStyle name="Normal 2 2 2 2 2 2 2 2 2 2 2 2 2 14 9" xfId="798" xr:uid="{00000000-0005-0000-0000-0000FB020000}"/>
    <cellStyle name="Normal 2 2 2 2 2 2 2 2 2 2 2 2 2 14 9 2" xfId="8784" xr:uid="{1590A80E-6A6A-47B0-9F36-10E777218710}"/>
    <cellStyle name="Normal 2 2 2 2 2 2 2 2 2 2 2 2 2 15" xfId="799" xr:uid="{00000000-0005-0000-0000-0000FC020000}"/>
    <cellStyle name="Normal 2 2 2 2 2 2 2 2 2 2 2 2 2 15 2" xfId="8785" xr:uid="{53531CC9-02D2-41B1-8A3E-C48802315D85}"/>
    <cellStyle name="Normal 2 2 2 2 2 2 2 2 2 2 2 2 2 16" xfId="800" xr:uid="{00000000-0005-0000-0000-0000FD020000}"/>
    <cellStyle name="Normal 2 2 2 2 2 2 2 2 2 2 2 2 2 16 2" xfId="8786" xr:uid="{8B41E2D0-D4BD-4A5D-B35F-42B8AF6DDCDB}"/>
    <cellStyle name="Normal 2 2 2 2 2 2 2 2 2 2 2 2 2 17" xfId="801" xr:uid="{00000000-0005-0000-0000-0000FE020000}"/>
    <cellStyle name="Normal 2 2 2 2 2 2 2 2 2 2 2 2 2 17 2" xfId="802" xr:uid="{00000000-0005-0000-0000-0000FF020000}"/>
    <cellStyle name="Normal 2 2 2 2 2 2 2 2 2 2 2 2 2 17 2 2" xfId="8788" xr:uid="{458FBF66-E546-406F-BC79-B6B01D48C039}"/>
    <cellStyle name="Normal 2 2 2 2 2 2 2 2 2 2 2 2 2 17 3" xfId="803" xr:uid="{00000000-0005-0000-0000-000000030000}"/>
    <cellStyle name="Normal 2 2 2 2 2 2 2 2 2 2 2 2 2 17 3 2" xfId="8789" xr:uid="{A5B7EBD2-02BF-4659-920E-879D85E5BB92}"/>
    <cellStyle name="Normal 2 2 2 2 2 2 2 2 2 2 2 2 2 17 4" xfId="804" xr:uid="{00000000-0005-0000-0000-000001030000}"/>
    <cellStyle name="Normal 2 2 2 2 2 2 2 2 2 2 2 2 2 17 4 2" xfId="8790" xr:uid="{32C3E7BB-12F0-4AF6-855C-4446EF578080}"/>
    <cellStyle name="Normal 2 2 2 2 2 2 2 2 2 2 2 2 2 17 5" xfId="805" xr:uid="{00000000-0005-0000-0000-000002030000}"/>
    <cellStyle name="Normal 2 2 2 2 2 2 2 2 2 2 2 2 2 17 5 2" xfId="8791" xr:uid="{5EAC96F5-21E1-493E-916E-4717C42F37DE}"/>
    <cellStyle name="Normal 2 2 2 2 2 2 2 2 2 2 2 2 2 17 6" xfId="806" xr:uid="{00000000-0005-0000-0000-000003030000}"/>
    <cellStyle name="Normal 2 2 2 2 2 2 2 2 2 2 2 2 2 17 6 2" xfId="8792" xr:uid="{916BA5BE-4F7E-4782-8CB3-DB0600ED84BC}"/>
    <cellStyle name="Normal 2 2 2 2 2 2 2 2 2 2 2 2 2 17 7" xfId="8787" xr:uid="{43DFE596-8009-4531-9A26-711AF24AB55D}"/>
    <cellStyle name="Normal 2 2 2 2 2 2 2 2 2 2 2 2 2 18" xfId="807" xr:uid="{00000000-0005-0000-0000-000004030000}"/>
    <cellStyle name="Normal 2 2 2 2 2 2 2 2 2 2 2 2 2 18 2" xfId="8793" xr:uid="{C9AED92A-846D-4D53-9407-9D18039BDF95}"/>
    <cellStyle name="Normal 2 2 2 2 2 2 2 2 2 2 2 2 2 19" xfId="808" xr:uid="{00000000-0005-0000-0000-000005030000}"/>
    <cellStyle name="Normal 2 2 2 2 2 2 2 2 2 2 2 2 2 19 2" xfId="8794" xr:uid="{850DA71D-9030-4EE2-B494-30AA1479A5D9}"/>
    <cellStyle name="Normal 2 2 2 2 2 2 2 2 2 2 2 2 2 2" xfId="809" xr:uid="{00000000-0005-0000-0000-000006030000}"/>
    <cellStyle name="Normal 2 2 2 2 2 2 2 2 2 2 2 2 2 2 10" xfId="810" xr:uid="{00000000-0005-0000-0000-000007030000}"/>
    <cellStyle name="Normal 2 2 2 2 2 2 2 2 2 2 2 2 2 2 10 10" xfId="8796" xr:uid="{D619DCB7-6A2C-424F-9935-CE30CBCE6A7E}"/>
    <cellStyle name="Normal 2 2 2 2 2 2 2 2 2 2 2 2 2 2 10 2" xfId="811" xr:uid="{00000000-0005-0000-0000-000008030000}"/>
    <cellStyle name="Normal 2 2 2 2 2 2 2 2 2 2 2 2 2 2 10 2 2" xfId="812" xr:uid="{00000000-0005-0000-0000-000009030000}"/>
    <cellStyle name="Normal 2 2 2 2 2 2 2 2 2 2 2 2 2 2 10 2 2 2" xfId="8798" xr:uid="{FF2B8746-2A35-4077-83D7-61A43082799E}"/>
    <cellStyle name="Normal 2 2 2 2 2 2 2 2 2 2 2 2 2 2 10 2 3" xfId="813" xr:uid="{00000000-0005-0000-0000-00000A030000}"/>
    <cellStyle name="Normal 2 2 2 2 2 2 2 2 2 2 2 2 2 2 10 2 3 2" xfId="8799" xr:uid="{368004DA-074D-4CB8-BCF5-DF30BC567032}"/>
    <cellStyle name="Normal 2 2 2 2 2 2 2 2 2 2 2 2 2 2 10 2 4" xfId="814" xr:uid="{00000000-0005-0000-0000-00000B030000}"/>
    <cellStyle name="Normal 2 2 2 2 2 2 2 2 2 2 2 2 2 2 10 2 4 2" xfId="8800" xr:uid="{A44E41F1-97C7-42EB-8E53-E5DC04B7CA2A}"/>
    <cellStyle name="Normal 2 2 2 2 2 2 2 2 2 2 2 2 2 2 10 2 5" xfId="815" xr:uid="{00000000-0005-0000-0000-00000C030000}"/>
    <cellStyle name="Normal 2 2 2 2 2 2 2 2 2 2 2 2 2 2 10 2 5 2" xfId="8801" xr:uid="{F7C3CF55-6AA9-4C1F-8207-FC42E108883F}"/>
    <cellStyle name="Normal 2 2 2 2 2 2 2 2 2 2 2 2 2 2 10 2 6" xfId="816" xr:uid="{00000000-0005-0000-0000-00000D030000}"/>
    <cellStyle name="Normal 2 2 2 2 2 2 2 2 2 2 2 2 2 2 10 2 6 2" xfId="8802" xr:uid="{789C69C9-A28B-4BF0-82E5-C66DF8B8ABEB}"/>
    <cellStyle name="Normal 2 2 2 2 2 2 2 2 2 2 2 2 2 2 10 2 7" xfId="8797" xr:uid="{EE0ECFA8-3C57-480C-89DB-93162163BC09}"/>
    <cellStyle name="Normal 2 2 2 2 2 2 2 2 2 2 2 2 2 2 10 3" xfId="817" xr:uid="{00000000-0005-0000-0000-00000E030000}"/>
    <cellStyle name="Normal 2 2 2 2 2 2 2 2 2 2 2 2 2 2 10 3 2" xfId="8803" xr:uid="{89110C9A-BC7C-4030-9BD5-9C5DED02B796}"/>
    <cellStyle name="Normal 2 2 2 2 2 2 2 2 2 2 2 2 2 2 10 4" xfId="818" xr:uid="{00000000-0005-0000-0000-00000F030000}"/>
    <cellStyle name="Normal 2 2 2 2 2 2 2 2 2 2 2 2 2 2 10 4 2" xfId="8804" xr:uid="{2166996F-B605-4CDB-81A1-E875B4E30B18}"/>
    <cellStyle name="Normal 2 2 2 2 2 2 2 2 2 2 2 2 2 2 10 5" xfId="819" xr:uid="{00000000-0005-0000-0000-000010030000}"/>
    <cellStyle name="Normal 2 2 2 2 2 2 2 2 2 2 2 2 2 2 10 5 2" xfId="8805" xr:uid="{6BDDD8FB-C12F-4689-A5A2-24B15C034D9D}"/>
    <cellStyle name="Normal 2 2 2 2 2 2 2 2 2 2 2 2 2 2 10 6" xfId="820" xr:uid="{00000000-0005-0000-0000-000011030000}"/>
    <cellStyle name="Normal 2 2 2 2 2 2 2 2 2 2 2 2 2 2 10 6 2" xfId="8806" xr:uid="{3403F648-18FC-47E3-81D0-9FA3A7F9E89C}"/>
    <cellStyle name="Normal 2 2 2 2 2 2 2 2 2 2 2 2 2 2 10 7" xfId="821" xr:uid="{00000000-0005-0000-0000-000012030000}"/>
    <cellStyle name="Normal 2 2 2 2 2 2 2 2 2 2 2 2 2 2 10 7 2" xfId="8807" xr:uid="{ED87B589-357F-403D-8706-3E5354A098B4}"/>
    <cellStyle name="Normal 2 2 2 2 2 2 2 2 2 2 2 2 2 2 10 8" xfId="822" xr:uid="{00000000-0005-0000-0000-000013030000}"/>
    <cellStyle name="Normal 2 2 2 2 2 2 2 2 2 2 2 2 2 2 10 8 2" xfId="8808" xr:uid="{F0DF7460-3F86-4870-BABE-ADE05A42A388}"/>
    <cellStyle name="Normal 2 2 2 2 2 2 2 2 2 2 2 2 2 2 10 9" xfId="823" xr:uid="{00000000-0005-0000-0000-000014030000}"/>
    <cellStyle name="Normal 2 2 2 2 2 2 2 2 2 2 2 2 2 2 10 9 2" xfId="8809" xr:uid="{7C53AAF7-EC76-4EF7-8B9F-3BC3B7C0A484}"/>
    <cellStyle name="Normal 2 2 2 2 2 2 2 2 2 2 2 2 2 2 11" xfId="824" xr:uid="{00000000-0005-0000-0000-000015030000}"/>
    <cellStyle name="Normal 2 2 2 2 2 2 2 2 2 2 2 2 2 2 11 2" xfId="8810" xr:uid="{413FD28D-ABB2-483D-864D-369831619871}"/>
    <cellStyle name="Normal 2 2 2 2 2 2 2 2 2 2 2 2 2 2 12" xfId="825" xr:uid="{00000000-0005-0000-0000-000016030000}"/>
    <cellStyle name="Normal 2 2 2 2 2 2 2 2 2 2 2 2 2 2 12 2" xfId="8811" xr:uid="{A84D9B1E-6F8B-4320-AFCE-E473130DAD9D}"/>
    <cellStyle name="Normal 2 2 2 2 2 2 2 2 2 2 2 2 2 2 13" xfId="826" xr:uid="{00000000-0005-0000-0000-000017030000}"/>
    <cellStyle name="Normal 2 2 2 2 2 2 2 2 2 2 2 2 2 2 13 2" xfId="827" xr:uid="{00000000-0005-0000-0000-000018030000}"/>
    <cellStyle name="Normal 2 2 2 2 2 2 2 2 2 2 2 2 2 2 13 2 2" xfId="8813" xr:uid="{87770F61-EA23-41F4-8CDA-AFDA826374A0}"/>
    <cellStyle name="Normal 2 2 2 2 2 2 2 2 2 2 2 2 2 2 13 3" xfId="828" xr:uid="{00000000-0005-0000-0000-000019030000}"/>
    <cellStyle name="Normal 2 2 2 2 2 2 2 2 2 2 2 2 2 2 13 3 2" xfId="8814" xr:uid="{EB9CCEDC-E9FE-4ABD-B293-66C5ABCB37DB}"/>
    <cellStyle name="Normal 2 2 2 2 2 2 2 2 2 2 2 2 2 2 13 4" xfId="829" xr:uid="{00000000-0005-0000-0000-00001A030000}"/>
    <cellStyle name="Normal 2 2 2 2 2 2 2 2 2 2 2 2 2 2 13 4 2" xfId="8815" xr:uid="{C56E572F-C94D-4878-AD0F-E59700828617}"/>
    <cellStyle name="Normal 2 2 2 2 2 2 2 2 2 2 2 2 2 2 13 5" xfId="830" xr:uid="{00000000-0005-0000-0000-00001B030000}"/>
    <cellStyle name="Normal 2 2 2 2 2 2 2 2 2 2 2 2 2 2 13 5 2" xfId="8816" xr:uid="{3DCC1DF8-C69F-4704-BE8D-48629DD8AAF4}"/>
    <cellStyle name="Normal 2 2 2 2 2 2 2 2 2 2 2 2 2 2 13 6" xfId="831" xr:uid="{00000000-0005-0000-0000-00001C030000}"/>
    <cellStyle name="Normal 2 2 2 2 2 2 2 2 2 2 2 2 2 2 13 6 2" xfId="8817" xr:uid="{3EFDD548-5DBC-45F2-9F56-52B9814625BD}"/>
    <cellStyle name="Normal 2 2 2 2 2 2 2 2 2 2 2 2 2 2 13 7" xfId="8812" xr:uid="{39E69981-C298-475E-97F4-9967814DA007}"/>
    <cellStyle name="Normal 2 2 2 2 2 2 2 2 2 2 2 2 2 2 14" xfId="832" xr:uid="{00000000-0005-0000-0000-00001D030000}"/>
    <cellStyle name="Normal 2 2 2 2 2 2 2 2 2 2 2 2 2 2 14 2" xfId="8818" xr:uid="{22298171-4408-4EE5-9070-75B4C30A654B}"/>
    <cellStyle name="Normal 2 2 2 2 2 2 2 2 2 2 2 2 2 2 15" xfId="833" xr:uid="{00000000-0005-0000-0000-00001E030000}"/>
    <cellStyle name="Normal 2 2 2 2 2 2 2 2 2 2 2 2 2 2 15 2" xfId="8819" xr:uid="{1726FC1F-87C6-4C3A-ABD9-E8E961F7BBE9}"/>
    <cellStyle name="Normal 2 2 2 2 2 2 2 2 2 2 2 2 2 2 16" xfId="834" xr:uid="{00000000-0005-0000-0000-00001F030000}"/>
    <cellStyle name="Normal 2 2 2 2 2 2 2 2 2 2 2 2 2 2 16 2" xfId="8820" xr:uid="{35492FC3-0577-4065-893E-B4C75BF7030A}"/>
    <cellStyle name="Normal 2 2 2 2 2 2 2 2 2 2 2 2 2 2 17" xfId="835" xr:uid="{00000000-0005-0000-0000-000020030000}"/>
    <cellStyle name="Normal 2 2 2 2 2 2 2 2 2 2 2 2 2 2 17 2" xfId="8821" xr:uid="{58FDB233-042C-4BF5-B053-F961D884E52B}"/>
    <cellStyle name="Normal 2 2 2 2 2 2 2 2 2 2 2 2 2 2 18" xfId="836" xr:uid="{00000000-0005-0000-0000-000021030000}"/>
    <cellStyle name="Normal 2 2 2 2 2 2 2 2 2 2 2 2 2 2 18 2" xfId="8822" xr:uid="{116819C0-31E4-403C-B3EB-6202648780A5}"/>
    <cellStyle name="Normal 2 2 2 2 2 2 2 2 2 2 2 2 2 2 19" xfId="837" xr:uid="{00000000-0005-0000-0000-000022030000}"/>
    <cellStyle name="Normal 2 2 2 2 2 2 2 2 2 2 2 2 2 2 19 2" xfId="8823" xr:uid="{D1383D10-EF9C-48E6-B6F1-39AD45957E4F}"/>
    <cellStyle name="Normal 2 2 2 2 2 2 2 2 2 2 2 2 2 2 2" xfId="838" xr:uid="{00000000-0005-0000-0000-000023030000}"/>
    <cellStyle name="Normal 2 2 2 2 2 2 2 2 2 2 2 2 2 2 2 10" xfId="839" xr:uid="{00000000-0005-0000-0000-000024030000}"/>
    <cellStyle name="Normal 2 2 2 2 2 2 2 2 2 2 2 2 2 2 2 10 2" xfId="8825" xr:uid="{C0C903BF-6D08-41A0-BBBA-52DCF0C88476}"/>
    <cellStyle name="Normal 2 2 2 2 2 2 2 2 2 2 2 2 2 2 2 11" xfId="840" xr:uid="{00000000-0005-0000-0000-000025030000}"/>
    <cellStyle name="Normal 2 2 2 2 2 2 2 2 2 2 2 2 2 2 2 11 2" xfId="8826" xr:uid="{CB80CE7C-611D-4C50-8F74-09D810157EF2}"/>
    <cellStyle name="Normal 2 2 2 2 2 2 2 2 2 2 2 2 2 2 2 12" xfId="841" xr:uid="{00000000-0005-0000-0000-000026030000}"/>
    <cellStyle name="Normal 2 2 2 2 2 2 2 2 2 2 2 2 2 2 2 12 2" xfId="8827" xr:uid="{32D7B422-24B4-476F-A797-E9A87217B506}"/>
    <cellStyle name="Normal 2 2 2 2 2 2 2 2 2 2 2 2 2 2 2 13" xfId="842" xr:uid="{00000000-0005-0000-0000-000027030000}"/>
    <cellStyle name="Normal 2 2 2 2 2 2 2 2 2 2 2 2 2 2 2 13 2" xfId="8828" xr:uid="{1F141AB7-FBA9-488E-9C88-E69B2E4755E9}"/>
    <cellStyle name="Normal 2 2 2 2 2 2 2 2 2 2 2 2 2 2 2 14" xfId="843" xr:uid="{00000000-0005-0000-0000-000028030000}"/>
    <cellStyle name="Normal 2 2 2 2 2 2 2 2 2 2 2 2 2 2 2 14 2" xfId="8829" xr:uid="{3FA5F951-AB72-44A3-813B-9D71BBF38E55}"/>
    <cellStyle name="Normal 2 2 2 2 2 2 2 2 2 2 2 2 2 2 2 15" xfId="844" xr:uid="{00000000-0005-0000-0000-000029030000}"/>
    <cellStyle name="Normal 2 2 2 2 2 2 2 2 2 2 2 2 2 2 2 15 2" xfId="8830" xr:uid="{D4310A2A-AB18-491C-89C3-179848398A92}"/>
    <cellStyle name="Normal 2 2 2 2 2 2 2 2 2 2 2 2 2 2 2 16" xfId="8824" xr:uid="{6BC85B6A-E5DD-43F0-A3CE-104752AE86FA}"/>
    <cellStyle name="Normal 2 2 2 2 2 2 2 2 2 2 2 2 2 2 2 2" xfId="845" xr:uid="{00000000-0005-0000-0000-00002A030000}"/>
    <cellStyle name="Normal 2 2 2 2 2 2 2 2 2 2 2 2 2 2 2 2 10" xfId="846" xr:uid="{00000000-0005-0000-0000-00002B030000}"/>
    <cellStyle name="Normal 2 2 2 2 2 2 2 2 2 2 2 2 2 2 2 2 10 2" xfId="8832" xr:uid="{72BDC910-33B3-4461-95E2-78772524D8B3}"/>
    <cellStyle name="Normal 2 2 2 2 2 2 2 2 2 2 2 2 2 2 2 2 11" xfId="847" xr:uid="{00000000-0005-0000-0000-00002C030000}"/>
    <cellStyle name="Normal 2 2 2 2 2 2 2 2 2 2 2 2 2 2 2 2 11 2" xfId="8833" xr:uid="{36087CD3-E8BC-4F60-A00A-AE12953CC2C7}"/>
    <cellStyle name="Normal 2 2 2 2 2 2 2 2 2 2 2 2 2 2 2 2 12" xfId="848" xr:uid="{00000000-0005-0000-0000-00002D030000}"/>
    <cellStyle name="Normal 2 2 2 2 2 2 2 2 2 2 2 2 2 2 2 2 12 2" xfId="8834" xr:uid="{0C34C71D-7C49-433C-9D41-7AD7148223FB}"/>
    <cellStyle name="Normal 2 2 2 2 2 2 2 2 2 2 2 2 2 2 2 2 13" xfId="8831" xr:uid="{4CCB1233-E347-4554-AC8A-3A91D210A775}"/>
    <cellStyle name="Normal 2 2 2 2 2 2 2 2 2 2 2 2 2 2 2 2 2" xfId="849" xr:uid="{00000000-0005-0000-0000-00002E030000}"/>
    <cellStyle name="Normal 2 2 2 2 2 2 2 2 2 2 2 2 2 2 2 2 2 10" xfId="8835" xr:uid="{45F1C369-58F4-43BB-99B6-E794ED44A240}"/>
    <cellStyle name="Normal 2 2 2 2 2 2 2 2 2 2 2 2 2 2 2 2 2 2" xfId="850" xr:uid="{00000000-0005-0000-0000-00002F030000}"/>
    <cellStyle name="Normal 2 2 2 2 2 2 2 2 2 2 2 2 2 2 2 2 2 2 2" xfId="851" xr:uid="{00000000-0005-0000-0000-000030030000}"/>
    <cellStyle name="Normal 2 2 2 2 2 2 2 2 2 2 2 2 2 2 2 2 2 2 2 2" xfId="8837" xr:uid="{E537E3FD-CA3E-4948-8033-FDB32A8A48D6}"/>
    <cellStyle name="Normal 2 2 2 2 2 2 2 2 2 2 2 2 2 2 2 2 2 2 3" xfId="852" xr:uid="{00000000-0005-0000-0000-000031030000}"/>
    <cellStyle name="Normal 2 2 2 2 2 2 2 2 2 2 2 2 2 2 2 2 2 2 3 2" xfId="8838" xr:uid="{79775FC8-CA26-48DA-85A3-AEF56E779500}"/>
    <cellStyle name="Normal 2 2 2 2 2 2 2 2 2 2 2 2 2 2 2 2 2 2 4" xfId="853" xr:uid="{00000000-0005-0000-0000-000032030000}"/>
    <cellStyle name="Normal 2 2 2 2 2 2 2 2 2 2 2 2 2 2 2 2 2 2 4 2" xfId="8839" xr:uid="{20D764BA-68B3-41CB-92CA-8344462ED878}"/>
    <cellStyle name="Normal 2 2 2 2 2 2 2 2 2 2 2 2 2 2 2 2 2 2 5" xfId="854" xr:uid="{00000000-0005-0000-0000-000033030000}"/>
    <cellStyle name="Normal 2 2 2 2 2 2 2 2 2 2 2 2 2 2 2 2 2 2 5 2" xfId="8840" xr:uid="{6F16ADC6-E33E-43F5-930F-56CB91FF8A89}"/>
    <cellStyle name="Normal 2 2 2 2 2 2 2 2 2 2 2 2 2 2 2 2 2 2 6" xfId="855" xr:uid="{00000000-0005-0000-0000-000034030000}"/>
    <cellStyle name="Normal 2 2 2 2 2 2 2 2 2 2 2 2 2 2 2 2 2 2 6 2" xfId="8841" xr:uid="{91E7B998-05F3-4178-9BD4-BA813309F5B2}"/>
    <cellStyle name="Normal 2 2 2 2 2 2 2 2 2 2 2 2 2 2 2 2 2 2 7" xfId="8836" xr:uid="{9E6D14B5-1E08-4756-BF8D-FF9E69971260}"/>
    <cellStyle name="Normal 2 2 2 2 2 2 2 2 2 2 2 2 2 2 2 2 2 3" xfId="856" xr:uid="{00000000-0005-0000-0000-000035030000}"/>
    <cellStyle name="Normal 2 2 2 2 2 2 2 2 2 2 2 2 2 2 2 2 2 3 2" xfId="8842" xr:uid="{5C9D173E-4115-415C-9F95-149EEAF1A54F}"/>
    <cellStyle name="Normal 2 2 2 2 2 2 2 2 2 2 2 2 2 2 2 2 2 4" xfId="857" xr:uid="{00000000-0005-0000-0000-000036030000}"/>
    <cellStyle name="Normal 2 2 2 2 2 2 2 2 2 2 2 2 2 2 2 2 2 4 2" xfId="8843" xr:uid="{D957A3E1-5A05-40A0-BCC7-81EB6638A8EB}"/>
    <cellStyle name="Normal 2 2 2 2 2 2 2 2 2 2 2 2 2 2 2 2 2 5" xfId="858" xr:uid="{00000000-0005-0000-0000-000037030000}"/>
    <cellStyle name="Normal 2 2 2 2 2 2 2 2 2 2 2 2 2 2 2 2 2 5 2" xfId="8844" xr:uid="{EB9B7A49-4E37-43E8-BF92-490A93D130B9}"/>
    <cellStyle name="Normal 2 2 2 2 2 2 2 2 2 2 2 2 2 2 2 2 2 6" xfId="859" xr:uid="{00000000-0005-0000-0000-000038030000}"/>
    <cellStyle name="Normal 2 2 2 2 2 2 2 2 2 2 2 2 2 2 2 2 2 6 2" xfId="8845" xr:uid="{6E960103-D32B-4D5C-9A18-1EE26D3EE549}"/>
    <cellStyle name="Normal 2 2 2 2 2 2 2 2 2 2 2 2 2 2 2 2 2 7" xfId="860" xr:uid="{00000000-0005-0000-0000-000039030000}"/>
    <cellStyle name="Normal 2 2 2 2 2 2 2 2 2 2 2 2 2 2 2 2 2 7 2" xfId="8846" xr:uid="{711D445C-EF88-41E9-8915-CA60A3E33DBD}"/>
    <cellStyle name="Normal 2 2 2 2 2 2 2 2 2 2 2 2 2 2 2 2 2 8" xfId="861" xr:uid="{00000000-0005-0000-0000-00003A030000}"/>
    <cellStyle name="Normal 2 2 2 2 2 2 2 2 2 2 2 2 2 2 2 2 2 8 2" xfId="8847" xr:uid="{A68AE36C-4DC2-4A6B-BC3A-997C4B6518A6}"/>
    <cellStyle name="Normal 2 2 2 2 2 2 2 2 2 2 2 2 2 2 2 2 2 9" xfId="862" xr:uid="{00000000-0005-0000-0000-00003B030000}"/>
    <cellStyle name="Normal 2 2 2 2 2 2 2 2 2 2 2 2 2 2 2 2 2 9 2" xfId="8848" xr:uid="{091417C9-0262-4849-BB04-F9E77361711E}"/>
    <cellStyle name="Normal 2 2 2 2 2 2 2 2 2 2 2 2 2 2 2 2 3" xfId="863" xr:uid="{00000000-0005-0000-0000-00003C030000}"/>
    <cellStyle name="Normal 2 2 2 2 2 2 2 2 2 2 2 2 2 2 2 2 3 2" xfId="8849" xr:uid="{172A2913-DDDC-42BE-ABA8-3786A0658D57}"/>
    <cellStyle name="Normal 2 2 2 2 2 2 2 2 2 2 2 2 2 2 2 2 4" xfId="864" xr:uid="{00000000-0005-0000-0000-00003D030000}"/>
    <cellStyle name="Normal 2 2 2 2 2 2 2 2 2 2 2 2 2 2 2 2 4 2" xfId="8850" xr:uid="{C7E52676-A88E-40F5-9B6E-34226B17BC8F}"/>
    <cellStyle name="Normal 2 2 2 2 2 2 2 2 2 2 2 2 2 2 2 2 5" xfId="865" xr:uid="{00000000-0005-0000-0000-00003E030000}"/>
    <cellStyle name="Normal 2 2 2 2 2 2 2 2 2 2 2 2 2 2 2 2 5 2" xfId="8851" xr:uid="{1F42ECE5-14DC-4B68-BB18-CB70EB54644F}"/>
    <cellStyle name="Normal 2 2 2 2 2 2 2 2 2 2 2 2 2 2 2 2 6" xfId="866" xr:uid="{00000000-0005-0000-0000-00003F030000}"/>
    <cellStyle name="Normal 2 2 2 2 2 2 2 2 2 2 2 2 2 2 2 2 6 2" xfId="867" xr:uid="{00000000-0005-0000-0000-000040030000}"/>
    <cellStyle name="Normal 2 2 2 2 2 2 2 2 2 2 2 2 2 2 2 2 6 2 2" xfId="8853" xr:uid="{F6503FAC-9F4A-4F90-9070-DF0091060C47}"/>
    <cellStyle name="Normal 2 2 2 2 2 2 2 2 2 2 2 2 2 2 2 2 6 3" xfId="868" xr:uid="{00000000-0005-0000-0000-000041030000}"/>
    <cellStyle name="Normal 2 2 2 2 2 2 2 2 2 2 2 2 2 2 2 2 6 3 2" xfId="8854" xr:uid="{3513D302-E728-47AE-87AD-184A34C97BB1}"/>
    <cellStyle name="Normal 2 2 2 2 2 2 2 2 2 2 2 2 2 2 2 2 6 4" xfId="869" xr:uid="{00000000-0005-0000-0000-000042030000}"/>
    <cellStyle name="Normal 2 2 2 2 2 2 2 2 2 2 2 2 2 2 2 2 6 4 2" xfId="8855" xr:uid="{B5302657-0ADE-407B-A14E-C8500F3A86E7}"/>
    <cellStyle name="Normal 2 2 2 2 2 2 2 2 2 2 2 2 2 2 2 2 6 5" xfId="870" xr:uid="{00000000-0005-0000-0000-000043030000}"/>
    <cellStyle name="Normal 2 2 2 2 2 2 2 2 2 2 2 2 2 2 2 2 6 5 2" xfId="8856" xr:uid="{EAF1BF47-6B7A-4635-84AB-16D3D1C1856F}"/>
    <cellStyle name="Normal 2 2 2 2 2 2 2 2 2 2 2 2 2 2 2 2 6 6" xfId="871" xr:uid="{00000000-0005-0000-0000-000044030000}"/>
    <cellStyle name="Normal 2 2 2 2 2 2 2 2 2 2 2 2 2 2 2 2 6 6 2" xfId="8857" xr:uid="{69CCC507-01D5-4589-97C8-59FEC506E313}"/>
    <cellStyle name="Normal 2 2 2 2 2 2 2 2 2 2 2 2 2 2 2 2 6 7" xfId="8852" xr:uid="{0456DBFD-4359-4FE9-8F0C-D7C3EEDB12EF}"/>
    <cellStyle name="Normal 2 2 2 2 2 2 2 2 2 2 2 2 2 2 2 2 7" xfId="872" xr:uid="{00000000-0005-0000-0000-000045030000}"/>
    <cellStyle name="Normal 2 2 2 2 2 2 2 2 2 2 2 2 2 2 2 2 7 2" xfId="8858" xr:uid="{F5F94659-85CC-4BEA-B2A1-321F08C37D84}"/>
    <cellStyle name="Normal 2 2 2 2 2 2 2 2 2 2 2 2 2 2 2 2 8" xfId="873" xr:uid="{00000000-0005-0000-0000-000046030000}"/>
    <cellStyle name="Normal 2 2 2 2 2 2 2 2 2 2 2 2 2 2 2 2 8 2" xfId="8859" xr:uid="{65BD74D5-EC62-4384-B10C-48E6986B4397}"/>
    <cellStyle name="Normal 2 2 2 2 2 2 2 2 2 2 2 2 2 2 2 2 9" xfId="874" xr:uid="{00000000-0005-0000-0000-000047030000}"/>
    <cellStyle name="Normal 2 2 2 2 2 2 2 2 2 2 2 2 2 2 2 2 9 2" xfId="8860" xr:uid="{1B55C964-3381-423C-8BD7-FC49DE5B8CE3}"/>
    <cellStyle name="Normal 2 2 2 2 2 2 2 2 2 2 2 2 2 2 2 3" xfId="875" xr:uid="{00000000-0005-0000-0000-000048030000}"/>
    <cellStyle name="Normal 2 2 2 2 2 2 2 2 2 2 2 2 2 2 2 3 2" xfId="8861" xr:uid="{95CB75A2-CBC9-48DF-A675-85941C25A74B}"/>
    <cellStyle name="Normal 2 2 2 2 2 2 2 2 2 2 2 2 2 2 2 4" xfId="876" xr:uid="{00000000-0005-0000-0000-000049030000}"/>
    <cellStyle name="Normal 2 2 2 2 2 2 2 2 2 2 2 2 2 2 2 4 2" xfId="8862" xr:uid="{163067C4-D9CB-4803-9754-3B78B927E459}"/>
    <cellStyle name="Normal 2 2 2 2 2 2 2 2 2 2 2 2 2 2 2 5" xfId="877" xr:uid="{00000000-0005-0000-0000-00004A030000}"/>
    <cellStyle name="Normal 2 2 2 2 2 2 2 2 2 2 2 2 2 2 2 5 2" xfId="8863" xr:uid="{945E4A77-9099-4FD7-9839-3129D1AA6786}"/>
    <cellStyle name="Normal 2 2 2 2 2 2 2 2 2 2 2 2 2 2 2 6" xfId="878" xr:uid="{00000000-0005-0000-0000-00004B030000}"/>
    <cellStyle name="Normal 2 2 2 2 2 2 2 2 2 2 2 2 2 2 2 6 10" xfId="8864" xr:uid="{99E44CDD-9F05-4B8A-8CD2-AA1A0AA7E333}"/>
    <cellStyle name="Normal 2 2 2 2 2 2 2 2 2 2 2 2 2 2 2 6 2" xfId="879" xr:uid="{00000000-0005-0000-0000-00004C030000}"/>
    <cellStyle name="Normal 2 2 2 2 2 2 2 2 2 2 2 2 2 2 2 6 2 2" xfId="880" xr:uid="{00000000-0005-0000-0000-00004D030000}"/>
    <cellStyle name="Normal 2 2 2 2 2 2 2 2 2 2 2 2 2 2 2 6 2 2 2" xfId="8866" xr:uid="{EF6AD54E-E70B-4425-89BC-6D44B9D80C97}"/>
    <cellStyle name="Normal 2 2 2 2 2 2 2 2 2 2 2 2 2 2 2 6 2 3" xfId="881" xr:uid="{00000000-0005-0000-0000-00004E030000}"/>
    <cellStyle name="Normal 2 2 2 2 2 2 2 2 2 2 2 2 2 2 2 6 2 3 2" xfId="8867" xr:uid="{6EA76BEB-62B7-4A6B-BF36-DAD4B8AE78AD}"/>
    <cellStyle name="Normal 2 2 2 2 2 2 2 2 2 2 2 2 2 2 2 6 2 4" xfId="882" xr:uid="{00000000-0005-0000-0000-00004F030000}"/>
    <cellStyle name="Normal 2 2 2 2 2 2 2 2 2 2 2 2 2 2 2 6 2 4 2" xfId="8868" xr:uid="{B409ECFA-D8CE-4242-B236-7360D9573374}"/>
    <cellStyle name="Normal 2 2 2 2 2 2 2 2 2 2 2 2 2 2 2 6 2 5" xfId="883" xr:uid="{00000000-0005-0000-0000-000050030000}"/>
    <cellStyle name="Normal 2 2 2 2 2 2 2 2 2 2 2 2 2 2 2 6 2 5 2" xfId="8869" xr:uid="{D9B601B3-EA26-48D3-837A-0B2EBD7139CD}"/>
    <cellStyle name="Normal 2 2 2 2 2 2 2 2 2 2 2 2 2 2 2 6 2 6" xfId="884" xr:uid="{00000000-0005-0000-0000-000051030000}"/>
    <cellStyle name="Normal 2 2 2 2 2 2 2 2 2 2 2 2 2 2 2 6 2 6 2" xfId="8870" xr:uid="{0D027C25-7F0E-4BD0-AD7D-C7C7F812CDFA}"/>
    <cellStyle name="Normal 2 2 2 2 2 2 2 2 2 2 2 2 2 2 2 6 2 7" xfId="8865" xr:uid="{6200433F-0279-4437-AE11-C505F601ED7A}"/>
    <cellStyle name="Normal 2 2 2 2 2 2 2 2 2 2 2 2 2 2 2 6 3" xfId="885" xr:uid="{00000000-0005-0000-0000-000052030000}"/>
    <cellStyle name="Normal 2 2 2 2 2 2 2 2 2 2 2 2 2 2 2 6 3 2" xfId="8871" xr:uid="{9E031C0F-2AEE-44EE-B90A-3F2E0EAF108E}"/>
    <cellStyle name="Normal 2 2 2 2 2 2 2 2 2 2 2 2 2 2 2 6 4" xfId="886" xr:uid="{00000000-0005-0000-0000-000053030000}"/>
    <cellStyle name="Normal 2 2 2 2 2 2 2 2 2 2 2 2 2 2 2 6 4 2" xfId="8872" xr:uid="{9974E396-94F4-4D84-80C1-A62C58B2DE68}"/>
    <cellStyle name="Normal 2 2 2 2 2 2 2 2 2 2 2 2 2 2 2 6 5" xfId="887" xr:uid="{00000000-0005-0000-0000-000054030000}"/>
    <cellStyle name="Normal 2 2 2 2 2 2 2 2 2 2 2 2 2 2 2 6 5 2" xfId="8873" xr:uid="{FEFC8D33-BC30-4B4C-849B-2891FC3D395A}"/>
    <cellStyle name="Normal 2 2 2 2 2 2 2 2 2 2 2 2 2 2 2 6 6" xfId="888" xr:uid="{00000000-0005-0000-0000-000055030000}"/>
    <cellStyle name="Normal 2 2 2 2 2 2 2 2 2 2 2 2 2 2 2 6 6 2" xfId="8874" xr:uid="{6B1386FF-03F5-4D0A-BB84-2078BAD63162}"/>
    <cellStyle name="Normal 2 2 2 2 2 2 2 2 2 2 2 2 2 2 2 6 7" xfId="889" xr:uid="{00000000-0005-0000-0000-000056030000}"/>
    <cellStyle name="Normal 2 2 2 2 2 2 2 2 2 2 2 2 2 2 2 6 7 2" xfId="8875" xr:uid="{20CD8593-EB60-4D12-8B7D-71EBE9C4B701}"/>
    <cellStyle name="Normal 2 2 2 2 2 2 2 2 2 2 2 2 2 2 2 6 8" xfId="890" xr:uid="{00000000-0005-0000-0000-000057030000}"/>
    <cellStyle name="Normal 2 2 2 2 2 2 2 2 2 2 2 2 2 2 2 6 8 2" xfId="8876" xr:uid="{877CC7B4-56EF-4A47-8BA7-ABA8EAB6EC9E}"/>
    <cellStyle name="Normal 2 2 2 2 2 2 2 2 2 2 2 2 2 2 2 6 9" xfId="891" xr:uid="{00000000-0005-0000-0000-000058030000}"/>
    <cellStyle name="Normal 2 2 2 2 2 2 2 2 2 2 2 2 2 2 2 6 9 2" xfId="8877" xr:uid="{C2F00C0B-2139-4607-B660-CC584C64782C}"/>
    <cellStyle name="Normal 2 2 2 2 2 2 2 2 2 2 2 2 2 2 2 7" xfId="892" xr:uid="{00000000-0005-0000-0000-000059030000}"/>
    <cellStyle name="Normal 2 2 2 2 2 2 2 2 2 2 2 2 2 2 2 7 2" xfId="8878" xr:uid="{933D6786-775F-4C41-88CB-CC8F86C20D29}"/>
    <cellStyle name="Normal 2 2 2 2 2 2 2 2 2 2 2 2 2 2 2 8" xfId="893" xr:uid="{00000000-0005-0000-0000-00005A030000}"/>
    <cellStyle name="Normal 2 2 2 2 2 2 2 2 2 2 2 2 2 2 2 8 2" xfId="8879" xr:uid="{8BD48C70-2B79-428E-94FA-350A3458B2F2}"/>
    <cellStyle name="Normal 2 2 2 2 2 2 2 2 2 2 2 2 2 2 2 9" xfId="894" xr:uid="{00000000-0005-0000-0000-00005B030000}"/>
    <cellStyle name="Normal 2 2 2 2 2 2 2 2 2 2 2 2 2 2 2 9 2" xfId="895" xr:uid="{00000000-0005-0000-0000-00005C030000}"/>
    <cellStyle name="Normal 2 2 2 2 2 2 2 2 2 2 2 2 2 2 2 9 2 2" xfId="8881" xr:uid="{95C1FF13-3EFF-4C6D-9604-35D696D70DB5}"/>
    <cellStyle name="Normal 2 2 2 2 2 2 2 2 2 2 2 2 2 2 2 9 3" xfId="896" xr:uid="{00000000-0005-0000-0000-00005D030000}"/>
    <cellStyle name="Normal 2 2 2 2 2 2 2 2 2 2 2 2 2 2 2 9 3 2" xfId="8882" xr:uid="{24E0A3AB-BBFE-4E5B-8D4D-280ADD8E715F}"/>
    <cellStyle name="Normal 2 2 2 2 2 2 2 2 2 2 2 2 2 2 2 9 4" xfId="897" xr:uid="{00000000-0005-0000-0000-00005E030000}"/>
    <cellStyle name="Normal 2 2 2 2 2 2 2 2 2 2 2 2 2 2 2 9 4 2" xfId="8883" xr:uid="{7F08ADC9-897B-476B-BA51-BB8210AF2F4A}"/>
    <cellStyle name="Normal 2 2 2 2 2 2 2 2 2 2 2 2 2 2 2 9 5" xfId="898" xr:uid="{00000000-0005-0000-0000-00005F030000}"/>
    <cellStyle name="Normal 2 2 2 2 2 2 2 2 2 2 2 2 2 2 2 9 5 2" xfId="8884" xr:uid="{35563DB2-70A4-4BD5-A94C-016DD1E17486}"/>
    <cellStyle name="Normal 2 2 2 2 2 2 2 2 2 2 2 2 2 2 2 9 6" xfId="899" xr:uid="{00000000-0005-0000-0000-000060030000}"/>
    <cellStyle name="Normal 2 2 2 2 2 2 2 2 2 2 2 2 2 2 2 9 6 2" xfId="8885" xr:uid="{3498A449-1B6B-4243-982F-66665C82CA9C}"/>
    <cellStyle name="Normal 2 2 2 2 2 2 2 2 2 2 2 2 2 2 2 9 7" xfId="8880" xr:uid="{FABCB1C6-A9DE-4F17-AAAF-D812FAD23F53}"/>
    <cellStyle name="Normal 2 2 2 2 2 2 2 2 2 2 2 2 2 2 20" xfId="8795" xr:uid="{B21DDDE5-DA35-4A1B-9D08-F486EF0F1875}"/>
    <cellStyle name="Normal 2 2 2 2 2 2 2 2 2 2 2 2 2 2 3" xfId="900" xr:uid="{00000000-0005-0000-0000-000061030000}"/>
    <cellStyle name="Normal 2 2 2 2 2 2 2 2 2 2 2 2 2 2 3 2" xfId="8886" xr:uid="{33B54F7C-8363-4739-9D67-D9A00949A1F3}"/>
    <cellStyle name="Normal 2 2 2 2 2 2 2 2 2 2 2 2 2 2 4" xfId="901" xr:uid="{00000000-0005-0000-0000-000062030000}"/>
    <cellStyle name="Normal 2 2 2 2 2 2 2 2 2 2 2 2 2 2 4 2" xfId="8887" xr:uid="{323F26FF-A2F4-4701-983A-3C00A11D5C1B}"/>
    <cellStyle name="Normal 2 2 2 2 2 2 2 2 2 2 2 2 2 2 5" xfId="902" xr:uid="{00000000-0005-0000-0000-000063030000}"/>
    <cellStyle name="Normal 2 2 2 2 2 2 2 2 2 2 2 2 2 2 5 2" xfId="8888" xr:uid="{1D40E23F-1AA9-4A07-8303-E145FFDD1ABB}"/>
    <cellStyle name="Normal 2 2 2 2 2 2 2 2 2 2 2 2 2 2 6" xfId="903" xr:uid="{00000000-0005-0000-0000-000064030000}"/>
    <cellStyle name="Normal 2 2 2 2 2 2 2 2 2 2 2 2 2 2 6 2" xfId="8889" xr:uid="{07440023-3351-4381-9ABA-F882245E5EE8}"/>
    <cellStyle name="Normal 2 2 2 2 2 2 2 2 2 2 2 2 2 2 7" xfId="904" xr:uid="{00000000-0005-0000-0000-000065030000}"/>
    <cellStyle name="Normal 2 2 2 2 2 2 2 2 2 2 2 2 2 2 7 10" xfId="905" xr:uid="{00000000-0005-0000-0000-000066030000}"/>
    <cellStyle name="Normal 2 2 2 2 2 2 2 2 2 2 2 2 2 2 7 10 2" xfId="8891" xr:uid="{76EAC66B-D440-4845-A8A7-05FB738E0CC2}"/>
    <cellStyle name="Normal 2 2 2 2 2 2 2 2 2 2 2 2 2 2 7 11" xfId="906" xr:uid="{00000000-0005-0000-0000-000067030000}"/>
    <cellStyle name="Normal 2 2 2 2 2 2 2 2 2 2 2 2 2 2 7 11 2" xfId="8892" xr:uid="{78AAF66D-5C2F-4EF2-B77F-3FF239FEAA7E}"/>
    <cellStyle name="Normal 2 2 2 2 2 2 2 2 2 2 2 2 2 2 7 12" xfId="907" xr:uid="{00000000-0005-0000-0000-000068030000}"/>
    <cellStyle name="Normal 2 2 2 2 2 2 2 2 2 2 2 2 2 2 7 12 2" xfId="8893" xr:uid="{815A2040-B0C7-4658-8CD0-DBF8F601BCE2}"/>
    <cellStyle name="Normal 2 2 2 2 2 2 2 2 2 2 2 2 2 2 7 13" xfId="8890" xr:uid="{A5A69EE9-27BB-4F27-81EF-851B13FD94CC}"/>
    <cellStyle name="Normal 2 2 2 2 2 2 2 2 2 2 2 2 2 2 7 2" xfId="908" xr:uid="{00000000-0005-0000-0000-000069030000}"/>
    <cellStyle name="Normal 2 2 2 2 2 2 2 2 2 2 2 2 2 2 7 2 10" xfId="8894" xr:uid="{07AEEE38-E46D-46B7-8B61-B100A21D7334}"/>
    <cellStyle name="Normal 2 2 2 2 2 2 2 2 2 2 2 2 2 2 7 2 2" xfId="909" xr:uid="{00000000-0005-0000-0000-00006A030000}"/>
    <cellStyle name="Normal 2 2 2 2 2 2 2 2 2 2 2 2 2 2 7 2 2 2" xfId="910" xr:uid="{00000000-0005-0000-0000-00006B030000}"/>
    <cellStyle name="Normal 2 2 2 2 2 2 2 2 2 2 2 2 2 2 7 2 2 2 2" xfId="8896" xr:uid="{C522C675-921B-457C-8A8F-097EDEEA411E}"/>
    <cellStyle name="Normal 2 2 2 2 2 2 2 2 2 2 2 2 2 2 7 2 2 3" xfId="911" xr:uid="{00000000-0005-0000-0000-00006C030000}"/>
    <cellStyle name="Normal 2 2 2 2 2 2 2 2 2 2 2 2 2 2 7 2 2 3 2" xfId="8897" xr:uid="{8B51E830-234B-4489-A11F-0549A146BE94}"/>
    <cellStyle name="Normal 2 2 2 2 2 2 2 2 2 2 2 2 2 2 7 2 2 4" xfId="912" xr:uid="{00000000-0005-0000-0000-00006D030000}"/>
    <cellStyle name="Normal 2 2 2 2 2 2 2 2 2 2 2 2 2 2 7 2 2 4 2" xfId="8898" xr:uid="{9F58DD35-C831-41A3-85BE-6C679642B608}"/>
    <cellStyle name="Normal 2 2 2 2 2 2 2 2 2 2 2 2 2 2 7 2 2 5" xfId="913" xr:uid="{00000000-0005-0000-0000-00006E030000}"/>
    <cellStyle name="Normal 2 2 2 2 2 2 2 2 2 2 2 2 2 2 7 2 2 5 2" xfId="8899" xr:uid="{30629FA4-70F0-4DFE-82B0-3C7711577CD6}"/>
    <cellStyle name="Normal 2 2 2 2 2 2 2 2 2 2 2 2 2 2 7 2 2 6" xfId="914" xr:uid="{00000000-0005-0000-0000-00006F030000}"/>
    <cellStyle name="Normal 2 2 2 2 2 2 2 2 2 2 2 2 2 2 7 2 2 6 2" xfId="8900" xr:uid="{3C541B84-0346-4B2E-BB40-0748E1BD673D}"/>
    <cellStyle name="Normal 2 2 2 2 2 2 2 2 2 2 2 2 2 2 7 2 2 7" xfId="8895" xr:uid="{241E370E-3C72-4FA4-A46A-0DFB786FD8FD}"/>
    <cellStyle name="Normal 2 2 2 2 2 2 2 2 2 2 2 2 2 2 7 2 3" xfId="915" xr:uid="{00000000-0005-0000-0000-000070030000}"/>
    <cellStyle name="Normal 2 2 2 2 2 2 2 2 2 2 2 2 2 2 7 2 3 2" xfId="8901" xr:uid="{3FE95BFA-D672-4A6C-B9F9-6952D028905C}"/>
    <cellStyle name="Normal 2 2 2 2 2 2 2 2 2 2 2 2 2 2 7 2 4" xfId="916" xr:uid="{00000000-0005-0000-0000-000071030000}"/>
    <cellStyle name="Normal 2 2 2 2 2 2 2 2 2 2 2 2 2 2 7 2 4 2" xfId="8902" xr:uid="{9A4166BD-41E6-444D-ACF5-B6C41CEE9736}"/>
    <cellStyle name="Normal 2 2 2 2 2 2 2 2 2 2 2 2 2 2 7 2 5" xfId="917" xr:uid="{00000000-0005-0000-0000-000072030000}"/>
    <cellStyle name="Normal 2 2 2 2 2 2 2 2 2 2 2 2 2 2 7 2 5 2" xfId="8903" xr:uid="{4E4838B9-CDB6-481A-8C56-C19D498ED76E}"/>
    <cellStyle name="Normal 2 2 2 2 2 2 2 2 2 2 2 2 2 2 7 2 6" xfId="918" xr:uid="{00000000-0005-0000-0000-000073030000}"/>
    <cellStyle name="Normal 2 2 2 2 2 2 2 2 2 2 2 2 2 2 7 2 6 2" xfId="8904" xr:uid="{EBCB3CE4-BBBA-4442-9162-E69146B17099}"/>
    <cellStyle name="Normal 2 2 2 2 2 2 2 2 2 2 2 2 2 2 7 2 7" xfId="919" xr:uid="{00000000-0005-0000-0000-000074030000}"/>
    <cellStyle name="Normal 2 2 2 2 2 2 2 2 2 2 2 2 2 2 7 2 7 2" xfId="8905" xr:uid="{59754206-9A30-4EA7-9CE5-7948537A43F8}"/>
    <cellStyle name="Normal 2 2 2 2 2 2 2 2 2 2 2 2 2 2 7 2 8" xfId="920" xr:uid="{00000000-0005-0000-0000-000075030000}"/>
    <cellStyle name="Normal 2 2 2 2 2 2 2 2 2 2 2 2 2 2 7 2 8 2" xfId="8906" xr:uid="{852B6B09-9A73-485F-8076-51BDD7F18479}"/>
    <cellStyle name="Normal 2 2 2 2 2 2 2 2 2 2 2 2 2 2 7 2 9" xfId="921" xr:uid="{00000000-0005-0000-0000-000076030000}"/>
    <cellStyle name="Normal 2 2 2 2 2 2 2 2 2 2 2 2 2 2 7 2 9 2" xfId="8907" xr:uid="{7BBDD275-DAA4-43FB-86AE-99DB5A85F882}"/>
    <cellStyle name="Normal 2 2 2 2 2 2 2 2 2 2 2 2 2 2 7 3" xfId="922" xr:uid="{00000000-0005-0000-0000-000077030000}"/>
    <cellStyle name="Normal 2 2 2 2 2 2 2 2 2 2 2 2 2 2 7 3 2" xfId="8908" xr:uid="{B75A86D6-DE6F-4FEC-BD3A-96B35BE41210}"/>
    <cellStyle name="Normal 2 2 2 2 2 2 2 2 2 2 2 2 2 2 7 4" xfId="923" xr:uid="{00000000-0005-0000-0000-000078030000}"/>
    <cellStyle name="Normal 2 2 2 2 2 2 2 2 2 2 2 2 2 2 7 4 2" xfId="8909" xr:uid="{35A2F288-845C-431A-9C33-F9DDAB826FA7}"/>
    <cellStyle name="Normal 2 2 2 2 2 2 2 2 2 2 2 2 2 2 7 5" xfId="924" xr:uid="{00000000-0005-0000-0000-000079030000}"/>
    <cellStyle name="Normal 2 2 2 2 2 2 2 2 2 2 2 2 2 2 7 5 2" xfId="8910" xr:uid="{9345BCAE-B8D1-4FB2-B1E0-3B10C227615C}"/>
    <cellStyle name="Normal 2 2 2 2 2 2 2 2 2 2 2 2 2 2 7 6" xfId="925" xr:uid="{00000000-0005-0000-0000-00007A030000}"/>
    <cellStyle name="Normal 2 2 2 2 2 2 2 2 2 2 2 2 2 2 7 6 2" xfId="926" xr:uid="{00000000-0005-0000-0000-00007B030000}"/>
    <cellStyle name="Normal 2 2 2 2 2 2 2 2 2 2 2 2 2 2 7 6 2 2" xfId="8912" xr:uid="{3C6D7C33-53E6-475F-BBD0-BEE3E4C59D4D}"/>
    <cellStyle name="Normal 2 2 2 2 2 2 2 2 2 2 2 2 2 2 7 6 3" xfId="927" xr:uid="{00000000-0005-0000-0000-00007C030000}"/>
    <cellStyle name="Normal 2 2 2 2 2 2 2 2 2 2 2 2 2 2 7 6 3 2" xfId="8913" xr:uid="{9C45FC41-B621-4E8A-A5ED-EA921967673A}"/>
    <cellStyle name="Normal 2 2 2 2 2 2 2 2 2 2 2 2 2 2 7 6 4" xfId="928" xr:uid="{00000000-0005-0000-0000-00007D030000}"/>
    <cellStyle name="Normal 2 2 2 2 2 2 2 2 2 2 2 2 2 2 7 6 4 2" xfId="8914" xr:uid="{EDE9212F-8E91-498D-8E98-ED12BC500842}"/>
    <cellStyle name="Normal 2 2 2 2 2 2 2 2 2 2 2 2 2 2 7 6 5" xfId="929" xr:uid="{00000000-0005-0000-0000-00007E030000}"/>
    <cellStyle name="Normal 2 2 2 2 2 2 2 2 2 2 2 2 2 2 7 6 5 2" xfId="8915" xr:uid="{11220919-0772-4CAF-9280-560A37B3B365}"/>
    <cellStyle name="Normal 2 2 2 2 2 2 2 2 2 2 2 2 2 2 7 6 6" xfId="930" xr:uid="{00000000-0005-0000-0000-00007F030000}"/>
    <cellStyle name="Normal 2 2 2 2 2 2 2 2 2 2 2 2 2 2 7 6 6 2" xfId="8916" xr:uid="{6E633127-9856-4E2C-8528-6D65D09C45DB}"/>
    <cellStyle name="Normal 2 2 2 2 2 2 2 2 2 2 2 2 2 2 7 6 7" xfId="8911" xr:uid="{CD6CF747-FB47-485B-BF42-D118447BCE21}"/>
    <cellStyle name="Normal 2 2 2 2 2 2 2 2 2 2 2 2 2 2 7 7" xfId="931" xr:uid="{00000000-0005-0000-0000-000080030000}"/>
    <cellStyle name="Normal 2 2 2 2 2 2 2 2 2 2 2 2 2 2 7 7 2" xfId="8917" xr:uid="{1C44D2D3-F7E5-4F3E-B309-E8454F969E83}"/>
    <cellStyle name="Normal 2 2 2 2 2 2 2 2 2 2 2 2 2 2 7 8" xfId="932" xr:uid="{00000000-0005-0000-0000-000081030000}"/>
    <cellStyle name="Normal 2 2 2 2 2 2 2 2 2 2 2 2 2 2 7 8 2" xfId="8918" xr:uid="{F57A291F-D1E3-44AE-9D8E-31AC87B31E67}"/>
    <cellStyle name="Normal 2 2 2 2 2 2 2 2 2 2 2 2 2 2 7 9" xfId="933" xr:uid="{00000000-0005-0000-0000-000082030000}"/>
    <cellStyle name="Normal 2 2 2 2 2 2 2 2 2 2 2 2 2 2 7 9 2" xfId="8919" xr:uid="{030A6CD1-AEA8-4334-A61B-99F7C284A3E1}"/>
    <cellStyle name="Normal 2 2 2 2 2 2 2 2 2 2 2 2 2 2 8" xfId="934" xr:uid="{00000000-0005-0000-0000-000083030000}"/>
    <cellStyle name="Normal 2 2 2 2 2 2 2 2 2 2 2 2 2 2 8 2" xfId="8920" xr:uid="{3ABF12C4-5B6C-4E49-856A-5B252831F326}"/>
    <cellStyle name="Normal 2 2 2 2 2 2 2 2 2 2 2 2 2 2 9" xfId="935" xr:uid="{00000000-0005-0000-0000-000084030000}"/>
    <cellStyle name="Normal 2 2 2 2 2 2 2 2 2 2 2 2 2 2 9 2" xfId="8921" xr:uid="{C2A5DEE1-CBC8-44D2-B440-EA601486D548}"/>
    <cellStyle name="Normal 2 2 2 2 2 2 2 2 2 2 2 2 2 20" xfId="936" xr:uid="{00000000-0005-0000-0000-000085030000}"/>
    <cellStyle name="Normal 2 2 2 2 2 2 2 2 2 2 2 2 2 20 2" xfId="8922" xr:uid="{49378E2E-3629-4922-BF15-6F0B7CB68C29}"/>
    <cellStyle name="Normal 2 2 2 2 2 2 2 2 2 2 2 2 2 21" xfId="937" xr:uid="{00000000-0005-0000-0000-000086030000}"/>
    <cellStyle name="Normal 2 2 2 2 2 2 2 2 2 2 2 2 2 21 2" xfId="8923" xr:uid="{4EB38CF3-77A0-4307-B13B-6D594445A3D1}"/>
    <cellStyle name="Normal 2 2 2 2 2 2 2 2 2 2 2 2 2 22" xfId="938" xr:uid="{00000000-0005-0000-0000-000087030000}"/>
    <cellStyle name="Normal 2 2 2 2 2 2 2 2 2 2 2 2 2 22 2" xfId="8924" xr:uid="{B1F3AB97-AB22-40AB-BF3C-1AB1B39A105F}"/>
    <cellStyle name="Normal 2 2 2 2 2 2 2 2 2 2 2 2 2 23" xfId="939" xr:uid="{00000000-0005-0000-0000-000088030000}"/>
    <cellStyle name="Normal 2 2 2 2 2 2 2 2 2 2 2 2 2 23 2" xfId="8925" xr:uid="{78FFA177-D60B-4699-A4A3-17AE4507ADBD}"/>
    <cellStyle name="Normal 2 2 2 2 2 2 2 2 2 2 2 2 2 24" xfId="8737" xr:uid="{A7101412-36BD-4286-9273-96D5BD155B7D}"/>
    <cellStyle name="Normal 2 2 2 2 2 2 2 2 2 2 2 2 2 3" xfId="940" xr:uid="{00000000-0005-0000-0000-000089030000}"/>
    <cellStyle name="Normal 2 2 2 2 2 2 2 2 2 2 2 2 2 3 2" xfId="8926" xr:uid="{01A4264B-9B55-478A-A24B-8D3AA7BD4CBC}"/>
    <cellStyle name="Normal 2 2 2 2 2 2 2 2 2 2 2 2 2 4" xfId="941" xr:uid="{00000000-0005-0000-0000-00008A030000}"/>
    <cellStyle name="Normal 2 2 2 2 2 2 2 2 2 2 2 2 2 4 2" xfId="8927" xr:uid="{E47C12FC-48F1-497E-9179-1791AF60C8D4}"/>
    <cellStyle name="Normal 2 2 2 2 2 2 2 2 2 2 2 2 2 5" xfId="942" xr:uid="{00000000-0005-0000-0000-00008B030000}"/>
    <cellStyle name="Normal 2 2 2 2 2 2 2 2 2 2 2 2 2 5 2" xfId="8928" xr:uid="{588CC471-B900-4F16-AEFC-05CCDA0C0EEC}"/>
    <cellStyle name="Normal 2 2 2 2 2 2 2 2 2 2 2 2 2 6" xfId="943" xr:uid="{00000000-0005-0000-0000-00008C030000}"/>
    <cellStyle name="Normal 2 2 2 2 2 2 2 2 2 2 2 2 2 6 2" xfId="8929" xr:uid="{9BE84301-275B-459C-A9B2-254E763B055E}"/>
    <cellStyle name="Normal 2 2 2 2 2 2 2 2 2 2 2 2 2 7" xfId="944" xr:uid="{00000000-0005-0000-0000-00008D030000}"/>
    <cellStyle name="Normal 2 2 2 2 2 2 2 2 2 2 2 2 2 7 2" xfId="8930" xr:uid="{187EB69A-6883-4472-99C1-4AF3D4D89F34}"/>
    <cellStyle name="Normal 2 2 2 2 2 2 2 2 2 2 2 2 2 8" xfId="945" xr:uid="{00000000-0005-0000-0000-00008E030000}"/>
    <cellStyle name="Normal 2 2 2 2 2 2 2 2 2 2 2 2 2 8 2" xfId="8931" xr:uid="{A3178DA7-1CCC-4DA8-BBA0-9042D691971C}"/>
    <cellStyle name="Normal 2 2 2 2 2 2 2 2 2 2 2 2 2 9" xfId="946" xr:uid="{00000000-0005-0000-0000-00008F030000}"/>
    <cellStyle name="Normal 2 2 2 2 2 2 2 2 2 2 2 2 2 9 2" xfId="8932" xr:uid="{C2554B04-119E-4C26-B4EC-84DF5E4AB663}"/>
    <cellStyle name="Normal 2 2 2 2 2 2 2 2 2 2 2 2 20" xfId="947" xr:uid="{00000000-0005-0000-0000-000090030000}"/>
    <cellStyle name="Normal 2 2 2 2 2 2 2 2 2 2 2 2 20 2" xfId="8933" xr:uid="{778708E4-2764-42F3-9145-6D55FD4929A9}"/>
    <cellStyle name="Normal 2 2 2 2 2 2 2 2 2 2 2 2 21" xfId="948" xr:uid="{00000000-0005-0000-0000-000091030000}"/>
    <cellStyle name="Normal 2 2 2 2 2 2 2 2 2 2 2 2 21 2" xfId="8934" xr:uid="{1B566E69-73C6-4E17-B9AD-E1C17AF5FA9E}"/>
    <cellStyle name="Normal 2 2 2 2 2 2 2 2 2 2 2 2 22" xfId="949" xr:uid="{00000000-0005-0000-0000-000092030000}"/>
    <cellStyle name="Normal 2 2 2 2 2 2 2 2 2 2 2 2 22 2" xfId="8935" xr:uid="{5D666A21-AB7B-46B8-8FF7-036367B8032C}"/>
    <cellStyle name="Normal 2 2 2 2 2 2 2 2 2 2 2 2 23" xfId="950" xr:uid="{00000000-0005-0000-0000-000093030000}"/>
    <cellStyle name="Normal 2 2 2 2 2 2 2 2 2 2 2 2 23 2" xfId="8936" xr:uid="{0443AB1D-37A8-4409-8A19-BC7C4C9949BF}"/>
    <cellStyle name="Normal 2 2 2 2 2 2 2 2 2 2 2 2 24" xfId="8679" xr:uid="{247D2574-9A04-47D4-BD23-00BFA9B13039}"/>
    <cellStyle name="Normal 2 2 2 2 2 2 2 2 2 2 2 2 3" xfId="951" xr:uid="{00000000-0005-0000-0000-000094030000}"/>
    <cellStyle name="Normal 2 2 2 2 2 2 2 2 2 2 2 2 3 2" xfId="952" xr:uid="{00000000-0005-0000-0000-000095030000}"/>
    <cellStyle name="Normal 2 2 2 2 2 2 2 2 2 2 2 2 3 2 2" xfId="8938" xr:uid="{8E8C86B8-AB45-4C59-8E65-0BFB0F31901C}"/>
    <cellStyle name="Normal 2 2 2 2 2 2 2 2 2 2 2 2 3 3" xfId="953" xr:uid="{00000000-0005-0000-0000-000096030000}"/>
    <cellStyle name="Normal 2 2 2 2 2 2 2 2 2 2 2 2 3 3 2" xfId="8939" xr:uid="{EEE409BA-475E-482D-9D3A-CED19EA40F10}"/>
    <cellStyle name="Normal 2 2 2 2 2 2 2 2 2 2 2 2 3 4" xfId="954" xr:uid="{00000000-0005-0000-0000-000097030000}"/>
    <cellStyle name="Normal 2 2 2 2 2 2 2 2 2 2 2 2 3 4 2" xfId="8940" xr:uid="{66481DF6-BBC3-478E-86C0-332FE82B7FB3}"/>
    <cellStyle name="Normal 2 2 2 2 2 2 2 2 2 2 2 2 3 5" xfId="955" xr:uid="{00000000-0005-0000-0000-000098030000}"/>
    <cellStyle name="Normal 2 2 2 2 2 2 2 2 2 2 2 2 3 5 2" xfId="8941" xr:uid="{9EA22B22-55C7-4065-ABEE-2563C67301B2}"/>
    <cellStyle name="Normal 2 2 2 2 2 2 2 2 2 2 2 2 3 6" xfId="956" xr:uid="{00000000-0005-0000-0000-000099030000}"/>
    <cellStyle name="Normal 2 2 2 2 2 2 2 2 2 2 2 2 3 6 2" xfId="8942" xr:uid="{2122D1F9-F109-4226-A75C-D8B3CBA2B371}"/>
    <cellStyle name="Normal 2 2 2 2 2 2 2 2 2 2 2 2 3 7" xfId="8937" xr:uid="{3CC8D223-C484-4838-A6BA-F3FFF09EC87F}"/>
    <cellStyle name="Normal 2 2 2 2 2 2 2 2 2 2 2 2 4" xfId="957" xr:uid="{00000000-0005-0000-0000-00009A030000}"/>
    <cellStyle name="Normal 2 2 2 2 2 2 2 2 2 2 2 2 4 2" xfId="8943" xr:uid="{1B5E0D18-B9E7-4DDB-B672-3A4E7F4285BB}"/>
    <cellStyle name="Normal 2 2 2 2 2 2 2 2 2 2 2 2 5" xfId="958" xr:uid="{00000000-0005-0000-0000-00009B030000}"/>
    <cellStyle name="Normal 2 2 2 2 2 2 2 2 2 2 2 2 5 2" xfId="8944" xr:uid="{32C7F55E-168B-45D1-B8F5-C3915376B376}"/>
    <cellStyle name="Normal 2 2 2 2 2 2 2 2 2 2 2 2 6" xfId="959" xr:uid="{00000000-0005-0000-0000-00009C030000}"/>
    <cellStyle name="Normal 2 2 2 2 2 2 2 2 2 2 2 2 6 2" xfId="8945" xr:uid="{7CD92B63-9C7A-4289-BB50-17A67C5F32F0}"/>
    <cellStyle name="Normal 2 2 2 2 2 2 2 2 2 2 2 2 7" xfId="960" xr:uid="{00000000-0005-0000-0000-00009D030000}"/>
    <cellStyle name="Normal 2 2 2 2 2 2 2 2 2 2 2 2 7 2" xfId="8946" xr:uid="{B9EC8540-00BE-4D1A-A972-B655455DA0CF}"/>
    <cellStyle name="Normal 2 2 2 2 2 2 2 2 2 2 2 2 8" xfId="961" xr:uid="{00000000-0005-0000-0000-00009E030000}"/>
    <cellStyle name="Normal 2 2 2 2 2 2 2 2 2 2 2 2 8 2" xfId="8947" xr:uid="{F1E5457F-4B8E-44C8-A514-1FF0F351D4AF}"/>
    <cellStyle name="Normal 2 2 2 2 2 2 2 2 2 2 2 2 9" xfId="962" xr:uid="{00000000-0005-0000-0000-00009F030000}"/>
    <cellStyle name="Normal 2 2 2 2 2 2 2 2 2 2 2 2 9 2" xfId="8948" xr:uid="{78390FDB-3989-45C2-AFB9-14092928D9B6}"/>
    <cellStyle name="Normal 2 2 2 2 2 2 2 2 2 2 2 20" xfId="963" xr:uid="{00000000-0005-0000-0000-0000A0030000}"/>
    <cellStyle name="Normal 2 2 2 2 2 2 2 2 2 2 2 20 2" xfId="8949" xr:uid="{772479F3-0BF4-4A8B-B554-744B6D37FAF1}"/>
    <cellStyle name="Normal 2 2 2 2 2 2 2 2 2 2 2 21" xfId="964" xr:uid="{00000000-0005-0000-0000-0000A1030000}"/>
    <cellStyle name="Normal 2 2 2 2 2 2 2 2 2 2 2 21 2" xfId="8950" xr:uid="{8159D10B-D036-4B85-A60C-1234E8CFAEAA}"/>
    <cellStyle name="Normal 2 2 2 2 2 2 2 2 2 2 2 22" xfId="965" xr:uid="{00000000-0005-0000-0000-0000A2030000}"/>
    <cellStyle name="Normal 2 2 2 2 2 2 2 2 2 2 2 22 2" xfId="8951" xr:uid="{43014E00-D9C9-4392-853F-D9F48A7D9DD6}"/>
    <cellStyle name="Normal 2 2 2 2 2 2 2 2 2 2 2 23" xfId="966" xr:uid="{00000000-0005-0000-0000-0000A3030000}"/>
    <cellStyle name="Normal 2 2 2 2 2 2 2 2 2 2 2 23 2" xfId="8952" xr:uid="{6CD298BF-C29C-4D8A-9643-024826A24D68}"/>
    <cellStyle name="Normal 2 2 2 2 2 2 2 2 2 2 2 24" xfId="8621" xr:uid="{F7A21435-EF8C-4AFD-97C9-53D296C5A501}"/>
    <cellStyle name="Normal 2 2 2 2 2 2 2 2 2 2 2 3" xfId="967" xr:uid="{00000000-0005-0000-0000-0000A4030000}"/>
    <cellStyle name="Normal 2 2 2 2 2 2 2 2 2 2 2 3 2" xfId="968" xr:uid="{00000000-0005-0000-0000-0000A5030000}"/>
    <cellStyle name="Normal 2 2 2 2 2 2 2 2 2 2 2 3 2 2" xfId="8954" xr:uid="{C921AA8D-10CB-4929-ACD7-BE739D2420F0}"/>
    <cellStyle name="Normal 2 2 2 2 2 2 2 2 2 2 2 3 3" xfId="969" xr:uid="{00000000-0005-0000-0000-0000A6030000}"/>
    <cellStyle name="Normal 2 2 2 2 2 2 2 2 2 2 2 3 3 2" xfId="8955" xr:uid="{4A392902-18D7-465F-8C8A-03F6776288A8}"/>
    <cellStyle name="Normal 2 2 2 2 2 2 2 2 2 2 2 3 4" xfId="970" xr:uid="{00000000-0005-0000-0000-0000A7030000}"/>
    <cellStyle name="Normal 2 2 2 2 2 2 2 2 2 2 2 3 4 2" xfId="8956" xr:uid="{3CEFB37E-3364-49E6-9F08-25B22C4D3BD4}"/>
    <cellStyle name="Normal 2 2 2 2 2 2 2 2 2 2 2 3 5" xfId="971" xr:uid="{00000000-0005-0000-0000-0000A8030000}"/>
    <cellStyle name="Normal 2 2 2 2 2 2 2 2 2 2 2 3 5 2" xfId="8957" xr:uid="{BC727415-CFEB-4BBB-A500-3791CA9C1217}"/>
    <cellStyle name="Normal 2 2 2 2 2 2 2 2 2 2 2 3 6" xfId="972" xr:uid="{00000000-0005-0000-0000-0000A9030000}"/>
    <cellStyle name="Normal 2 2 2 2 2 2 2 2 2 2 2 3 6 2" xfId="8958" xr:uid="{A65FCF9F-3467-4DBC-99D3-700615AE3CB1}"/>
    <cellStyle name="Normal 2 2 2 2 2 2 2 2 2 2 2 3 7" xfId="8953" xr:uid="{4B497DAC-5232-4024-9CCE-178C327C19E8}"/>
    <cellStyle name="Normal 2 2 2 2 2 2 2 2 2 2 2 4" xfId="973" xr:uid="{00000000-0005-0000-0000-0000AA030000}"/>
    <cellStyle name="Normal 2 2 2 2 2 2 2 2 2 2 2 4 2" xfId="8959" xr:uid="{D7F7A718-956E-4A01-A3B4-E3ED8C3791E2}"/>
    <cellStyle name="Normal 2 2 2 2 2 2 2 2 2 2 2 5" xfId="974" xr:uid="{00000000-0005-0000-0000-0000AB030000}"/>
    <cellStyle name="Normal 2 2 2 2 2 2 2 2 2 2 2 5 2" xfId="8960" xr:uid="{88C70222-8B30-4804-86C8-30B9FB33E2E3}"/>
    <cellStyle name="Normal 2 2 2 2 2 2 2 2 2 2 2 6" xfId="975" xr:uid="{00000000-0005-0000-0000-0000AC030000}"/>
    <cellStyle name="Normal 2 2 2 2 2 2 2 2 2 2 2 6 2" xfId="8961" xr:uid="{0988F03A-F2E1-4ABB-B9A5-2A6C970D67C1}"/>
    <cellStyle name="Normal 2 2 2 2 2 2 2 2 2 2 2 7" xfId="976" xr:uid="{00000000-0005-0000-0000-0000AD030000}"/>
    <cellStyle name="Normal 2 2 2 2 2 2 2 2 2 2 2 7 2" xfId="8962" xr:uid="{122494FB-97D6-4C6D-BDBD-0D46783D31D0}"/>
    <cellStyle name="Normal 2 2 2 2 2 2 2 2 2 2 2 8" xfId="977" xr:uid="{00000000-0005-0000-0000-0000AE030000}"/>
    <cellStyle name="Normal 2 2 2 2 2 2 2 2 2 2 2 8 2" xfId="8963" xr:uid="{7BF24D49-F511-40CD-A795-4B7782F18D1F}"/>
    <cellStyle name="Normal 2 2 2 2 2 2 2 2 2 2 2 9" xfId="978" xr:uid="{00000000-0005-0000-0000-0000AF030000}"/>
    <cellStyle name="Normal 2 2 2 2 2 2 2 2 2 2 2 9 2" xfId="8964" xr:uid="{659D2B9E-49EA-4E90-A5FD-18CE51B66186}"/>
    <cellStyle name="Normal 2 2 2 2 2 2 2 2 2 2 20" xfId="979" xr:uid="{00000000-0005-0000-0000-0000B0030000}"/>
    <cellStyle name="Normal 2 2 2 2 2 2 2 2 2 2 20 2" xfId="8965" xr:uid="{2C8A494E-9120-4620-8402-7FEF668A4452}"/>
    <cellStyle name="Normal 2 2 2 2 2 2 2 2 2 2 21" xfId="980" xr:uid="{00000000-0005-0000-0000-0000B1030000}"/>
    <cellStyle name="Normal 2 2 2 2 2 2 2 2 2 2 21 2" xfId="981" xr:uid="{00000000-0005-0000-0000-0000B2030000}"/>
    <cellStyle name="Normal 2 2 2 2 2 2 2 2 2 2 21 2 2" xfId="8967" xr:uid="{14C60117-DE07-416B-94B7-23FE928B4AB1}"/>
    <cellStyle name="Normal 2 2 2 2 2 2 2 2 2 2 21 3" xfId="982" xr:uid="{00000000-0005-0000-0000-0000B3030000}"/>
    <cellStyle name="Normal 2 2 2 2 2 2 2 2 2 2 21 3 2" xfId="8968" xr:uid="{9067F2DA-A13C-41B5-8093-9CF0FA51444B}"/>
    <cellStyle name="Normal 2 2 2 2 2 2 2 2 2 2 21 4" xfId="983" xr:uid="{00000000-0005-0000-0000-0000B4030000}"/>
    <cellStyle name="Normal 2 2 2 2 2 2 2 2 2 2 21 4 2" xfId="8969" xr:uid="{F4FAE246-FC6F-4E69-B7EA-4BD69CA780CD}"/>
    <cellStyle name="Normal 2 2 2 2 2 2 2 2 2 2 21 5" xfId="984" xr:uid="{00000000-0005-0000-0000-0000B5030000}"/>
    <cellStyle name="Normal 2 2 2 2 2 2 2 2 2 2 21 5 2" xfId="8970" xr:uid="{CAD71677-C9A1-455A-9767-358356FF9F41}"/>
    <cellStyle name="Normal 2 2 2 2 2 2 2 2 2 2 21 6" xfId="985" xr:uid="{00000000-0005-0000-0000-0000B6030000}"/>
    <cellStyle name="Normal 2 2 2 2 2 2 2 2 2 2 21 6 2" xfId="8971" xr:uid="{4CF82117-B0C3-4C4C-9391-150C71CF43E4}"/>
    <cellStyle name="Normal 2 2 2 2 2 2 2 2 2 2 21 7" xfId="8966" xr:uid="{473C3500-C9BA-4492-887D-90043D7DEFE1}"/>
    <cellStyle name="Normal 2 2 2 2 2 2 2 2 2 2 22" xfId="986" xr:uid="{00000000-0005-0000-0000-0000B7030000}"/>
    <cellStyle name="Normal 2 2 2 2 2 2 2 2 2 2 22 2" xfId="8972" xr:uid="{1AC9157E-1BCA-436D-84F4-F76742EE4E35}"/>
    <cellStyle name="Normal 2 2 2 2 2 2 2 2 2 2 23" xfId="987" xr:uid="{00000000-0005-0000-0000-0000B8030000}"/>
    <cellStyle name="Normal 2 2 2 2 2 2 2 2 2 2 23 2" xfId="8973" xr:uid="{D616D060-01F8-4B45-B9E6-B69160969C7B}"/>
    <cellStyle name="Normal 2 2 2 2 2 2 2 2 2 2 24" xfId="988" xr:uid="{00000000-0005-0000-0000-0000B9030000}"/>
    <cellStyle name="Normal 2 2 2 2 2 2 2 2 2 2 24 2" xfId="8974" xr:uid="{3008D581-852D-4CA0-AD6D-004596B6293E}"/>
    <cellStyle name="Normal 2 2 2 2 2 2 2 2 2 2 25" xfId="989" xr:uid="{00000000-0005-0000-0000-0000BA030000}"/>
    <cellStyle name="Normal 2 2 2 2 2 2 2 2 2 2 25 2" xfId="8975" xr:uid="{24F7FC8A-FB20-401B-99C2-86F1593DB0F6}"/>
    <cellStyle name="Normal 2 2 2 2 2 2 2 2 2 2 26" xfId="990" xr:uid="{00000000-0005-0000-0000-0000BB030000}"/>
    <cellStyle name="Normal 2 2 2 2 2 2 2 2 2 2 26 2" xfId="8976" xr:uid="{ABB91C5C-0F13-453A-9335-A5A913B9A521}"/>
    <cellStyle name="Normal 2 2 2 2 2 2 2 2 2 2 27" xfId="991" xr:uid="{00000000-0005-0000-0000-0000BC030000}"/>
    <cellStyle name="Normal 2 2 2 2 2 2 2 2 2 2 27 2" xfId="8977" xr:uid="{761B51DF-B1FD-4C06-9423-4304F1FAA595}"/>
    <cellStyle name="Normal 2 2 2 2 2 2 2 2 2 2 28" xfId="8568" xr:uid="{E425E05A-20D4-4CDF-9ABA-0F8F8F2E2936}"/>
    <cellStyle name="Normal 2 2 2 2 2 2 2 2 2 2 3" xfId="992" xr:uid="{00000000-0005-0000-0000-0000BD030000}"/>
    <cellStyle name="Normal 2 2 2 2 2 2 2 2 2 2 3 10" xfId="993" xr:uid="{00000000-0005-0000-0000-0000BE030000}"/>
    <cellStyle name="Normal 2 2 2 2 2 2 2 2 2 2 3 10 2" xfId="8979" xr:uid="{6D005D8A-90FE-4335-A15B-2D80C61C5AF0}"/>
    <cellStyle name="Normal 2 2 2 2 2 2 2 2 2 2 3 11" xfId="994" xr:uid="{00000000-0005-0000-0000-0000BF030000}"/>
    <cellStyle name="Normal 2 2 2 2 2 2 2 2 2 2 3 11 2" xfId="8980" xr:uid="{A7EBCF88-A066-4BD7-BF0C-531C219230CA}"/>
    <cellStyle name="Normal 2 2 2 2 2 2 2 2 2 2 3 12" xfId="995" xr:uid="{00000000-0005-0000-0000-0000C0030000}"/>
    <cellStyle name="Normal 2 2 2 2 2 2 2 2 2 2 3 12 2" xfId="8981" xr:uid="{C74A1201-F1FC-4C41-B29A-C0614BE6A033}"/>
    <cellStyle name="Normal 2 2 2 2 2 2 2 2 2 2 3 13" xfId="996" xr:uid="{00000000-0005-0000-0000-0000C1030000}"/>
    <cellStyle name="Normal 2 2 2 2 2 2 2 2 2 2 3 13 2" xfId="8982" xr:uid="{79A9FE22-1979-4251-AD41-69A5D95CC555}"/>
    <cellStyle name="Normal 2 2 2 2 2 2 2 2 2 2 3 14" xfId="997" xr:uid="{00000000-0005-0000-0000-0000C2030000}"/>
    <cellStyle name="Normal 2 2 2 2 2 2 2 2 2 2 3 14 2" xfId="8983" xr:uid="{CEC383ED-4F67-4EA7-8177-C04D51446A0E}"/>
    <cellStyle name="Normal 2 2 2 2 2 2 2 2 2 2 3 15" xfId="998" xr:uid="{00000000-0005-0000-0000-0000C3030000}"/>
    <cellStyle name="Normal 2 2 2 2 2 2 2 2 2 2 3 15 2" xfId="8984" xr:uid="{37A9938A-30BF-43D9-A538-A0069A2F801F}"/>
    <cellStyle name="Normal 2 2 2 2 2 2 2 2 2 2 3 16" xfId="8978" xr:uid="{B3E38E7C-C162-4B23-80DF-4E35244AC77C}"/>
    <cellStyle name="Normal 2 2 2 2 2 2 2 2 2 2 3 2" xfId="999" xr:uid="{00000000-0005-0000-0000-0000C4030000}"/>
    <cellStyle name="Normal 2 2 2 2 2 2 2 2 2 2 3 2 2" xfId="8985" xr:uid="{121E6CFF-F582-4DD6-9057-7E8FF1A810ED}"/>
    <cellStyle name="Normal 2 2 2 2 2 2 2 2 2 2 3 3" xfId="1000" xr:uid="{00000000-0005-0000-0000-0000C5030000}"/>
    <cellStyle name="Normal 2 2 2 2 2 2 2 2 2 2 3 3 2" xfId="8986" xr:uid="{BE1A3D30-31AA-4C92-B501-B99FFE7C664B}"/>
    <cellStyle name="Normal 2 2 2 2 2 2 2 2 2 2 3 4" xfId="1001" xr:uid="{00000000-0005-0000-0000-0000C6030000}"/>
    <cellStyle name="Normal 2 2 2 2 2 2 2 2 2 2 3 4 2" xfId="8987" xr:uid="{718875FC-ABA8-42EB-B3EB-CBA6BBE19818}"/>
    <cellStyle name="Normal 2 2 2 2 2 2 2 2 2 2 3 5" xfId="1002" xr:uid="{00000000-0005-0000-0000-0000C7030000}"/>
    <cellStyle name="Normal 2 2 2 2 2 2 2 2 2 2 3 5 2" xfId="8988" xr:uid="{442C8D22-CA8D-4254-872C-8F0C04025CE0}"/>
    <cellStyle name="Normal 2 2 2 2 2 2 2 2 2 2 3 6" xfId="1003" xr:uid="{00000000-0005-0000-0000-0000C8030000}"/>
    <cellStyle name="Normal 2 2 2 2 2 2 2 2 2 2 3 6 2" xfId="8989" xr:uid="{45F2BA52-3544-43D4-9025-D8F88DB09EC6}"/>
    <cellStyle name="Normal 2 2 2 2 2 2 2 2 2 2 3 7" xfId="1004" xr:uid="{00000000-0005-0000-0000-0000C9030000}"/>
    <cellStyle name="Normal 2 2 2 2 2 2 2 2 2 2 3 7 2" xfId="8990" xr:uid="{8789BE42-7EFF-42AD-8BF4-EA6CC6EB03B4}"/>
    <cellStyle name="Normal 2 2 2 2 2 2 2 2 2 2 3 8" xfId="1005" xr:uid="{00000000-0005-0000-0000-0000CA030000}"/>
    <cellStyle name="Normal 2 2 2 2 2 2 2 2 2 2 3 8 2" xfId="8991" xr:uid="{85CFAD28-ACBA-4E2D-ADF6-FC5DA2BEA451}"/>
    <cellStyle name="Normal 2 2 2 2 2 2 2 2 2 2 3 9" xfId="1006" xr:uid="{00000000-0005-0000-0000-0000CB030000}"/>
    <cellStyle name="Normal 2 2 2 2 2 2 2 2 2 2 3 9 2" xfId="8992" xr:uid="{D7599A59-D29B-4542-865B-4672C6BA075E}"/>
    <cellStyle name="Normal 2 2 2 2 2 2 2 2 2 2 4" xfId="1007" xr:uid="{00000000-0005-0000-0000-0000CC030000}"/>
    <cellStyle name="Normal 2 2 2 2 2 2 2 2 2 2 4 10" xfId="1008" xr:uid="{00000000-0005-0000-0000-0000CD030000}"/>
    <cellStyle name="Normal 2 2 2 2 2 2 2 2 2 2 4 10 2" xfId="8994" xr:uid="{E276C1B6-1E42-4B5B-AC28-FAAAB5DEEB03}"/>
    <cellStyle name="Normal 2 2 2 2 2 2 2 2 2 2 4 11" xfId="1009" xr:uid="{00000000-0005-0000-0000-0000CE030000}"/>
    <cellStyle name="Normal 2 2 2 2 2 2 2 2 2 2 4 11 2" xfId="8995" xr:uid="{AB2BC98A-CB88-41D6-B6BF-F61D39AFB746}"/>
    <cellStyle name="Normal 2 2 2 2 2 2 2 2 2 2 4 12" xfId="1010" xr:uid="{00000000-0005-0000-0000-0000CF030000}"/>
    <cellStyle name="Normal 2 2 2 2 2 2 2 2 2 2 4 12 2" xfId="8996" xr:uid="{055D4F7C-46E3-43A6-B8A8-4C9C3219ED5F}"/>
    <cellStyle name="Normal 2 2 2 2 2 2 2 2 2 2 4 13" xfId="1011" xr:uid="{00000000-0005-0000-0000-0000D0030000}"/>
    <cellStyle name="Normal 2 2 2 2 2 2 2 2 2 2 4 13 2" xfId="8997" xr:uid="{75771E2A-E67F-402B-B63D-42AFF842C0BC}"/>
    <cellStyle name="Normal 2 2 2 2 2 2 2 2 2 2 4 14" xfId="1012" xr:uid="{00000000-0005-0000-0000-0000D1030000}"/>
    <cellStyle name="Normal 2 2 2 2 2 2 2 2 2 2 4 14 2" xfId="8998" xr:uid="{3E533A6E-9626-4C4D-BEEE-8E20AA490FA5}"/>
    <cellStyle name="Normal 2 2 2 2 2 2 2 2 2 2 4 15" xfId="1013" xr:uid="{00000000-0005-0000-0000-0000D2030000}"/>
    <cellStyle name="Normal 2 2 2 2 2 2 2 2 2 2 4 15 2" xfId="8999" xr:uid="{3C51A59C-B798-4206-91BA-6D76CDDD9E4F}"/>
    <cellStyle name="Normal 2 2 2 2 2 2 2 2 2 2 4 16" xfId="8993" xr:uid="{985F2BA9-6F8C-496B-830D-D311D01A3E33}"/>
    <cellStyle name="Normal 2 2 2 2 2 2 2 2 2 2 4 2" xfId="1014" xr:uid="{00000000-0005-0000-0000-0000D3030000}"/>
    <cellStyle name="Normal 2 2 2 2 2 2 2 2 2 2 4 2 2" xfId="9000" xr:uid="{31735782-CB7F-4A14-B691-F4C5DB6A108E}"/>
    <cellStyle name="Normal 2 2 2 2 2 2 2 2 2 2 4 3" xfId="1015" xr:uid="{00000000-0005-0000-0000-0000D4030000}"/>
    <cellStyle name="Normal 2 2 2 2 2 2 2 2 2 2 4 3 2" xfId="9001" xr:uid="{CE0054BF-D75E-402D-AAF5-4ECED1A57F80}"/>
    <cellStyle name="Normal 2 2 2 2 2 2 2 2 2 2 4 4" xfId="1016" xr:uid="{00000000-0005-0000-0000-0000D5030000}"/>
    <cellStyle name="Normal 2 2 2 2 2 2 2 2 2 2 4 4 2" xfId="9002" xr:uid="{77C62D3F-D661-44F8-90E6-8545BAEB2AD1}"/>
    <cellStyle name="Normal 2 2 2 2 2 2 2 2 2 2 4 5" xfId="1017" xr:uid="{00000000-0005-0000-0000-0000D6030000}"/>
    <cellStyle name="Normal 2 2 2 2 2 2 2 2 2 2 4 5 2" xfId="9003" xr:uid="{E3598CED-1616-40FF-BACE-EB99E41AF441}"/>
    <cellStyle name="Normal 2 2 2 2 2 2 2 2 2 2 4 6" xfId="1018" xr:uid="{00000000-0005-0000-0000-0000D7030000}"/>
    <cellStyle name="Normal 2 2 2 2 2 2 2 2 2 2 4 6 2" xfId="9004" xr:uid="{B7F158E7-8578-411F-9BD6-BFA30C062051}"/>
    <cellStyle name="Normal 2 2 2 2 2 2 2 2 2 2 4 7" xfId="1019" xr:uid="{00000000-0005-0000-0000-0000D8030000}"/>
    <cellStyle name="Normal 2 2 2 2 2 2 2 2 2 2 4 7 2" xfId="9005" xr:uid="{BCA07BF0-7CCF-4787-8A52-9B250C1E8814}"/>
    <cellStyle name="Normal 2 2 2 2 2 2 2 2 2 2 4 8" xfId="1020" xr:uid="{00000000-0005-0000-0000-0000D9030000}"/>
    <cellStyle name="Normal 2 2 2 2 2 2 2 2 2 2 4 8 2" xfId="9006" xr:uid="{C2B6F3E2-BABB-473C-8C8F-83D7B439EC3B}"/>
    <cellStyle name="Normal 2 2 2 2 2 2 2 2 2 2 4 9" xfId="1021" xr:uid="{00000000-0005-0000-0000-0000DA030000}"/>
    <cellStyle name="Normal 2 2 2 2 2 2 2 2 2 2 4 9 2" xfId="9007" xr:uid="{9385A9CD-D9B9-4366-B60A-0A68C105B1DF}"/>
    <cellStyle name="Normal 2 2 2 2 2 2 2 2 2 2 5" xfId="1022" xr:uid="{00000000-0005-0000-0000-0000DB030000}"/>
    <cellStyle name="Normal 2 2 2 2 2 2 2 2 2 2 5 10" xfId="1023" xr:uid="{00000000-0005-0000-0000-0000DC030000}"/>
    <cellStyle name="Normal 2 2 2 2 2 2 2 2 2 2 5 10 2" xfId="9009" xr:uid="{9B3D02BF-E178-4356-AED3-09FB6B11D24C}"/>
    <cellStyle name="Normal 2 2 2 2 2 2 2 2 2 2 5 11" xfId="1024" xr:uid="{00000000-0005-0000-0000-0000DD030000}"/>
    <cellStyle name="Normal 2 2 2 2 2 2 2 2 2 2 5 11 2" xfId="9010" xr:uid="{1835D316-6A1C-4649-A487-A27CAA427533}"/>
    <cellStyle name="Normal 2 2 2 2 2 2 2 2 2 2 5 12" xfId="1025" xr:uid="{00000000-0005-0000-0000-0000DE030000}"/>
    <cellStyle name="Normal 2 2 2 2 2 2 2 2 2 2 5 12 2" xfId="9011" xr:uid="{8D78AF64-A17E-41A8-B927-A3A7958E63A0}"/>
    <cellStyle name="Normal 2 2 2 2 2 2 2 2 2 2 5 13" xfId="1026" xr:uid="{00000000-0005-0000-0000-0000DF030000}"/>
    <cellStyle name="Normal 2 2 2 2 2 2 2 2 2 2 5 13 2" xfId="9012" xr:uid="{0DCA6B1B-872D-4258-B15E-342E00D7505D}"/>
    <cellStyle name="Normal 2 2 2 2 2 2 2 2 2 2 5 14" xfId="1027" xr:uid="{00000000-0005-0000-0000-0000E0030000}"/>
    <cellStyle name="Normal 2 2 2 2 2 2 2 2 2 2 5 14 2" xfId="9013" xr:uid="{05B2C6D8-B157-48F5-8753-017D2B6B4766}"/>
    <cellStyle name="Normal 2 2 2 2 2 2 2 2 2 2 5 15" xfId="1028" xr:uid="{00000000-0005-0000-0000-0000E1030000}"/>
    <cellStyle name="Normal 2 2 2 2 2 2 2 2 2 2 5 15 2" xfId="9014" xr:uid="{9FC0D496-36E9-4192-AE0B-9DA4538AD8CE}"/>
    <cellStyle name="Normal 2 2 2 2 2 2 2 2 2 2 5 16" xfId="9008" xr:uid="{3D674F5D-EAFE-4F00-936B-6BCD463268EC}"/>
    <cellStyle name="Normal 2 2 2 2 2 2 2 2 2 2 5 2" xfId="1029" xr:uid="{00000000-0005-0000-0000-0000E2030000}"/>
    <cellStyle name="Normal 2 2 2 2 2 2 2 2 2 2 5 2 2" xfId="9015" xr:uid="{DBB6CB6A-5C83-4E0D-90DC-CE238E805E00}"/>
    <cellStyle name="Normal 2 2 2 2 2 2 2 2 2 2 5 3" xfId="1030" xr:uid="{00000000-0005-0000-0000-0000E3030000}"/>
    <cellStyle name="Normal 2 2 2 2 2 2 2 2 2 2 5 3 2" xfId="9016" xr:uid="{10DAD865-6EE8-4CC3-8A22-91CA2DA771E1}"/>
    <cellStyle name="Normal 2 2 2 2 2 2 2 2 2 2 5 4" xfId="1031" xr:uid="{00000000-0005-0000-0000-0000E4030000}"/>
    <cellStyle name="Normal 2 2 2 2 2 2 2 2 2 2 5 4 2" xfId="9017" xr:uid="{5BD61B4D-278F-4587-A03B-06657B4FF356}"/>
    <cellStyle name="Normal 2 2 2 2 2 2 2 2 2 2 5 5" xfId="1032" xr:uid="{00000000-0005-0000-0000-0000E5030000}"/>
    <cellStyle name="Normal 2 2 2 2 2 2 2 2 2 2 5 5 2" xfId="9018" xr:uid="{2B2F5857-AD8F-4BB8-9AD2-29BECB2B054B}"/>
    <cellStyle name="Normal 2 2 2 2 2 2 2 2 2 2 5 6" xfId="1033" xr:uid="{00000000-0005-0000-0000-0000E6030000}"/>
    <cellStyle name="Normal 2 2 2 2 2 2 2 2 2 2 5 6 2" xfId="9019" xr:uid="{3B5BA0DC-8F20-41FE-B558-5A01022632FA}"/>
    <cellStyle name="Normal 2 2 2 2 2 2 2 2 2 2 5 7" xfId="1034" xr:uid="{00000000-0005-0000-0000-0000E7030000}"/>
    <cellStyle name="Normal 2 2 2 2 2 2 2 2 2 2 5 7 2" xfId="9020" xr:uid="{99E3B772-CE6E-4672-AC73-487C74099E4F}"/>
    <cellStyle name="Normal 2 2 2 2 2 2 2 2 2 2 5 8" xfId="1035" xr:uid="{00000000-0005-0000-0000-0000E8030000}"/>
    <cellStyle name="Normal 2 2 2 2 2 2 2 2 2 2 5 8 2" xfId="9021" xr:uid="{0F74597E-F948-4F1E-9C45-6E7756C5BA45}"/>
    <cellStyle name="Normal 2 2 2 2 2 2 2 2 2 2 5 9" xfId="1036" xr:uid="{00000000-0005-0000-0000-0000E9030000}"/>
    <cellStyle name="Normal 2 2 2 2 2 2 2 2 2 2 5 9 2" xfId="9022" xr:uid="{05A9E2C7-78D1-49D8-8031-4E81958968B6}"/>
    <cellStyle name="Normal 2 2 2 2 2 2 2 2 2 2 6" xfId="1037" xr:uid="{00000000-0005-0000-0000-0000EA030000}"/>
    <cellStyle name="Normal 2 2 2 2 2 2 2 2 2 2 6 10" xfId="1038" xr:uid="{00000000-0005-0000-0000-0000EB030000}"/>
    <cellStyle name="Normal 2 2 2 2 2 2 2 2 2 2 6 10 2" xfId="9024" xr:uid="{1535863B-48A9-419D-B1BB-59B27FC0EEE3}"/>
    <cellStyle name="Normal 2 2 2 2 2 2 2 2 2 2 6 11" xfId="1039" xr:uid="{00000000-0005-0000-0000-0000EC030000}"/>
    <cellStyle name="Normal 2 2 2 2 2 2 2 2 2 2 6 11 2" xfId="9025" xr:uid="{7114B0D4-FA8A-4F4A-BEFB-2EB48AD509CD}"/>
    <cellStyle name="Normal 2 2 2 2 2 2 2 2 2 2 6 12" xfId="1040" xr:uid="{00000000-0005-0000-0000-0000ED030000}"/>
    <cellStyle name="Normal 2 2 2 2 2 2 2 2 2 2 6 12 2" xfId="9026" xr:uid="{E039C04E-0239-4D17-B92E-D982620E95DC}"/>
    <cellStyle name="Normal 2 2 2 2 2 2 2 2 2 2 6 13" xfId="1041" xr:uid="{00000000-0005-0000-0000-0000EE030000}"/>
    <cellStyle name="Normal 2 2 2 2 2 2 2 2 2 2 6 13 2" xfId="9027" xr:uid="{6472D396-69FF-480A-94E4-AD01513C039F}"/>
    <cellStyle name="Normal 2 2 2 2 2 2 2 2 2 2 6 14" xfId="1042" xr:uid="{00000000-0005-0000-0000-0000EF030000}"/>
    <cellStyle name="Normal 2 2 2 2 2 2 2 2 2 2 6 14 2" xfId="9028" xr:uid="{32596B5F-6A73-4317-906A-D31375DB2797}"/>
    <cellStyle name="Normal 2 2 2 2 2 2 2 2 2 2 6 15" xfId="1043" xr:uid="{00000000-0005-0000-0000-0000F0030000}"/>
    <cellStyle name="Normal 2 2 2 2 2 2 2 2 2 2 6 15 2" xfId="9029" xr:uid="{7141A05E-6791-4AAA-89CB-5EB6C678877C}"/>
    <cellStyle name="Normal 2 2 2 2 2 2 2 2 2 2 6 16" xfId="9023" xr:uid="{CEB6552B-0160-4500-B996-F2A3F5DDE70C}"/>
    <cellStyle name="Normal 2 2 2 2 2 2 2 2 2 2 6 2" xfId="1044" xr:uid="{00000000-0005-0000-0000-0000F1030000}"/>
    <cellStyle name="Normal 2 2 2 2 2 2 2 2 2 2 6 2 2" xfId="9030" xr:uid="{3DF77BB9-A0F4-4D53-819E-FEDA302A45A1}"/>
    <cellStyle name="Normal 2 2 2 2 2 2 2 2 2 2 6 3" xfId="1045" xr:uid="{00000000-0005-0000-0000-0000F2030000}"/>
    <cellStyle name="Normal 2 2 2 2 2 2 2 2 2 2 6 3 2" xfId="9031" xr:uid="{3DD70719-37B1-4E2C-834C-BAC72F5D0E87}"/>
    <cellStyle name="Normal 2 2 2 2 2 2 2 2 2 2 6 4" xfId="1046" xr:uid="{00000000-0005-0000-0000-0000F3030000}"/>
    <cellStyle name="Normal 2 2 2 2 2 2 2 2 2 2 6 4 2" xfId="9032" xr:uid="{B27F47C7-3065-463A-ABEF-97A5F0A8C221}"/>
    <cellStyle name="Normal 2 2 2 2 2 2 2 2 2 2 6 5" xfId="1047" xr:uid="{00000000-0005-0000-0000-0000F4030000}"/>
    <cellStyle name="Normal 2 2 2 2 2 2 2 2 2 2 6 5 2" xfId="9033" xr:uid="{C41DF96C-9B8B-47F0-A5D1-632436566CF6}"/>
    <cellStyle name="Normal 2 2 2 2 2 2 2 2 2 2 6 6" xfId="1048" xr:uid="{00000000-0005-0000-0000-0000F5030000}"/>
    <cellStyle name="Normal 2 2 2 2 2 2 2 2 2 2 6 6 2" xfId="9034" xr:uid="{8CF0BC1D-3732-49F1-8816-00B1CFA438B6}"/>
    <cellStyle name="Normal 2 2 2 2 2 2 2 2 2 2 6 7" xfId="1049" xr:uid="{00000000-0005-0000-0000-0000F6030000}"/>
    <cellStyle name="Normal 2 2 2 2 2 2 2 2 2 2 6 7 2" xfId="9035" xr:uid="{3DBDC5AF-7EC7-4532-9116-41678545D6F5}"/>
    <cellStyle name="Normal 2 2 2 2 2 2 2 2 2 2 6 8" xfId="1050" xr:uid="{00000000-0005-0000-0000-0000F7030000}"/>
    <cellStyle name="Normal 2 2 2 2 2 2 2 2 2 2 6 8 2" xfId="9036" xr:uid="{BF5B032C-2E0F-4CA4-9814-D4362968E343}"/>
    <cellStyle name="Normal 2 2 2 2 2 2 2 2 2 2 6 9" xfId="1051" xr:uid="{00000000-0005-0000-0000-0000F8030000}"/>
    <cellStyle name="Normal 2 2 2 2 2 2 2 2 2 2 6 9 2" xfId="9037" xr:uid="{00DC53DF-AEC0-47BC-A76B-AFE24A02B045}"/>
    <cellStyle name="Normal 2 2 2 2 2 2 2 2 2 2 7" xfId="1052" xr:uid="{00000000-0005-0000-0000-0000F9030000}"/>
    <cellStyle name="Normal 2 2 2 2 2 2 2 2 2 2 7 2" xfId="1053" xr:uid="{00000000-0005-0000-0000-0000FA030000}"/>
    <cellStyle name="Normal 2 2 2 2 2 2 2 2 2 2 7 2 2" xfId="9039" xr:uid="{A1D36E62-3752-4219-93EF-3B2C6ECDA7EF}"/>
    <cellStyle name="Normal 2 2 2 2 2 2 2 2 2 2 7 3" xfId="1054" xr:uid="{00000000-0005-0000-0000-0000FB030000}"/>
    <cellStyle name="Normal 2 2 2 2 2 2 2 2 2 2 7 3 2" xfId="9040" xr:uid="{4A1A0F78-89B1-42EE-8064-2D5C0AB6EB97}"/>
    <cellStyle name="Normal 2 2 2 2 2 2 2 2 2 2 7 4" xfId="1055" xr:uid="{00000000-0005-0000-0000-0000FC030000}"/>
    <cellStyle name="Normal 2 2 2 2 2 2 2 2 2 2 7 4 2" xfId="9041" xr:uid="{BD89862B-D0E4-4223-9B57-28F71B8BCF2D}"/>
    <cellStyle name="Normal 2 2 2 2 2 2 2 2 2 2 7 5" xfId="1056" xr:uid="{00000000-0005-0000-0000-0000FD030000}"/>
    <cellStyle name="Normal 2 2 2 2 2 2 2 2 2 2 7 5 2" xfId="9042" xr:uid="{454604FF-C9FA-4EBB-9850-E5D7550DFFA7}"/>
    <cellStyle name="Normal 2 2 2 2 2 2 2 2 2 2 7 6" xfId="1057" xr:uid="{00000000-0005-0000-0000-0000FE030000}"/>
    <cellStyle name="Normal 2 2 2 2 2 2 2 2 2 2 7 6 2" xfId="9043" xr:uid="{2E1BADEA-B6A2-4A11-A28C-E668D781559C}"/>
    <cellStyle name="Normal 2 2 2 2 2 2 2 2 2 2 7 7" xfId="9038" xr:uid="{A13557EF-B0DE-4001-B6CA-ED212575DF9E}"/>
    <cellStyle name="Normal 2 2 2 2 2 2 2 2 2 2 8" xfId="1058" xr:uid="{00000000-0005-0000-0000-0000FF030000}"/>
    <cellStyle name="Normal 2 2 2 2 2 2 2 2 2 2 8 2" xfId="9044" xr:uid="{3CC94BA4-60C8-4A6E-BCAE-A8A17F233E7D}"/>
    <cellStyle name="Normal 2 2 2 2 2 2 2 2 2 2 9" xfId="1059" xr:uid="{00000000-0005-0000-0000-000000040000}"/>
    <cellStyle name="Normal 2 2 2 2 2 2 2 2 2 2 9 2" xfId="9045" xr:uid="{514EC6B2-358F-4201-8A92-C23C6658F361}"/>
    <cellStyle name="Normal 2 2 2 2 2 2 2 2 2 20" xfId="1060" xr:uid="{00000000-0005-0000-0000-000001040000}"/>
    <cellStyle name="Normal 2 2 2 2 2 2 2 2 2 20 2" xfId="9046" xr:uid="{B9B4FAFD-9427-4C5D-B674-881552DC3C06}"/>
    <cellStyle name="Normal 2 2 2 2 2 2 2 2 2 21" xfId="1061" xr:uid="{00000000-0005-0000-0000-000002040000}"/>
    <cellStyle name="Normal 2 2 2 2 2 2 2 2 2 21 2" xfId="1062" xr:uid="{00000000-0005-0000-0000-000003040000}"/>
    <cellStyle name="Normal 2 2 2 2 2 2 2 2 2 21 2 2" xfId="9048" xr:uid="{166C3398-60D1-4FAA-BF54-2C298687C101}"/>
    <cellStyle name="Normal 2 2 2 2 2 2 2 2 2 21 3" xfId="1063" xr:uid="{00000000-0005-0000-0000-000004040000}"/>
    <cellStyle name="Normal 2 2 2 2 2 2 2 2 2 21 3 2" xfId="9049" xr:uid="{A9204881-29AC-4BFB-9D45-208CF49E6337}"/>
    <cellStyle name="Normal 2 2 2 2 2 2 2 2 2 21 4" xfId="1064" xr:uid="{00000000-0005-0000-0000-000005040000}"/>
    <cellStyle name="Normal 2 2 2 2 2 2 2 2 2 21 4 2" xfId="9050" xr:uid="{75A613E5-493B-4C02-84CE-A16C30DEEC88}"/>
    <cellStyle name="Normal 2 2 2 2 2 2 2 2 2 21 5" xfId="1065" xr:uid="{00000000-0005-0000-0000-000006040000}"/>
    <cellStyle name="Normal 2 2 2 2 2 2 2 2 2 21 5 2" xfId="9051" xr:uid="{8BB4860B-7C02-46A8-8F4A-94C1EF3EF167}"/>
    <cellStyle name="Normal 2 2 2 2 2 2 2 2 2 21 6" xfId="1066" xr:uid="{00000000-0005-0000-0000-000007040000}"/>
    <cellStyle name="Normal 2 2 2 2 2 2 2 2 2 21 6 2" xfId="9052" xr:uid="{2087F9BC-8B54-4069-9D56-919B79E7A64A}"/>
    <cellStyle name="Normal 2 2 2 2 2 2 2 2 2 21 7" xfId="9047" xr:uid="{A43B8547-6A85-41BC-8021-BBB7A99EF33C}"/>
    <cellStyle name="Normal 2 2 2 2 2 2 2 2 2 22" xfId="1067" xr:uid="{00000000-0005-0000-0000-000008040000}"/>
    <cellStyle name="Normal 2 2 2 2 2 2 2 2 2 22 2" xfId="9053" xr:uid="{7032F48B-11A7-4BE5-A26A-3C9F88226362}"/>
    <cellStyle name="Normal 2 2 2 2 2 2 2 2 2 23" xfId="1068" xr:uid="{00000000-0005-0000-0000-000009040000}"/>
    <cellStyle name="Normal 2 2 2 2 2 2 2 2 2 23 2" xfId="9054" xr:uid="{85DDDD33-20E6-4108-BFDA-CC6EEDCBD244}"/>
    <cellStyle name="Normal 2 2 2 2 2 2 2 2 2 24" xfId="1069" xr:uid="{00000000-0005-0000-0000-00000A040000}"/>
    <cellStyle name="Normal 2 2 2 2 2 2 2 2 2 24 2" xfId="9055" xr:uid="{A9D5AF0A-928A-467E-A26E-15490DF21B05}"/>
    <cellStyle name="Normal 2 2 2 2 2 2 2 2 2 25" xfId="1070" xr:uid="{00000000-0005-0000-0000-00000B040000}"/>
    <cellStyle name="Normal 2 2 2 2 2 2 2 2 2 25 2" xfId="9056" xr:uid="{13AC5CC3-950D-4725-A6A0-B26ED5C0FFFF}"/>
    <cellStyle name="Normal 2 2 2 2 2 2 2 2 2 26" xfId="1071" xr:uid="{00000000-0005-0000-0000-00000C040000}"/>
    <cellStyle name="Normal 2 2 2 2 2 2 2 2 2 26 2" xfId="9057" xr:uid="{9A731842-277A-4DE0-BFDA-05B1FD579FBF}"/>
    <cellStyle name="Normal 2 2 2 2 2 2 2 2 2 27" xfId="1072" xr:uid="{00000000-0005-0000-0000-00000D040000}"/>
    <cellStyle name="Normal 2 2 2 2 2 2 2 2 2 27 2" xfId="9058" xr:uid="{B464F833-6E0E-4609-9ACF-5A7B19BF23B2}"/>
    <cellStyle name="Normal 2 2 2 2 2 2 2 2 2 28" xfId="8515" xr:uid="{22FEAA2F-0F6B-43A4-9122-4E15CB9D24AF}"/>
    <cellStyle name="Normal 2 2 2 2 2 2 2 2 2 3" xfId="1073" xr:uid="{00000000-0005-0000-0000-00000E040000}"/>
    <cellStyle name="Normal 2 2 2 2 2 2 2 2 2 3 2" xfId="9059" xr:uid="{06545769-5E0F-4AAC-AB0B-0D4B895A1C60}"/>
    <cellStyle name="Normal 2 2 2 2 2 2 2 2 2 4" xfId="1074" xr:uid="{00000000-0005-0000-0000-00000F040000}"/>
    <cellStyle name="Normal 2 2 2 2 2 2 2 2 2 4 2" xfId="9060" xr:uid="{57B236FB-353E-4117-B882-B5A11483CA0C}"/>
    <cellStyle name="Normal 2 2 2 2 2 2 2 2 2 5" xfId="1075" xr:uid="{00000000-0005-0000-0000-000010040000}"/>
    <cellStyle name="Normal 2 2 2 2 2 2 2 2 2 5 2" xfId="9061" xr:uid="{5C762F46-0FC8-47A8-B7FF-C157B4A8D691}"/>
    <cellStyle name="Normal 2 2 2 2 2 2 2 2 2 6" xfId="1076" xr:uid="{00000000-0005-0000-0000-000011040000}"/>
    <cellStyle name="Normal 2 2 2 2 2 2 2 2 2 6 2" xfId="9062" xr:uid="{83E0715D-C3E8-41C6-AC8A-A0E1E21DFB9C}"/>
    <cellStyle name="Normal 2 2 2 2 2 2 2 2 2 7" xfId="1077" xr:uid="{00000000-0005-0000-0000-000012040000}"/>
    <cellStyle name="Normal 2 2 2 2 2 2 2 2 2 7 2" xfId="1078" xr:uid="{00000000-0005-0000-0000-000013040000}"/>
    <cellStyle name="Normal 2 2 2 2 2 2 2 2 2 7 2 2" xfId="9064" xr:uid="{EAD9EFAE-E5F2-4F6E-B1A6-E4AB3D5BF1B2}"/>
    <cellStyle name="Normal 2 2 2 2 2 2 2 2 2 7 3" xfId="1079" xr:uid="{00000000-0005-0000-0000-000014040000}"/>
    <cellStyle name="Normal 2 2 2 2 2 2 2 2 2 7 3 2" xfId="9065" xr:uid="{2DC900CF-F256-4EDA-B695-7B7B410ADA8C}"/>
    <cellStyle name="Normal 2 2 2 2 2 2 2 2 2 7 4" xfId="1080" xr:uid="{00000000-0005-0000-0000-000015040000}"/>
    <cellStyle name="Normal 2 2 2 2 2 2 2 2 2 7 4 2" xfId="9066" xr:uid="{88FED33D-803D-4B07-8850-D7172E650276}"/>
    <cellStyle name="Normal 2 2 2 2 2 2 2 2 2 7 5" xfId="1081" xr:uid="{00000000-0005-0000-0000-000016040000}"/>
    <cellStyle name="Normal 2 2 2 2 2 2 2 2 2 7 5 2" xfId="9067" xr:uid="{DD518A12-7C80-4DBF-BEB7-1479114EAE1E}"/>
    <cellStyle name="Normal 2 2 2 2 2 2 2 2 2 7 6" xfId="1082" xr:uid="{00000000-0005-0000-0000-000017040000}"/>
    <cellStyle name="Normal 2 2 2 2 2 2 2 2 2 7 6 2" xfId="9068" xr:uid="{8F485B43-5F62-4F4B-8356-5B4D591E33C0}"/>
    <cellStyle name="Normal 2 2 2 2 2 2 2 2 2 7 7" xfId="9063" xr:uid="{67E866FF-E306-40EA-9FC5-8DC7744E2BE6}"/>
    <cellStyle name="Normal 2 2 2 2 2 2 2 2 2 8" xfId="1083" xr:uid="{00000000-0005-0000-0000-000018040000}"/>
    <cellStyle name="Normal 2 2 2 2 2 2 2 2 2 8 2" xfId="9069" xr:uid="{B6F068C7-8F69-4E60-B4C5-9D2D8211E396}"/>
    <cellStyle name="Normal 2 2 2 2 2 2 2 2 2 9" xfId="1084" xr:uid="{00000000-0005-0000-0000-000019040000}"/>
    <cellStyle name="Normal 2 2 2 2 2 2 2 2 2 9 2" xfId="9070" xr:uid="{E7FE82F0-B0B2-4833-ACA8-6000CD37E9DE}"/>
    <cellStyle name="Normal 2 2 2 2 2 2 2 2 20" xfId="1085" xr:uid="{00000000-0005-0000-0000-00001A040000}"/>
    <cellStyle name="Normal 2 2 2 2 2 2 2 2 20 2" xfId="9071" xr:uid="{8B405662-DBF9-430C-9A49-AAF54D77E642}"/>
    <cellStyle name="Normal 2 2 2 2 2 2 2 2 21" xfId="1086" xr:uid="{00000000-0005-0000-0000-00001B040000}"/>
    <cellStyle name="Normal 2 2 2 2 2 2 2 2 21 10" xfId="9072" xr:uid="{84AC905D-60E6-4A18-B09B-4C2A4353754E}"/>
    <cellStyle name="Normal 2 2 2 2 2 2 2 2 21 2" xfId="1087" xr:uid="{00000000-0005-0000-0000-00001C040000}"/>
    <cellStyle name="Normal 2 2 2 2 2 2 2 2 21 2 2" xfId="1088" xr:uid="{00000000-0005-0000-0000-00001D040000}"/>
    <cellStyle name="Normal 2 2 2 2 2 2 2 2 21 2 2 2" xfId="9074" xr:uid="{D770758E-0BB3-42AB-9A4E-B19975878EA2}"/>
    <cellStyle name="Normal 2 2 2 2 2 2 2 2 21 2 3" xfId="1089" xr:uid="{00000000-0005-0000-0000-00001E040000}"/>
    <cellStyle name="Normal 2 2 2 2 2 2 2 2 21 2 3 2" xfId="9075" xr:uid="{C16E2987-249A-4FA5-89A8-6AA4E65D2B71}"/>
    <cellStyle name="Normal 2 2 2 2 2 2 2 2 21 2 4" xfId="1090" xr:uid="{00000000-0005-0000-0000-00001F040000}"/>
    <cellStyle name="Normal 2 2 2 2 2 2 2 2 21 2 4 2" xfId="9076" xr:uid="{4D1C1944-1099-40AC-B6DF-6B8F6FDFDADF}"/>
    <cellStyle name="Normal 2 2 2 2 2 2 2 2 21 2 5" xfId="1091" xr:uid="{00000000-0005-0000-0000-000020040000}"/>
    <cellStyle name="Normal 2 2 2 2 2 2 2 2 21 2 5 2" xfId="9077" xr:uid="{C590B818-6217-4DA5-A7F4-95B01C607555}"/>
    <cellStyle name="Normal 2 2 2 2 2 2 2 2 21 2 6" xfId="1092" xr:uid="{00000000-0005-0000-0000-000021040000}"/>
    <cellStyle name="Normal 2 2 2 2 2 2 2 2 21 2 6 2" xfId="9078" xr:uid="{BCF22319-6389-40AA-8485-B7F1C2F68F69}"/>
    <cellStyle name="Normal 2 2 2 2 2 2 2 2 21 2 7" xfId="9073" xr:uid="{F0007F7B-56EF-45E4-9334-11A414562DED}"/>
    <cellStyle name="Normal 2 2 2 2 2 2 2 2 21 3" xfId="1093" xr:uid="{00000000-0005-0000-0000-000022040000}"/>
    <cellStyle name="Normal 2 2 2 2 2 2 2 2 21 3 2" xfId="9079" xr:uid="{0B3582CD-2240-42FF-8ACB-85EC3CB58F19}"/>
    <cellStyle name="Normal 2 2 2 2 2 2 2 2 21 4" xfId="1094" xr:uid="{00000000-0005-0000-0000-000023040000}"/>
    <cellStyle name="Normal 2 2 2 2 2 2 2 2 21 4 2" xfId="9080" xr:uid="{F27948BA-D8F0-4769-9044-DEA2E6FBA2A0}"/>
    <cellStyle name="Normal 2 2 2 2 2 2 2 2 21 5" xfId="1095" xr:uid="{00000000-0005-0000-0000-000024040000}"/>
    <cellStyle name="Normal 2 2 2 2 2 2 2 2 21 5 2" xfId="9081" xr:uid="{1D90E321-2382-4F40-9A6A-59431B9953A3}"/>
    <cellStyle name="Normal 2 2 2 2 2 2 2 2 21 6" xfId="1096" xr:uid="{00000000-0005-0000-0000-000025040000}"/>
    <cellStyle name="Normal 2 2 2 2 2 2 2 2 21 6 2" xfId="9082" xr:uid="{5F1E976A-4233-4148-8FB0-AAA7C318982A}"/>
    <cellStyle name="Normal 2 2 2 2 2 2 2 2 21 7" xfId="1097" xr:uid="{00000000-0005-0000-0000-000026040000}"/>
    <cellStyle name="Normal 2 2 2 2 2 2 2 2 21 7 2" xfId="9083" xr:uid="{A58F485D-D9C7-422B-9172-AC274C939084}"/>
    <cellStyle name="Normal 2 2 2 2 2 2 2 2 21 8" xfId="1098" xr:uid="{00000000-0005-0000-0000-000027040000}"/>
    <cellStyle name="Normal 2 2 2 2 2 2 2 2 21 8 2" xfId="9084" xr:uid="{B8CCB719-6811-4DA7-83E9-3B220E72746D}"/>
    <cellStyle name="Normal 2 2 2 2 2 2 2 2 21 9" xfId="1099" xr:uid="{00000000-0005-0000-0000-000028040000}"/>
    <cellStyle name="Normal 2 2 2 2 2 2 2 2 21 9 2" xfId="9085" xr:uid="{0A5B2653-8BB5-4F9B-B0F1-A9478B3B0B4A}"/>
    <cellStyle name="Normal 2 2 2 2 2 2 2 2 22" xfId="1100" xr:uid="{00000000-0005-0000-0000-000029040000}"/>
    <cellStyle name="Normal 2 2 2 2 2 2 2 2 22 2" xfId="9086" xr:uid="{63C5584D-7258-40F2-B06A-716665079B7E}"/>
    <cellStyle name="Normal 2 2 2 2 2 2 2 2 23" xfId="1101" xr:uid="{00000000-0005-0000-0000-00002A040000}"/>
    <cellStyle name="Normal 2 2 2 2 2 2 2 2 23 2" xfId="9087" xr:uid="{5BC90172-14E8-4B61-8B2D-FBFE9A38AC00}"/>
    <cellStyle name="Normal 2 2 2 2 2 2 2 2 24" xfId="1102" xr:uid="{00000000-0005-0000-0000-00002B040000}"/>
    <cellStyle name="Normal 2 2 2 2 2 2 2 2 24 2" xfId="1103" xr:uid="{00000000-0005-0000-0000-00002C040000}"/>
    <cellStyle name="Normal 2 2 2 2 2 2 2 2 24 2 2" xfId="9089" xr:uid="{A2B0F087-F09B-4284-B3A9-CA82AC62F9B4}"/>
    <cellStyle name="Normal 2 2 2 2 2 2 2 2 24 3" xfId="1104" xr:uid="{00000000-0005-0000-0000-00002D040000}"/>
    <cellStyle name="Normal 2 2 2 2 2 2 2 2 24 3 2" xfId="9090" xr:uid="{6FC757A5-7C12-4E1E-B047-E572299E88C4}"/>
    <cellStyle name="Normal 2 2 2 2 2 2 2 2 24 4" xfId="1105" xr:uid="{00000000-0005-0000-0000-00002E040000}"/>
    <cellStyle name="Normal 2 2 2 2 2 2 2 2 24 4 2" xfId="9091" xr:uid="{0D0699CC-9578-48FA-B2A2-F896EEB9DE43}"/>
    <cellStyle name="Normal 2 2 2 2 2 2 2 2 24 5" xfId="1106" xr:uid="{00000000-0005-0000-0000-00002F040000}"/>
    <cellStyle name="Normal 2 2 2 2 2 2 2 2 24 5 2" xfId="9092" xr:uid="{B52A59CE-F2F3-4F54-A241-31C7EC39A441}"/>
    <cellStyle name="Normal 2 2 2 2 2 2 2 2 24 6" xfId="1107" xr:uid="{00000000-0005-0000-0000-000030040000}"/>
    <cellStyle name="Normal 2 2 2 2 2 2 2 2 24 6 2" xfId="9093" xr:uid="{90D8116A-B447-4B76-948E-2D18F1561B3F}"/>
    <cellStyle name="Normal 2 2 2 2 2 2 2 2 24 7" xfId="9088" xr:uid="{2654BB0F-6C7A-4F70-BF39-C57D7756085C}"/>
    <cellStyle name="Normal 2 2 2 2 2 2 2 2 25" xfId="1108" xr:uid="{00000000-0005-0000-0000-000031040000}"/>
    <cellStyle name="Normal 2 2 2 2 2 2 2 2 25 2" xfId="9094" xr:uid="{CB6FE01A-83B2-47A8-A94A-E9C3956105BD}"/>
    <cellStyle name="Normal 2 2 2 2 2 2 2 2 26" xfId="1109" xr:uid="{00000000-0005-0000-0000-000032040000}"/>
    <cellStyle name="Normal 2 2 2 2 2 2 2 2 26 2" xfId="9095" xr:uid="{7FD7A7E2-1B88-4080-9B9E-C95D3AB2B041}"/>
    <cellStyle name="Normal 2 2 2 2 2 2 2 2 27" xfId="1110" xr:uid="{00000000-0005-0000-0000-000033040000}"/>
    <cellStyle name="Normal 2 2 2 2 2 2 2 2 27 2" xfId="9096" xr:uid="{F8F28035-ADBC-4EDD-9482-ACFA982EACD7}"/>
    <cellStyle name="Normal 2 2 2 2 2 2 2 2 28" xfId="1111" xr:uid="{00000000-0005-0000-0000-000034040000}"/>
    <cellStyle name="Normal 2 2 2 2 2 2 2 2 28 2" xfId="9097" xr:uid="{832F48E6-CE42-4527-994A-0DA00DBEB7A9}"/>
    <cellStyle name="Normal 2 2 2 2 2 2 2 2 29" xfId="1112" xr:uid="{00000000-0005-0000-0000-000035040000}"/>
    <cellStyle name="Normal 2 2 2 2 2 2 2 2 29 2" xfId="9098" xr:uid="{5443BC00-960A-4E73-8111-1FC0DECDC9A2}"/>
    <cellStyle name="Normal 2 2 2 2 2 2 2 2 3" xfId="1113" xr:uid="{00000000-0005-0000-0000-000036040000}"/>
    <cellStyle name="Normal 2 2 2 2 2 2 2 2 3 10" xfId="1114" xr:uid="{00000000-0005-0000-0000-000037040000}"/>
    <cellStyle name="Normal 2 2 2 2 2 2 2 2 3 10 2" xfId="9100" xr:uid="{D8F29C92-9337-4B41-A72C-BD4ACDFADAB2}"/>
    <cellStyle name="Normal 2 2 2 2 2 2 2 2 3 11" xfId="1115" xr:uid="{00000000-0005-0000-0000-000038040000}"/>
    <cellStyle name="Normal 2 2 2 2 2 2 2 2 3 11 2" xfId="9101" xr:uid="{39AC7418-3915-40DA-8857-9F39649D2C99}"/>
    <cellStyle name="Normal 2 2 2 2 2 2 2 2 3 12" xfId="1116" xr:uid="{00000000-0005-0000-0000-000039040000}"/>
    <cellStyle name="Normal 2 2 2 2 2 2 2 2 3 12 2" xfId="9102" xr:uid="{14F49C2E-E018-482B-A58F-D0D223B805BF}"/>
    <cellStyle name="Normal 2 2 2 2 2 2 2 2 3 13" xfId="1117" xr:uid="{00000000-0005-0000-0000-00003A040000}"/>
    <cellStyle name="Normal 2 2 2 2 2 2 2 2 3 13 2" xfId="9103" xr:uid="{5F5A80CA-9A74-4F9F-A837-76F56E2925B2}"/>
    <cellStyle name="Normal 2 2 2 2 2 2 2 2 3 14" xfId="1118" xr:uid="{00000000-0005-0000-0000-00003B040000}"/>
    <cellStyle name="Normal 2 2 2 2 2 2 2 2 3 14 2" xfId="9104" xr:uid="{37DA6F56-2A62-4DB8-AA18-4D780791343C}"/>
    <cellStyle name="Normal 2 2 2 2 2 2 2 2 3 15" xfId="1119" xr:uid="{00000000-0005-0000-0000-00003C040000}"/>
    <cellStyle name="Normal 2 2 2 2 2 2 2 2 3 15 2" xfId="9105" xr:uid="{D991BEC6-59C3-4920-B515-E5E9428DB303}"/>
    <cellStyle name="Normal 2 2 2 2 2 2 2 2 3 16" xfId="9099" xr:uid="{8049A38B-1C1E-4EAD-A230-68F2AACF2C6F}"/>
    <cellStyle name="Normal 2 2 2 2 2 2 2 2 3 2" xfId="1120" xr:uid="{00000000-0005-0000-0000-00003D040000}"/>
    <cellStyle name="Normal 2 2 2 2 2 2 2 2 3 2 2" xfId="9106" xr:uid="{D9E28C02-6FD7-4474-90E3-F789906A30F7}"/>
    <cellStyle name="Normal 2 2 2 2 2 2 2 2 3 3" xfId="1121" xr:uid="{00000000-0005-0000-0000-00003E040000}"/>
    <cellStyle name="Normal 2 2 2 2 2 2 2 2 3 3 2" xfId="9107" xr:uid="{F0CA8348-7029-49E4-91CC-EC68D99E1B46}"/>
    <cellStyle name="Normal 2 2 2 2 2 2 2 2 3 4" xfId="1122" xr:uid="{00000000-0005-0000-0000-00003F040000}"/>
    <cellStyle name="Normal 2 2 2 2 2 2 2 2 3 4 2" xfId="9108" xr:uid="{3F227194-56AC-4F84-A2F1-56B3D3A90260}"/>
    <cellStyle name="Normal 2 2 2 2 2 2 2 2 3 5" xfId="1123" xr:uid="{00000000-0005-0000-0000-000040040000}"/>
    <cellStyle name="Normal 2 2 2 2 2 2 2 2 3 5 2" xfId="9109" xr:uid="{BE4767B5-0BE2-404E-BEDE-3704A08E071A}"/>
    <cellStyle name="Normal 2 2 2 2 2 2 2 2 3 6" xfId="1124" xr:uid="{00000000-0005-0000-0000-000041040000}"/>
    <cellStyle name="Normal 2 2 2 2 2 2 2 2 3 6 2" xfId="9110" xr:uid="{04559AE6-8C05-47CC-A5B3-05CDE78B5856}"/>
    <cellStyle name="Normal 2 2 2 2 2 2 2 2 3 7" xfId="1125" xr:uid="{00000000-0005-0000-0000-000042040000}"/>
    <cellStyle name="Normal 2 2 2 2 2 2 2 2 3 7 2" xfId="9111" xr:uid="{F2D8EF3C-B7D3-4C86-92C5-CAA145DE726F}"/>
    <cellStyle name="Normal 2 2 2 2 2 2 2 2 3 8" xfId="1126" xr:uid="{00000000-0005-0000-0000-000043040000}"/>
    <cellStyle name="Normal 2 2 2 2 2 2 2 2 3 8 2" xfId="9112" xr:uid="{7542E4D9-32BF-4A47-9BDF-8B8969D4DE74}"/>
    <cellStyle name="Normal 2 2 2 2 2 2 2 2 3 9" xfId="1127" xr:uid="{00000000-0005-0000-0000-000044040000}"/>
    <cellStyle name="Normal 2 2 2 2 2 2 2 2 3 9 2" xfId="9113" xr:uid="{B6C6A9B8-00FA-4C15-94FE-29DD251E8553}"/>
    <cellStyle name="Normal 2 2 2 2 2 2 2 2 30" xfId="1128" xr:uid="{00000000-0005-0000-0000-000045040000}"/>
    <cellStyle name="Normal 2 2 2 2 2 2 2 2 30 2" xfId="9114" xr:uid="{74B4991D-44E5-4BF1-BE53-D2F52987CD55}"/>
    <cellStyle name="Normal 2 2 2 2 2 2 2 2 31" xfId="8470" xr:uid="{A3E1250A-393B-4BD5-B7AF-A64407369482}"/>
    <cellStyle name="Normal 2 2 2 2 2 2 2 2 4" xfId="1129" xr:uid="{00000000-0005-0000-0000-000046040000}"/>
    <cellStyle name="Normal 2 2 2 2 2 2 2 2 4 10" xfId="1130" xr:uid="{00000000-0005-0000-0000-000047040000}"/>
    <cellStyle name="Normal 2 2 2 2 2 2 2 2 4 10 2" xfId="9116" xr:uid="{756876B6-B2A7-4C1D-9BE4-76F37105E31A}"/>
    <cellStyle name="Normal 2 2 2 2 2 2 2 2 4 11" xfId="1131" xr:uid="{00000000-0005-0000-0000-000048040000}"/>
    <cellStyle name="Normal 2 2 2 2 2 2 2 2 4 11 2" xfId="9117" xr:uid="{6EF77692-2809-44FA-994F-868067E387E4}"/>
    <cellStyle name="Normal 2 2 2 2 2 2 2 2 4 12" xfId="1132" xr:uid="{00000000-0005-0000-0000-000049040000}"/>
    <cellStyle name="Normal 2 2 2 2 2 2 2 2 4 12 2" xfId="9118" xr:uid="{46D36C7B-1CAB-4ECD-85AA-1EF28476675B}"/>
    <cellStyle name="Normal 2 2 2 2 2 2 2 2 4 13" xfId="1133" xr:uid="{00000000-0005-0000-0000-00004A040000}"/>
    <cellStyle name="Normal 2 2 2 2 2 2 2 2 4 13 2" xfId="9119" xr:uid="{A2E7FD09-E482-46F6-B168-47EEDED1C9DE}"/>
    <cellStyle name="Normal 2 2 2 2 2 2 2 2 4 14" xfId="1134" xr:uid="{00000000-0005-0000-0000-00004B040000}"/>
    <cellStyle name="Normal 2 2 2 2 2 2 2 2 4 14 2" xfId="9120" xr:uid="{B8713823-1315-40CB-AF05-795E94161C8F}"/>
    <cellStyle name="Normal 2 2 2 2 2 2 2 2 4 15" xfId="1135" xr:uid="{00000000-0005-0000-0000-00004C040000}"/>
    <cellStyle name="Normal 2 2 2 2 2 2 2 2 4 15 2" xfId="9121" xr:uid="{4A29DE7F-D573-45E6-85A5-5A0E1C9A34B3}"/>
    <cellStyle name="Normal 2 2 2 2 2 2 2 2 4 16" xfId="9115" xr:uid="{AC0B54CD-EB5F-4BD3-8D79-93F44C6A415F}"/>
    <cellStyle name="Normal 2 2 2 2 2 2 2 2 4 2" xfId="1136" xr:uid="{00000000-0005-0000-0000-00004D040000}"/>
    <cellStyle name="Normal 2 2 2 2 2 2 2 2 4 2 2" xfId="9122" xr:uid="{0AA67023-C4FF-4E9F-8321-8CB0F62271A2}"/>
    <cellStyle name="Normal 2 2 2 2 2 2 2 2 4 3" xfId="1137" xr:uid="{00000000-0005-0000-0000-00004E040000}"/>
    <cellStyle name="Normal 2 2 2 2 2 2 2 2 4 3 2" xfId="9123" xr:uid="{442BF961-94DC-4869-8EEE-5BBCDD1C574C}"/>
    <cellStyle name="Normal 2 2 2 2 2 2 2 2 4 4" xfId="1138" xr:uid="{00000000-0005-0000-0000-00004F040000}"/>
    <cellStyle name="Normal 2 2 2 2 2 2 2 2 4 4 2" xfId="9124" xr:uid="{936FF77D-3EEA-465F-8FFC-F9FD1E7BE01B}"/>
    <cellStyle name="Normal 2 2 2 2 2 2 2 2 4 5" xfId="1139" xr:uid="{00000000-0005-0000-0000-000050040000}"/>
    <cellStyle name="Normal 2 2 2 2 2 2 2 2 4 5 2" xfId="9125" xr:uid="{9398D202-DD7B-448D-8FA8-2A7AFAD3A017}"/>
    <cellStyle name="Normal 2 2 2 2 2 2 2 2 4 6" xfId="1140" xr:uid="{00000000-0005-0000-0000-000051040000}"/>
    <cellStyle name="Normal 2 2 2 2 2 2 2 2 4 6 2" xfId="9126" xr:uid="{1B9AC6A1-9803-4147-9D33-E18365564D59}"/>
    <cellStyle name="Normal 2 2 2 2 2 2 2 2 4 7" xfId="1141" xr:uid="{00000000-0005-0000-0000-000052040000}"/>
    <cellStyle name="Normal 2 2 2 2 2 2 2 2 4 7 2" xfId="9127" xr:uid="{4051FE20-C6B4-42D6-AC91-90335DC15715}"/>
    <cellStyle name="Normal 2 2 2 2 2 2 2 2 4 8" xfId="1142" xr:uid="{00000000-0005-0000-0000-000053040000}"/>
    <cellStyle name="Normal 2 2 2 2 2 2 2 2 4 8 2" xfId="9128" xr:uid="{A3D2794C-D807-4907-A085-F5745123030D}"/>
    <cellStyle name="Normal 2 2 2 2 2 2 2 2 4 9" xfId="1143" xr:uid="{00000000-0005-0000-0000-000054040000}"/>
    <cellStyle name="Normal 2 2 2 2 2 2 2 2 4 9 2" xfId="9129" xr:uid="{53EE3BF1-BE0E-40E4-9A93-2827C7F7CED6}"/>
    <cellStyle name="Normal 2 2 2 2 2 2 2 2 5" xfId="1144" xr:uid="{00000000-0005-0000-0000-000055040000}"/>
    <cellStyle name="Normal 2 2 2 2 2 2 2 2 5 10" xfId="1145" xr:uid="{00000000-0005-0000-0000-000056040000}"/>
    <cellStyle name="Normal 2 2 2 2 2 2 2 2 5 10 2" xfId="9131" xr:uid="{1CED0638-6A38-44E9-8C92-43BB40766512}"/>
    <cellStyle name="Normal 2 2 2 2 2 2 2 2 5 11" xfId="1146" xr:uid="{00000000-0005-0000-0000-000057040000}"/>
    <cellStyle name="Normal 2 2 2 2 2 2 2 2 5 11 2" xfId="9132" xr:uid="{3C6994B0-E4E7-4150-BEB9-8D3C21F22E36}"/>
    <cellStyle name="Normal 2 2 2 2 2 2 2 2 5 12" xfId="1147" xr:uid="{00000000-0005-0000-0000-000058040000}"/>
    <cellStyle name="Normal 2 2 2 2 2 2 2 2 5 12 2" xfId="9133" xr:uid="{8DECF7A7-2852-4ADE-9DCD-F503AE603931}"/>
    <cellStyle name="Normal 2 2 2 2 2 2 2 2 5 13" xfId="1148" xr:uid="{00000000-0005-0000-0000-000059040000}"/>
    <cellStyle name="Normal 2 2 2 2 2 2 2 2 5 13 2" xfId="9134" xr:uid="{EB8E41FD-3F0D-4C9B-A62B-A26A72FF3920}"/>
    <cellStyle name="Normal 2 2 2 2 2 2 2 2 5 14" xfId="1149" xr:uid="{00000000-0005-0000-0000-00005A040000}"/>
    <cellStyle name="Normal 2 2 2 2 2 2 2 2 5 14 2" xfId="9135" xr:uid="{45E15F2B-0858-4C3E-98E0-7957E9AAD73A}"/>
    <cellStyle name="Normal 2 2 2 2 2 2 2 2 5 15" xfId="1150" xr:uid="{00000000-0005-0000-0000-00005B040000}"/>
    <cellStyle name="Normal 2 2 2 2 2 2 2 2 5 15 2" xfId="9136" xr:uid="{457439AF-AA2A-45C4-A97A-0F828D4445D8}"/>
    <cellStyle name="Normal 2 2 2 2 2 2 2 2 5 16" xfId="9130" xr:uid="{D6339167-D511-4842-9640-5CBD784E2A6A}"/>
    <cellStyle name="Normal 2 2 2 2 2 2 2 2 5 2" xfId="1151" xr:uid="{00000000-0005-0000-0000-00005C040000}"/>
    <cellStyle name="Normal 2 2 2 2 2 2 2 2 5 2 2" xfId="9137" xr:uid="{B04DC37F-3528-40F5-84EC-E69DA507921C}"/>
    <cellStyle name="Normal 2 2 2 2 2 2 2 2 5 3" xfId="1152" xr:uid="{00000000-0005-0000-0000-00005D040000}"/>
    <cellStyle name="Normal 2 2 2 2 2 2 2 2 5 3 2" xfId="9138" xr:uid="{61AE1438-7588-48F3-B838-3136FE78BD81}"/>
    <cellStyle name="Normal 2 2 2 2 2 2 2 2 5 4" xfId="1153" xr:uid="{00000000-0005-0000-0000-00005E040000}"/>
    <cellStyle name="Normal 2 2 2 2 2 2 2 2 5 4 2" xfId="9139" xr:uid="{25469028-5ECF-48CB-84E9-27A6D6EA4620}"/>
    <cellStyle name="Normal 2 2 2 2 2 2 2 2 5 5" xfId="1154" xr:uid="{00000000-0005-0000-0000-00005F040000}"/>
    <cellStyle name="Normal 2 2 2 2 2 2 2 2 5 5 2" xfId="9140" xr:uid="{380C9B88-EF00-4F90-A58D-B02DCE535E33}"/>
    <cellStyle name="Normal 2 2 2 2 2 2 2 2 5 6" xfId="1155" xr:uid="{00000000-0005-0000-0000-000060040000}"/>
    <cellStyle name="Normal 2 2 2 2 2 2 2 2 5 6 2" xfId="9141" xr:uid="{2CCB8DEC-2053-470B-B86A-B4C4897509B2}"/>
    <cellStyle name="Normal 2 2 2 2 2 2 2 2 5 7" xfId="1156" xr:uid="{00000000-0005-0000-0000-000061040000}"/>
    <cellStyle name="Normal 2 2 2 2 2 2 2 2 5 7 2" xfId="9142" xr:uid="{01C8CB83-41E3-44CC-821B-55039007B2EC}"/>
    <cellStyle name="Normal 2 2 2 2 2 2 2 2 5 8" xfId="1157" xr:uid="{00000000-0005-0000-0000-000062040000}"/>
    <cellStyle name="Normal 2 2 2 2 2 2 2 2 5 8 2" xfId="9143" xr:uid="{3FCB98FD-884A-46D2-94A9-8C784395C0D3}"/>
    <cellStyle name="Normal 2 2 2 2 2 2 2 2 5 9" xfId="1158" xr:uid="{00000000-0005-0000-0000-000063040000}"/>
    <cellStyle name="Normal 2 2 2 2 2 2 2 2 5 9 2" xfId="9144" xr:uid="{C4EBB692-6015-4EDC-8851-F0918F3AF07C}"/>
    <cellStyle name="Normal 2 2 2 2 2 2 2 2 6" xfId="1159" xr:uid="{00000000-0005-0000-0000-000064040000}"/>
    <cellStyle name="Normal 2 2 2 2 2 2 2 2 6 10" xfId="1160" xr:uid="{00000000-0005-0000-0000-000065040000}"/>
    <cellStyle name="Normal 2 2 2 2 2 2 2 2 6 10 2" xfId="9146" xr:uid="{C4222B08-04A7-4168-B877-C42F7C54D3EA}"/>
    <cellStyle name="Normal 2 2 2 2 2 2 2 2 6 11" xfId="1161" xr:uid="{00000000-0005-0000-0000-000066040000}"/>
    <cellStyle name="Normal 2 2 2 2 2 2 2 2 6 11 2" xfId="9147" xr:uid="{C427DC46-86A2-4A3B-9679-3E049737780C}"/>
    <cellStyle name="Normal 2 2 2 2 2 2 2 2 6 12" xfId="1162" xr:uid="{00000000-0005-0000-0000-000067040000}"/>
    <cellStyle name="Normal 2 2 2 2 2 2 2 2 6 12 2" xfId="9148" xr:uid="{4F56DE5F-966D-4EB2-ADA7-67C2A1CA1FAA}"/>
    <cellStyle name="Normal 2 2 2 2 2 2 2 2 6 13" xfId="1163" xr:uid="{00000000-0005-0000-0000-000068040000}"/>
    <cellStyle name="Normal 2 2 2 2 2 2 2 2 6 13 2" xfId="9149" xr:uid="{9007171B-7E30-4353-A648-33FD856CF35F}"/>
    <cellStyle name="Normal 2 2 2 2 2 2 2 2 6 14" xfId="1164" xr:uid="{00000000-0005-0000-0000-000069040000}"/>
    <cellStyle name="Normal 2 2 2 2 2 2 2 2 6 14 2" xfId="9150" xr:uid="{C874F709-7339-4932-B0B9-6C5BF8CCF865}"/>
    <cellStyle name="Normal 2 2 2 2 2 2 2 2 6 15" xfId="1165" xr:uid="{00000000-0005-0000-0000-00006A040000}"/>
    <cellStyle name="Normal 2 2 2 2 2 2 2 2 6 15 2" xfId="9151" xr:uid="{72A098BF-C12A-4C72-848C-77E72C67FBE9}"/>
    <cellStyle name="Normal 2 2 2 2 2 2 2 2 6 16" xfId="9145" xr:uid="{814D3516-F155-4526-AE80-CA14DCCD3C44}"/>
    <cellStyle name="Normal 2 2 2 2 2 2 2 2 6 2" xfId="1166" xr:uid="{00000000-0005-0000-0000-00006B040000}"/>
    <cellStyle name="Normal 2 2 2 2 2 2 2 2 6 2 2" xfId="9152" xr:uid="{02AB86F1-CB4E-4A93-89F6-20880457C59C}"/>
    <cellStyle name="Normal 2 2 2 2 2 2 2 2 6 3" xfId="1167" xr:uid="{00000000-0005-0000-0000-00006C040000}"/>
    <cellStyle name="Normal 2 2 2 2 2 2 2 2 6 3 2" xfId="9153" xr:uid="{F78EE61D-36C9-46C0-B58E-A5E1A3622589}"/>
    <cellStyle name="Normal 2 2 2 2 2 2 2 2 6 4" xfId="1168" xr:uid="{00000000-0005-0000-0000-00006D040000}"/>
    <cellStyle name="Normal 2 2 2 2 2 2 2 2 6 4 2" xfId="9154" xr:uid="{16A4D65E-FF97-4032-B569-44A2A785A368}"/>
    <cellStyle name="Normal 2 2 2 2 2 2 2 2 6 5" xfId="1169" xr:uid="{00000000-0005-0000-0000-00006E040000}"/>
    <cellStyle name="Normal 2 2 2 2 2 2 2 2 6 5 2" xfId="9155" xr:uid="{2EAFC389-F530-403B-BE81-7AB4F6993822}"/>
    <cellStyle name="Normal 2 2 2 2 2 2 2 2 6 6" xfId="1170" xr:uid="{00000000-0005-0000-0000-00006F040000}"/>
    <cellStyle name="Normal 2 2 2 2 2 2 2 2 6 6 2" xfId="9156" xr:uid="{25B17620-05B4-40AD-90D4-7165F71AA2E5}"/>
    <cellStyle name="Normal 2 2 2 2 2 2 2 2 6 7" xfId="1171" xr:uid="{00000000-0005-0000-0000-000070040000}"/>
    <cellStyle name="Normal 2 2 2 2 2 2 2 2 6 7 2" xfId="9157" xr:uid="{91118C11-1CEF-4F29-99D7-3508025A84CF}"/>
    <cellStyle name="Normal 2 2 2 2 2 2 2 2 6 8" xfId="1172" xr:uid="{00000000-0005-0000-0000-000071040000}"/>
    <cellStyle name="Normal 2 2 2 2 2 2 2 2 6 8 2" xfId="9158" xr:uid="{CC43C668-54B2-4D71-BC70-2948120526EE}"/>
    <cellStyle name="Normal 2 2 2 2 2 2 2 2 6 9" xfId="1173" xr:uid="{00000000-0005-0000-0000-000072040000}"/>
    <cellStyle name="Normal 2 2 2 2 2 2 2 2 6 9 2" xfId="9159" xr:uid="{392EEED0-6794-44FB-A7F4-18A05AC9549C}"/>
    <cellStyle name="Normal 2 2 2 2 2 2 2 2 7" xfId="1174" xr:uid="{00000000-0005-0000-0000-000073040000}"/>
    <cellStyle name="Normal 2 2 2 2 2 2 2 2 7 10" xfId="1175" xr:uid="{00000000-0005-0000-0000-000074040000}"/>
    <cellStyle name="Normal 2 2 2 2 2 2 2 2 7 10 2" xfId="9161" xr:uid="{8291F24C-8932-400C-B72C-5FCBDC6CE791}"/>
    <cellStyle name="Normal 2 2 2 2 2 2 2 2 7 11" xfId="1176" xr:uid="{00000000-0005-0000-0000-000075040000}"/>
    <cellStyle name="Normal 2 2 2 2 2 2 2 2 7 11 2" xfId="9162" xr:uid="{3D75E99F-719C-449A-A333-748C5A35C61A}"/>
    <cellStyle name="Normal 2 2 2 2 2 2 2 2 7 12" xfId="1177" xr:uid="{00000000-0005-0000-0000-000076040000}"/>
    <cellStyle name="Normal 2 2 2 2 2 2 2 2 7 12 2" xfId="9163" xr:uid="{4D144208-B794-4DB8-B325-7EE4E2698003}"/>
    <cellStyle name="Normal 2 2 2 2 2 2 2 2 7 13" xfId="1178" xr:uid="{00000000-0005-0000-0000-000077040000}"/>
    <cellStyle name="Normal 2 2 2 2 2 2 2 2 7 13 2" xfId="9164" xr:uid="{5BB92A3D-46D0-4DB1-8EED-8CDF8342E7B0}"/>
    <cellStyle name="Normal 2 2 2 2 2 2 2 2 7 14" xfId="1179" xr:uid="{00000000-0005-0000-0000-000078040000}"/>
    <cellStyle name="Normal 2 2 2 2 2 2 2 2 7 14 2" xfId="9165" xr:uid="{AD4EB08C-83FE-48EA-9E1E-2180888DE1EF}"/>
    <cellStyle name="Normal 2 2 2 2 2 2 2 2 7 15" xfId="1180" xr:uid="{00000000-0005-0000-0000-000079040000}"/>
    <cellStyle name="Normal 2 2 2 2 2 2 2 2 7 15 2" xfId="9166" xr:uid="{5A7D85C0-8A85-47D9-A44B-BF4D81905830}"/>
    <cellStyle name="Normal 2 2 2 2 2 2 2 2 7 16" xfId="9160" xr:uid="{CE846D0B-348E-4611-8CCD-F09D8D5F33D0}"/>
    <cellStyle name="Normal 2 2 2 2 2 2 2 2 7 2" xfId="1181" xr:uid="{00000000-0005-0000-0000-00007A040000}"/>
    <cellStyle name="Normal 2 2 2 2 2 2 2 2 7 2 2" xfId="9167" xr:uid="{A3FA41FC-E2A5-4459-9964-A3C1FE4113E0}"/>
    <cellStyle name="Normal 2 2 2 2 2 2 2 2 7 3" xfId="1182" xr:uid="{00000000-0005-0000-0000-00007B040000}"/>
    <cellStyle name="Normal 2 2 2 2 2 2 2 2 7 3 2" xfId="9168" xr:uid="{000F0622-0244-4615-8034-8AEE2BBC79C7}"/>
    <cellStyle name="Normal 2 2 2 2 2 2 2 2 7 4" xfId="1183" xr:uid="{00000000-0005-0000-0000-00007C040000}"/>
    <cellStyle name="Normal 2 2 2 2 2 2 2 2 7 4 2" xfId="9169" xr:uid="{46A4362C-3156-43C4-8A34-06D8D0C17496}"/>
    <cellStyle name="Normal 2 2 2 2 2 2 2 2 7 5" xfId="1184" xr:uid="{00000000-0005-0000-0000-00007D040000}"/>
    <cellStyle name="Normal 2 2 2 2 2 2 2 2 7 5 2" xfId="9170" xr:uid="{CEE1E835-93E1-4346-B8BE-763000B74FBC}"/>
    <cellStyle name="Normal 2 2 2 2 2 2 2 2 7 6" xfId="1185" xr:uid="{00000000-0005-0000-0000-00007E040000}"/>
    <cellStyle name="Normal 2 2 2 2 2 2 2 2 7 6 2" xfId="9171" xr:uid="{DB3FDDEC-07E3-4D0F-BD18-447C582896BE}"/>
    <cellStyle name="Normal 2 2 2 2 2 2 2 2 7 7" xfId="1186" xr:uid="{00000000-0005-0000-0000-00007F040000}"/>
    <cellStyle name="Normal 2 2 2 2 2 2 2 2 7 7 2" xfId="9172" xr:uid="{16D92407-7058-404D-A17E-FF6CFAF5EEA4}"/>
    <cellStyle name="Normal 2 2 2 2 2 2 2 2 7 8" xfId="1187" xr:uid="{00000000-0005-0000-0000-000080040000}"/>
    <cellStyle name="Normal 2 2 2 2 2 2 2 2 7 8 2" xfId="9173" xr:uid="{5E2398A4-A142-4186-9F7B-051E008EA3B3}"/>
    <cellStyle name="Normal 2 2 2 2 2 2 2 2 7 9" xfId="1188" xr:uid="{00000000-0005-0000-0000-000081040000}"/>
    <cellStyle name="Normal 2 2 2 2 2 2 2 2 7 9 2" xfId="9174" xr:uid="{836416DC-61C7-4747-89CD-B80A25A4B840}"/>
    <cellStyle name="Normal 2 2 2 2 2 2 2 2 8" xfId="1189" xr:uid="{00000000-0005-0000-0000-000082040000}"/>
    <cellStyle name="Normal 2 2 2 2 2 2 2 2 8 10" xfId="1190" xr:uid="{00000000-0005-0000-0000-000083040000}"/>
    <cellStyle name="Normal 2 2 2 2 2 2 2 2 8 10 2" xfId="9176" xr:uid="{AC284934-9E58-4D8D-A943-2555B6BA4F00}"/>
    <cellStyle name="Normal 2 2 2 2 2 2 2 2 8 11" xfId="1191" xr:uid="{00000000-0005-0000-0000-000084040000}"/>
    <cellStyle name="Normal 2 2 2 2 2 2 2 2 8 11 2" xfId="9177" xr:uid="{08A8A849-F6DF-4538-B932-F4DCC8776131}"/>
    <cellStyle name="Normal 2 2 2 2 2 2 2 2 8 12" xfId="1192" xr:uid="{00000000-0005-0000-0000-000085040000}"/>
    <cellStyle name="Normal 2 2 2 2 2 2 2 2 8 12 2" xfId="9178" xr:uid="{4356B08E-6546-4CBF-9B0F-8176ABCE9644}"/>
    <cellStyle name="Normal 2 2 2 2 2 2 2 2 8 13" xfId="1193" xr:uid="{00000000-0005-0000-0000-000086040000}"/>
    <cellStyle name="Normal 2 2 2 2 2 2 2 2 8 13 2" xfId="9179" xr:uid="{3453B28D-A1FD-4A43-B3C0-CFDD82C9AC34}"/>
    <cellStyle name="Normal 2 2 2 2 2 2 2 2 8 14" xfId="1194" xr:uid="{00000000-0005-0000-0000-000087040000}"/>
    <cellStyle name="Normal 2 2 2 2 2 2 2 2 8 14 2" xfId="9180" xr:uid="{6742159C-ED90-4976-BB9C-AAB761406EB1}"/>
    <cellStyle name="Normal 2 2 2 2 2 2 2 2 8 15" xfId="1195" xr:uid="{00000000-0005-0000-0000-000088040000}"/>
    <cellStyle name="Normal 2 2 2 2 2 2 2 2 8 15 2" xfId="9181" xr:uid="{5196C70D-7E32-443A-896D-01D4138A6359}"/>
    <cellStyle name="Normal 2 2 2 2 2 2 2 2 8 16" xfId="9175" xr:uid="{936A704C-707F-493D-87EB-B095F9033856}"/>
    <cellStyle name="Normal 2 2 2 2 2 2 2 2 8 2" xfId="1196" xr:uid="{00000000-0005-0000-0000-000089040000}"/>
    <cellStyle name="Normal 2 2 2 2 2 2 2 2 8 2 2" xfId="9182" xr:uid="{541935F5-3818-43A1-A10E-74910B80C44C}"/>
    <cellStyle name="Normal 2 2 2 2 2 2 2 2 8 3" xfId="1197" xr:uid="{00000000-0005-0000-0000-00008A040000}"/>
    <cellStyle name="Normal 2 2 2 2 2 2 2 2 8 3 2" xfId="9183" xr:uid="{90248DCE-1A97-41DB-A848-9EA8F029FEC7}"/>
    <cellStyle name="Normal 2 2 2 2 2 2 2 2 8 4" xfId="1198" xr:uid="{00000000-0005-0000-0000-00008B040000}"/>
    <cellStyle name="Normal 2 2 2 2 2 2 2 2 8 4 2" xfId="9184" xr:uid="{C68C6AAE-F060-4ECD-A2D5-ABBD95E91828}"/>
    <cellStyle name="Normal 2 2 2 2 2 2 2 2 8 5" xfId="1199" xr:uid="{00000000-0005-0000-0000-00008C040000}"/>
    <cellStyle name="Normal 2 2 2 2 2 2 2 2 8 5 2" xfId="9185" xr:uid="{D6E9FD53-A700-45A2-B452-C9C1F6B8376F}"/>
    <cellStyle name="Normal 2 2 2 2 2 2 2 2 8 6" xfId="1200" xr:uid="{00000000-0005-0000-0000-00008D040000}"/>
    <cellStyle name="Normal 2 2 2 2 2 2 2 2 8 6 2" xfId="9186" xr:uid="{79077EE6-35FA-4CFC-9919-F19D0C315D2F}"/>
    <cellStyle name="Normal 2 2 2 2 2 2 2 2 8 7" xfId="1201" xr:uid="{00000000-0005-0000-0000-00008E040000}"/>
    <cellStyle name="Normal 2 2 2 2 2 2 2 2 8 7 2" xfId="9187" xr:uid="{A4890C43-5CE8-4617-9092-7E2DD20FD672}"/>
    <cellStyle name="Normal 2 2 2 2 2 2 2 2 8 8" xfId="1202" xr:uid="{00000000-0005-0000-0000-00008F040000}"/>
    <cellStyle name="Normal 2 2 2 2 2 2 2 2 8 8 2" xfId="9188" xr:uid="{23D15CED-BB88-4C9C-9111-045F58F2348E}"/>
    <cellStyle name="Normal 2 2 2 2 2 2 2 2 8 9" xfId="1203" xr:uid="{00000000-0005-0000-0000-000090040000}"/>
    <cellStyle name="Normal 2 2 2 2 2 2 2 2 8 9 2" xfId="9189" xr:uid="{7D12C694-4862-497A-83C0-F410DF5569D9}"/>
    <cellStyle name="Normal 2 2 2 2 2 2 2 2 9" xfId="1204" xr:uid="{00000000-0005-0000-0000-000091040000}"/>
    <cellStyle name="Normal 2 2 2 2 2 2 2 2 9 10" xfId="1205" xr:uid="{00000000-0005-0000-0000-000092040000}"/>
    <cellStyle name="Normal 2 2 2 2 2 2 2 2 9 10 2" xfId="9191" xr:uid="{D38968F5-6639-43F7-B0F8-CBD191C53273}"/>
    <cellStyle name="Normal 2 2 2 2 2 2 2 2 9 11" xfId="1206" xr:uid="{00000000-0005-0000-0000-000093040000}"/>
    <cellStyle name="Normal 2 2 2 2 2 2 2 2 9 11 2" xfId="9192" xr:uid="{56BB351F-C517-4A95-A2CD-FF0F17F72DE5}"/>
    <cellStyle name="Normal 2 2 2 2 2 2 2 2 9 12" xfId="1207" xr:uid="{00000000-0005-0000-0000-000094040000}"/>
    <cellStyle name="Normal 2 2 2 2 2 2 2 2 9 12 2" xfId="9193" xr:uid="{5F496448-EA6F-4892-881A-84C390AEAA82}"/>
    <cellStyle name="Normal 2 2 2 2 2 2 2 2 9 13" xfId="1208" xr:uid="{00000000-0005-0000-0000-000095040000}"/>
    <cellStyle name="Normal 2 2 2 2 2 2 2 2 9 13 2" xfId="9194" xr:uid="{AD8F9A39-349C-4336-B43D-ABB4ACA20D73}"/>
    <cellStyle name="Normal 2 2 2 2 2 2 2 2 9 14" xfId="1209" xr:uid="{00000000-0005-0000-0000-000096040000}"/>
    <cellStyle name="Normal 2 2 2 2 2 2 2 2 9 14 2" xfId="9195" xr:uid="{CD40CBC7-D70E-47ED-8A2F-291088231272}"/>
    <cellStyle name="Normal 2 2 2 2 2 2 2 2 9 15" xfId="1210" xr:uid="{00000000-0005-0000-0000-000097040000}"/>
    <cellStyle name="Normal 2 2 2 2 2 2 2 2 9 15 2" xfId="9196" xr:uid="{A146A7C0-4D01-4693-9540-8B7675F124A3}"/>
    <cellStyle name="Normal 2 2 2 2 2 2 2 2 9 16" xfId="9190" xr:uid="{69EA3D7F-3B89-41D0-AEC5-7873715F3C78}"/>
    <cellStyle name="Normal 2 2 2 2 2 2 2 2 9 2" xfId="1211" xr:uid="{00000000-0005-0000-0000-000098040000}"/>
    <cellStyle name="Normal 2 2 2 2 2 2 2 2 9 2 2" xfId="9197" xr:uid="{DAABBDD6-742C-49F3-B8FC-8B9D7C076A74}"/>
    <cellStyle name="Normal 2 2 2 2 2 2 2 2 9 3" xfId="1212" xr:uid="{00000000-0005-0000-0000-000099040000}"/>
    <cellStyle name="Normal 2 2 2 2 2 2 2 2 9 3 2" xfId="9198" xr:uid="{64DE12CD-6703-4F94-807D-F07FECF4C13D}"/>
    <cellStyle name="Normal 2 2 2 2 2 2 2 2 9 4" xfId="1213" xr:uid="{00000000-0005-0000-0000-00009A040000}"/>
    <cellStyle name="Normal 2 2 2 2 2 2 2 2 9 4 2" xfId="9199" xr:uid="{D6453036-79D6-47EF-B5D4-3F322F25D019}"/>
    <cellStyle name="Normal 2 2 2 2 2 2 2 2 9 5" xfId="1214" xr:uid="{00000000-0005-0000-0000-00009B040000}"/>
    <cellStyle name="Normal 2 2 2 2 2 2 2 2 9 5 2" xfId="9200" xr:uid="{43594EA9-A182-4708-A3DC-73F94E420E5B}"/>
    <cellStyle name="Normal 2 2 2 2 2 2 2 2 9 6" xfId="1215" xr:uid="{00000000-0005-0000-0000-00009C040000}"/>
    <cellStyle name="Normal 2 2 2 2 2 2 2 2 9 6 2" xfId="9201" xr:uid="{93DBEEDF-63E2-4360-B4FA-D2B7EB22D891}"/>
    <cellStyle name="Normal 2 2 2 2 2 2 2 2 9 7" xfId="1216" xr:uid="{00000000-0005-0000-0000-00009D040000}"/>
    <cellStyle name="Normal 2 2 2 2 2 2 2 2 9 7 2" xfId="9202" xr:uid="{67DB1EE6-C4DB-45AE-82B8-120AB0D94A9C}"/>
    <cellStyle name="Normal 2 2 2 2 2 2 2 2 9 8" xfId="1217" xr:uid="{00000000-0005-0000-0000-00009E040000}"/>
    <cellStyle name="Normal 2 2 2 2 2 2 2 2 9 8 2" xfId="9203" xr:uid="{5E357906-2CA6-4EB2-B87C-A9A3B4C1A87A}"/>
    <cellStyle name="Normal 2 2 2 2 2 2 2 2 9 9" xfId="1218" xr:uid="{00000000-0005-0000-0000-00009F040000}"/>
    <cellStyle name="Normal 2 2 2 2 2 2 2 2 9 9 2" xfId="9204" xr:uid="{4ABF0771-8A6E-4ABD-95E0-C9AE0E019EAC}"/>
    <cellStyle name="Normal 2 2 2 2 2 2 2 20" xfId="1219" xr:uid="{00000000-0005-0000-0000-0000A0040000}"/>
    <cellStyle name="Normal 2 2 2 2 2 2 2 20 2" xfId="9205" xr:uid="{1F77FCFB-C0AB-4808-903F-965833E53546}"/>
    <cellStyle name="Normal 2 2 2 2 2 2 2 21" xfId="1220" xr:uid="{00000000-0005-0000-0000-0000A1040000}"/>
    <cellStyle name="Normal 2 2 2 2 2 2 2 21 10" xfId="9206" xr:uid="{DCD532F5-431A-407E-AE4C-84A143E3A4DE}"/>
    <cellStyle name="Normal 2 2 2 2 2 2 2 21 2" xfId="1221" xr:uid="{00000000-0005-0000-0000-0000A2040000}"/>
    <cellStyle name="Normal 2 2 2 2 2 2 2 21 2 2" xfId="1222" xr:uid="{00000000-0005-0000-0000-0000A3040000}"/>
    <cellStyle name="Normal 2 2 2 2 2 2 2 21 2 2 2" xfId="9208" xr:uid="{E61F4F42-296C-4C47-865D-C280DB9006B8}"/>
    <cellStyle name="Normal 2 2 2 2 2 2 2 21 2 3" xfId="1223" xr:uid="{00000000-0005-0000-0000-0000A4040000}"/>
    <cellStyle name="Normal 2 2 2 2 2 2 2 21 2 3 2" xfId="9209" xr:uid="{EE4A5B64-3CA2-4E20-BBEC-C2F1B011062C}"/>
    <cellStyle name="Normal 2 2 2 2 2 2 2 21 2 4" xfId="1224" xr:uid="{00000000-0005-0000-0000-0000A5040000}"/>
    <cellStyle name="Normal 2 2 2 2 2 2 2 21 2 4 2" xfId="9210" xr:uid="{4439FFE9-0974-45BB-9697-0098F08A15AC}"/>
    <cellStyle name="Normal 2 2 2 2 2 2 2 21 2 5" xfId="1225" xr:uid="{00000000-0005-0000-0000-0000A6040000}"/>
    <cellStyle name="Normal 2 2 2 2 2 2 2 21 2 5 2" xfId="9211" xr:uid="{AAC6101B-BAA0-4A13-93FB-D71F0F8312E2}"/>
    <cellStyle name="Normal 2 2 2 2 2 2 2 21 2 6" xfId="1226" xr:uid="{00000000-0005-0000-0000-0000A7040000}"/>
    <cellStyle name="Normal 2 2 2 2 2 2 2 21 2 6 2" xfId="9212" xr:uid="{F31015F5-557F-44DA-AE4E-D13540918C29}"/>
    <cellStyle name="Normal 2 2 2 2 2 2 2 21 2 7" xfId="9207" xr:uid="{62F0FFE5-B5A4-46AB-BEE1-D8154E017D23}"/>
    <cellStyle name="Normal 2 2 2 2 2 2 2 21 3" xfId="1227" xr:uid="{00000000-0005-0000-0000-0000A8040000}"/>
    <cellStyle name="Normal 2 2 2 2 2 2 2 21 3 2" xfId="9213" xr:uid="{8001744F-2B88-4970-9711-C94AE0D43D7D}"/>
    <cellStyle name="Normal 2 2 2 2 2 2 2 21 4" xfId="1228" xr:uid="{00000000-0005-0000-0000-0000A9040000}"/>
    <cellStyle name="Normal 2 2 2 2 2 2 2 21 4 2" xfId="9214" xr:uid="{E6791C96-BBFD-4B72-A07D-62B0F93B72DB}"/>
    <cellStyle name="Normal 2 2 2 2 2 2 2 21 5" xfId="1229" xr:uid="{00000000-0005-0000-0000-0000AA040000}"/>
    <cellStyle name="Normal 2 2 2 2 2 2 2 21 5 2" xfId="9215" xr:uid="{F5B987B2-5DA1-4DFB-A0ED-38997335DF33}"/>
    <cellStyle name="Normal 2 2 2 2 2 2 2 21 6" xfId="1230" xr:uid="{00000000-0005-0000-0000-0000AB040000}"/>
    <cellStyle name="Normal 2 2 2 2 2 2 2 21 6 2" xfId="9216" xr:uid="{65BA2A97-64D2-44DF-9B47-3A7096C15802}"/>
    <cellStyle name="Normal 2 2 2 2 2 2 2 21 7" xfId="1231" xr:uid="{00000000-0005-0000-0000-0000AC040000}"/>
    <cellStyle name="Normal 2 2 2 2 2 2 2 21 7 2" xfId="9217" xr:uid="{1E5A00E0-DAE7-45C4-88E5-C274A19FF6AB}"/>
    <cellStyle name="Normal 2 2 2 2 2 2 2 21 8" xfId="1232" xr:uid="{00000000-0005-0000-0000-0000AD040000}"/>
    <cellStyle name="Normal 2 2 2 2 2 2 2 21 8 2" xfId="9218" xr:uid="{6A028B53-AC77-4A3C-992A-E706A354D9EC}"/>
    <cellStyle name="Normal 2 2 2 2 2 2 2 21 9" xfId="1233" xr:uid="{00000000-0005-0000-0000-0000AE040000}"/>
    <cellStyle name="Normal 2 2 2 2 2 2 2 21 9 2" xfId="9219" xr:uid="{E0EF43AC-108F-4246-9225-E0092FFCF9A2}"/>
    <cellStyle name="Normal 2 2 2 2 2 2 2 22" xfId="1234" xr:uid="{00000000-0005-0000-0000-0000AF040000}"/>
    <cellStyle name="Normal 2 2 2 2 2 2 2 22 2" xfId="9220" xr:uid="{FAC53A61-2C69-445A-997A-875CECC47D72}"/>
    <cellStyle name="Normal 2 2 2 2 2 2 2 23" xfId="1235" xr:uid="{00000000-0005-0000-0000-0000B0040000}"/>
    <cellStyle name="Normal 2 2 2 2 2 2 2 23 2" xfId="9221" xr:uid="{FF79A59A-7CA3-4C86-884F-E7B2AB2EAF48}"/>
    <cellStyle name="Normal 2 2 2 2 2 2 2 24" xfId="1236" xr:uid="{00000000-0005-0000-0000-0000B1040000}"/>
    <cellStyle name="Normal 2 2 2 2 2 2 2 24 2" xfId="1237" xr:uid="{00000000-0005-0000-0000-0000B2040000}"/>
    <cellStyle name="Normal 2 2 2 2 2 2 2 24 2 2" xfId="9223" xr:uid="{DD7D2314-4CD0-4642-A592-FE0055B8F494}"/>
    <cellStyle name="Normal 2 2 2 2 2 2 2 24 3" xfId="1238" xr:uid="{00000000-0005-0000-0000-0000B3040000}"/>
    <cellStyle name="Normal 2 2 2 2 2 2 2 24 3 2" xfId="9224" xr:uid="{9C00DF55-756F-4FEC-8D87-6BA4DFBAF42E}"/>
    <cellStyle name="Normal 2 2 2 2 2 2 2 24 4" xfId="1239" xr:uid="{00000000-0005-0000-0000-0000B4040000}"/>
    <cellStyle name="Normal 2 2 2 2 2 2 2 24 4 2" xfId="9225" xr:uid="{9D02BEA6-B6BE-4CF1-9368-2858C2CDDDCD}"/>
    <cellStyle name="Normal 2 2 2 2 2 2 2 24 5" xfId="1240" xr:uid="{00000000-0005-0000-0000-0000B5040000}"/>
    <cellStyle name="Normal 2 2 2 2 2 2 2 24 5 2" xfId="9226" xr:uid="{1636EED5-DE2E-459F-8A2B-43AEDE8DD6F6}"/>
    <cellStyle name="Normal 2 2 2 2 2 2 2 24 6" xfId="1241" xr:uid="{00000000-0005-0000-0000-0000B6040000}"/>
    <cellStyle name="Normal 2 2 2 2 2 2 2 24 6 2" xfId="9227" xr:uid="{9F0631DD-3CE8-4BF0-A080-AFFD8FF1985A}"/>
    <cellStyle name="Normal 2 2 2 2 2 2 2 24 7" xfId="9222" xr:uid="{7768803F-D90A-43A0-8A92-4923D4C964D2}"/>
    <cellStyle name="Normal 2 2 2 2 2 2 2 25" xfId="1242" xr:uid="{00000000-0005-0000-0000-0000B7040000}"/>
    <cellStyle name="Normal 2 2 2 2 2 2 2 25 2" xfId="9228" xr:uid="{B7BA4368-7FF7-485B-8E87-3E6D8168E751}"/>
    <cellStyle name="Normal 2 2 2 2 2 2 2 26" xfId="1243" xr:uid="{00000000-0005-0000-0000-0000B8040000}"/>
    <cellStyle name="Normal 2 2 2 2 2 2 2 26 2" xfId="9229" xr:uid="{74265584-2A27-4F71-8987-FC89F20B9E2B}"/>
    <cellStyle name="Normal 2 2 2 2 2 2 2 27" xfId="1244" xr:uid="{00000000-0005-0000-0000-0000B9040000}"/>
    <cellStyle name="Normal 2 2 2 2 2 2 2 27 2" xfId="9230" xr:uid="{41A25B58-6DCB-45B6-B000-B833F48E02AE}"/>
    <cellStyle name="Normal 2 2 2 2 2 2 2 28" xfId="1245" xr:uid="{00000000-0005-0000-0000-0000BA040000}"/>
    <cellStyle name="Normal 2 2 2 2 2 2 2 28 2" xfId="9231" xr:uid="{EF52F540-E5AC-4E80-8E88-F8B4366732E9}"/>
    <cellStyle name="Normal 2 2 2 2 2 2 2 29" xfId="1246" xr:uid="{00000000-0005-0000-0000-0000BB040000}"/>
    <cellStyle name="Normal 2 2 2 2 2 2 2 29 2" xfId="9232" xr:uid="{869D955A-A736-4961-AA70-C81DB710B7E7}"/>
    <cellStyle name="Normal 2 2 2 2 2 2 2 3" xfId="1247" xr:uid="{00000000-0005-0000-0000-0000BC040000}"/>
    <cellStyle name="Normal 2 2 2 2 2 2 2 3 2" xfId="1248" xr:uid="{00000000-0005-0000-0000-0000BD040000}"/>
    <cellStyle name="Normal 2 2 2 2 2 2 2 3 2 10" xfId="1249" xr:uid="{00000000-0005-0000-0000-0000BE040000}"/>
    <cellStyle name="Normal 2 2 2 2 2 2 2 3 2 10 2" xfId="9235" xr:uid="{E452304B-D432-45AA-9F2D-05144135BAE2}"/>
    <cellStyle name="Normal 2 2 2 2 2 2 2 3 2 11" xfId="1250" xr:uid="{00000000-0005-0000-0000-0000BF040000}"/>
    <cellStyle name="Normal 2 2 2 2 2 2 2 3 2 11 2" xfId="9236" xr:uid="{CFEFEF58-DDFC-4E6D-9365-368B71666970}"/>
    <cellStyle name="Normal 2 2 2 2 2 2 2 3 2 12" xfId="1251" xr:uid="{00000000-0005-0000-0000-0000C0040000}"/>
    <cellStyle name="Normal 2 2 2 2 2 2 2 3 2 12 2" xfId="9237" xr:uid="{7118B17A-EDF4-4D6E-A77C-8DC0A7A9A053}"/>
    <cellStyle name="Normal 2 2 2 2 2 2 2 3 2 13" xfId="1252" xr:uid="{00000000-0005-0000-0000-0000C1040000}"/>
    <cellStyle name="Normal 2 2 2 2 2 2 2 3 2 13 2" xfId="9238" xr:uid="{10BFFACA-B867-4D15-8E3E-2FCBBF1B0A0B}"/>
    <cellStyle name="Normal 2 2 2 2 2 2 2 3 2 14" xfId="1253" xr:uid="{00000000-0005-0000-0000-0000C2040000}"/>
    <cellStyle name="Normal 2 2 2 2 2 2 2 3 2 14 2" xfId="9239" xr:uid="{55EB003B-A08A-407B-8C98-C66267544222}"/>
    <cellStyle name="Normal 2 2 2 2 2 2 2 3 2 15" xfId="1254" xr:uid="{00000000-0005-0000-0000-0000C3040000}"/>
    <cellStyle name="Normal 2 2 2 2 2 2 2 3 2 15 2" xfId="9240" xr:uid="{B9A31239-5924-4455-86AB-154C53DC9A71}"/>
    <cellStyle name="Normal 2 2 2 2 2 2 2 3 2 16" xfId="1255" xr:uid="{00000000-0005-0000-0000-0000C4040000}"/>
    <cellStyle name="Normal 2 2 2 2 2 2 2 3 2 16 2" xfId="9241" xr:uid="{DF68B61C-E78F-4BED-B50B-274CED6B01A4}"/>
    <cellStyle name="Normal 2 2 2 2 2 2 2 3 2 17" xfId="1256" xr:uid="{00000000-0005-0000-0000-0000C5040000}"/>
    <cellStyle name="Normal 2 2 2 2 2 2 2 3 2 17 2" xfId="9242" xr:uid="{E9FF9E5B-760B-4B96-8C67-5F477B8349E3}"/>
    <cellStyle name="Normal 2 2 2 2 2 2 2 3 2 18" xfId="1257" xr:uid="{00000000-0005-0000-0000-0000C6040000}"/>
    <cellStyle name="Normal 2 2 2 2 2 2 2 3 2 18 2" xfId="9243" xr:uid="{F9F8549B-6D4A-4AD6-8D2E-938F51433F93}"/>
    <cellStyle name="Normal 2 2 2 2 2 2 2 3 2 19" xfId="1258" xr:uid="{00000000-0005-0000-0000-0000C7040000}"/>
    <cellStyle name="Normal 2 2 2 2 2 2 2 3 2 19 2" xfId="9244" xr:uid="{8423ED5B-0C91-4199-8FA9-D8060BA32E13}"/>
    <cellStyle name="Normal 2 2 2 2 2 2 2 3 2 2" xfId="1259" xr:uid="{00000000-0005-0000-0000-0000C8040000}"/>
    <cellStyle name="Normal 2 2 2 2 2 2 2 3 2 2 2" xfId="9245" xr:uid="{18B9CDA6-D48C-4ED1-95E9-9DB48B76F853}"/>
    <cellStyle name="Normal 2 2 2 2 2 2 2 3 2 20" xfId="9234" xr:uid="{DA4FB2B2-B2BC-4563-A28A-27DE8F5456FC}"/>
    <cellStyle name="Normal 2 2 2 2 2 2 2 3 2 3" xfId="1260" xr:uid="{00000000-0005-0000-0000-0000C9040000}"/>
    <cellStyle name="Normal 2 2 2 2 2 2 2 3 2 3 2" xfId="9246" xr:uid="{5AD92B98-6ABE-4716-90DE-15929EFE516F}"/>
    <cellStyle name="Normal 2 2 2 2 2 2 2 3 2 4" xfId="1261" xr:uid="{00000000-0005-0000-0000-0000CA040000}"/>
    <cellStyle name="Normal 2 2 2 2 2 2 2 3 2 4 2" xfId="9247" xr:uid="{8BC78539-4D2A-40D9-8694-08892E856572}"/>
    <cellStyle name="Normal 2 2 2 2 2 2 2 3 2 5" xfId="1262" xr:uid="{00000000-0005-0000-0000-0000CB040000}"/>
    <cellStyle name="Normal 2 2 2 2 2 2 2 3 2 5 2" xfId="9248" xr:uid="{29A96231-7668-466A-9739-45D0771FC58B}"/>
    <cellStyle name="Normal 2 2 2 2 2 2 2 3 2 6" xfId="1263" xr:uid="{00000000-0005-0000-0000-0000CC040000}"/>
    <cellStyle name="Normal 2 2 2 2 2 2 2 3 2 6 2" xfId="9249" xr:uid="{528BBC2B-5E31-4F30-82FC-F0F1B3AF5132}"/>
    <cellStyle name="Normal 2 2 2 2 2 2 2 3 2 7" xfId="1264" xr:uid="{00000000-0005-0000-0000-0000CD040000}"/>
    <cellStyle name="Normal 2 2 2 2 2 2 2 3 2 7 2" xfId="9250" xr:uid="{271E3893-0DC3-437C-B6E0-7F2D9AC27D4E}"/>
    <cellStyle name="Normal 2 2 2 2 2 2 2 3 2 8" xfId="1265" xr:uid="{00000000-0005-0000-0000-0000CE040000}"/>
    <cellStyle name="Normal 2 2 2 2 2 2 2 3 2 8 2" xfId="9251" xr:uid="{81F652CE-7278-46F2-99DC-493B74ACC198}"/>
    <cellStyle name="Normal 2 2 2 2 2 2 2 3 2 9" xfId="1266" xr:uid="{00000000-0005-0000-0000-0000CF040000}"/>
    <cellStyle name="Normal 2 2 2 2 2 2 2 3 2 9 2" xfId="9252" xr:uid="{C20B3C3E-986C-4294-AB2B-B3611002CFF6}"/>
    <cellStyle name="Normal 2 2 2 2 2 2 2 3 3" xfId="1267" xr:uid="{00000000-0005-0000-0000-0000D0040000}"/>
    <cellStyle name="Normal 2 2 2 2 2 2 2 3 3 10" xfId="1268" xr:uid="{00000000-0005-0000-0000-0000D1040000}"/>
    <cellStyle name="Normal 2 2 2 2 2 2 2 3 3 10 2" xfId="9254" xr:uid="{550C1EB9-CC3F-4B25-90ED-5AD28687AF43}"/>
    <cellStyle name="Normal 2 2 2 2 2 2 2 3 3 11" xfId="1269" xr:uid="{00000000-0005-0000-0000-0000D2040000}"/>
    <cellStyle name="Normal 2 2 2 2 2 2 2 3 3 11 2" xfId="9255" xr:uid="{03FA8019-D693-48CB-AE86-C913128266CD}"/>
    <cellStyle name="Normal 2 2 2 2 2 2 2 3 3 12" xfId="1270" xr:uid="{00000000-0005-0000-0000-0000D3040000}"/>
    <cellStyle name="Normal 2 2 2 2 2 2 2 3 3 12 2" xfId="9256" xr:uid="{814C3ACE-1834-4924-B36F-1D6CFA61C4C5}"/>
    <cellStyle name="Normal 2 2 2 2 2 2 2 3 3 13" xfId="1271" xr:uid="{00000000-0005-0000-0000-0000D4040000}"/>
    <cellStyle name="Normal 2 2 2 2 2 2 2 3 3 13 2" xfId="9257" xr:uid="{D87076BD-49E6-4B71-A588-6C236FDFEB88}"/>
    <cellStyle name="Normal 2 2 2 2 2 2 2 3 3 14" xfId="1272" xr:uid="{00000000-0005-0000-0000-0000D5040000}"/>
    <cellStyle name="Normal 2 2 2 2 2 2 2 3 3 14 2" xfId="9258" xr:uid="{97D80C7E-6416-4512-8FAE-95A2DE9B99F7}"/>
    <cellStyle name="Normal 2 2 2 2 2 2 2 3 3 15" xfId="1273" xr:uid="{00000000-0005-0000-0000-0000D6040000}"/>
    <cellStyle name="Normal 2 2 2 2 2 2 2 3 3 15 2" xfId="9259" xr:uid="{AEAEE54A-C3EC-48FF-B0CB-6BB170394FED}"/>
    <cellStyle name="Normal 2 2 2 2 2 2 2 3 3 16" xfId="9253" xr:uid="{0D36AE30-0109-4D09-9C75-567727CE1BA6}"/>
    <cellStyle name="Normal 2 2 2 2 2 2 2 3 3 2" xfId="1274" xr:uid="{00000000-0005-0000-0000-0000D7040000}"/>
    <cellStyle name="Normal 2 2 2 2 2 2 2 3 3 2 2" xfId="9260" xr:uid="{6B7C7218-BC61-4249-9C8F-9CC53E1B9EA9}"/>
    <cellStyle name="Normal 2 2 2 2 2 2 2 3 3 3" xfId="1275" xr:uid="{00000000-0005-0000-0000-0000D8040000}"/>
    <cellStyle name="Normal 2 2 2 2 2 2 2 3 3 3 2" xfId="9261" xr:uid="{B636ADD2-99EA-4E64-8E12-8511EC6F10A2}"/>
    <cellStyle name="Normal 2 2 2 2 2 2 2 3 3 4" xfId="1276" xr:uid="{00000000-0005-0000-0000-0000D9040000}"/>
    <cellStyle name="Normal 2 2 2 2 2 2 2 3 3 4 2" xfId="9262" xr:uid="{6117C5E3-DAFF-4A18-962D-CD29126BB02C}"/>
    <cellStyle name="Normal 2 2 2 2 2 2 2 3 3 5" xfId="1277" xr:uid="{00000000-0005-0000-0000-0000DA040000}"/>
    <cellStyle name="Normal 2 2 2 2 2 2 2 3 3 5 2" xfId="9263" xr:uid="{A4F42DFD-BD78-4975-BB9E-52268D3C9347}"/>
    <cellStyle name="Normal 2 2 2 2 2 2 2 3 3 6" xfId="1278" xr:uid="{00000000-0005-0000-0000-0000DB040000}"/>
    <cellStyle name="Normal 2 2 2 2 2 2 2 3 3 6 2" xfId="9264" xr:uid="{20F81B34-B218-4E31-B40B-8F63402E87FF}"/>
    <cellStyle name="Normal 2 2 2 2 2 2 2 3 3 7" xfId="1279" xr:uid="{00000000-0005-0000-0000-0000DC040000}"/>
    <cellStyle name="Normal 2 2 2 2 2 2 2 3 3 7 2" xfId="9265" xr:uid="{6487DAC9-8D67-4C8C-8652-CA3F9AC1E534}"/>
    <cellStyle name="Normal 2 2 2 2 2 2 2 3 3 8" xfId="1280" xr:uid="{00000000-0005-0000-0000-0000DD040000}"/>
    <cellStyle name="Normal 2 2 2 2 2 2 2 3 3 8 2" xfId="9266" xr:uid="{3EEBC82B-F545-4200-98C0-889A8A26D3F6}"/>
    <cellStyle name="Normal 2 2 2 2 2 2 2 3 3 9" xfId="1281" xr:uid="{00000000-0005-0000-0000-0000DE040000}"/>
    <cellStyle name="Normal 2 2 2 2 2 2 2 3 3 9 2" xfId="9267" xr:uid="{0568EFF1-2E79-46C6-94F4-84A8AA03B9E8}"/>
    <cellStyle name="Normal 2 2 2 2 2 2 2 3 4" xfId="1282" xr:uid="{00000000-0005-0000-0000-0000DF040000}"/>
    <cellStyle name="Normal 2 2 2 2 2 2 2 3 4 10" xfId="1283" xr:uid="{00000000-0005-0000-0000-0000E0040000}"/>
    <cellStyle name="Normal 2 2 2 2 2 2 2 3 4 10 2" xfId="9269" xr:uid="{E561EC2E-AFEA-4679-8F3E-696BF13AA129}"/>
    <cellStyle name="Normal 2 2 2 2 2 2 2 3 4 11" xfId="1284" xr:uid="{00000000-0005-0000-0000-0000E1040000}"/>
    <cellStyle name="Normal 2 2 2 2 2 2 2 3 4 11 2" xfId="9270" xr:uid="{E6B41D65-D3E6-45B9-953B-3E2AF8665489}"/>
    <cellStyle name="Normal 2 2 2 2 2 2 2 3 4 12" xfId="1285" xr:uid="{00000000-0005-0000-0000-0000E2040000}"/>
    <cellStyle name="Normal 2 2 2 2 2 2 2 3 4 12 2" xfId="9271" xr:uid="{6EF15BA3-A4B8-46DE-B575-B350E56EEE29}"/>
    <cellStyle name="Normal 2 2 2 2 2 2 2 3 4 13" xfId="1286" xr:uid="{00000000-0005-0000-0000-0000E3040000}"/>
    <cellStyle name="Normal 2 2 2 2 2 2 2 3 4 13 2" xfId="9272" xr:uid="{32949556-06D1-4A66-9223-4F547AF90591}"/>
    <cellStyle name="Normal 2 2 2 2 2 2 2 3 4 14" xfId="1287" xr:uid="{00000000-0005-0000-0000-0000E4040000}"/>
    <cellStyle name="Normal 2 2 2 2 2 2 2 3 4 14 2" xfId="9273" xr:uid="{D60C5EF2-408D-4559-92BA-63BC66CD28DB}"/>
    <cellStyle name="Normal 2 2 2 2 2 2 2 3 4 15" xfId="1288" xr:uid="{00000000-0005-0000-0000-0000E5040000}"/>
    <cellStyle name="Normal 2 2 2 2 2 2 2 3 4 15 2" xfId="9274" xr:uid="{F2250056-89BE-4125-A957-93DEF9831035}"/>
    <cellStyle name="Normal 2 2 2 2 2 2 2 3 4 16" xfId="9268" xr:uid="{6E33C740-B395-4D0A-A7EE-DDB79561732B}"/>
    <cellStyle name="Normal 2 2 2 2 2 2 2 3 4 2" xfId="1289" xr:uid="{00000000-0005-0000-0000-0000E6040000}"/>
    <cellStyle name="Normal 2 2 2 2 2 2 2 3 4 2 2" xfId="9275" xr:uid="{F65B11ED-7A91-4052-A96E-F18DE0C40E34}"/>
    <cellStyle name="Normal 2 2 2 2 2 2 2 3 4 3" xfId="1290" xr:uid="{00000000-0005-0000-0000-0000E7040000}"/>
    <cellStyle name="Normal 2 2 2 2 2 2 2 3 4 3 2" xfId="9276" xr:uid="{889D13C7-6749-44A9-B57D-39799D3706F3}"/>
    <cellStyle name="Normal 2 2 2 2 2 2 2 3 4 4" xfId="1291" xr:uid="{00000000-0005-0000-0000-0000E8040000}"/>
    <cellStyle name="Normal 2 2 2 2 2 2 2 3 4 4 2" xfId="9277" xr:uid="{4EE5949C-427C-494C-A6B7-A78D62D98F0D}"/>
    <cellStyle name="Normal 2 2 2 2 2 2 2 3 4 5" xfId="1292" xr:uid="{00000000-0005-0000-0000-0000E9040000}"/>
    <cellStyle name="Normal 2 2 2 2 2 2 2 3 4 5 2" xfId="9278" xr:uid="{1A045601-AE53-4BFD-AE01-84771AB9BBBB}"/>
    <cellStyle name="Normal 2 2 2 2 2 2 2 3 4 6" xfId="1293" xr:uid="{00000000-0005-0000-0000-0000EA040000}"/>
    <cellStyle name="Normal 2 2 2 2 2 2 2 3 4 6 2" xfId="9279" xr:uid="{E54E2FFC-FE4F-4786-87F6-3872D87DA946}"/>
    <cellStyle name="Normal 2 2 2 2 2 2 2 3 4 7" xfId="1294" xr:uid="{00000000-0005-0000-0000-0000EB040000}"/>
    <cellStyle name="Normal 2 2 2 2 2 2 2 3 4 7 2" xfId="9280" xr:uid="{D422F2D5-B7BA-48E3-81A4-AB8A90B7B89D}"/>
    <cellStyle name="Normal 2 2 2 2 2 2 2 3 4 8" xfId="1295" xr:uid="{00000000-0005-0000-0000-0000EC040000}"/>
    <cellStyle name="Normal 2 2 2 2 2 2 2 3 4 8 2" xfId="9281" xr:uid="{F8BD11B8-BCE6-4035-9412-94B5029BC41F}"/>
    <cellStyle name="Normal 2 2 2 2 2 2 2 3 4 9" xfId="1296" xr:uid="{00000000-0005-0000-0000-0000ED040000}"/>
    <cellStyle name="Normal 2 2 2 2 2 2 2 3 4 9 2" xfId="9282" xr:uid="{FC3DD78D-D7AF-4E19-A4D4-362FCF4A202A}"/>
    <cellStyle name="Normal 2 2 2 2 2 2 2 3 5" xfId="1297" xr:uid="{00000000-0005-0000-0000-0000EE040000}"/>
    <cellStyle name="Normal 2 2 2 2 2 2 2 3 5 10" xfId="1298" xr:uid="{00000000-0005-0000-0000-0000EF040000}"/>
    <cellStyle name="Normal 2 2 2 2 2 2 2 3 5 10 2" xfId="9284" xr:uid="{2E337F36-8FB5-43AB-AAA2-78AB92D5DA03}"/>
    <cellStyle name="Normal 2 2 2 2 2 2 2 3 5 11" xfId="1299" xr:uid="{00000000-0005-0000-0000-0000F0040000}"/>
    <cellStyle name="Normal 2 2 2 2 2 2 2 3 5 11 2" xfId="9285" xr:uid="{A9CAA691-45C5-461D-B06C-D0654E783EEC}"/>
    <cellStyle name="Normal 2 2 2 2 2 2 2 3 5 12" xfId="1300" xr:uid="{00000000-0005-0000-0000-0000F1040000}"/>
    <cellStyle name="Normal 2 2 2 2 2 2 2 3 5 12 2" xfId="9286" xr:uid="{BEC19A48-7ADC-459A-9D54-D9D2ED86193E}"/>
    <cellStyle name="Normal 2 2 2 2 2 2 2 3 5 13" xfId="1301" xr:uid="{00000000-0005-0000-0000-0000F2040000}"/>
    <cellStyle name="Normal 2 2 2 2 2 2 2 3 5 13 2" xfId="9287" xr:uid="{3808F85D-79FD-4132-82AC-8D1486A87743}"/>
    <cellStyle name="Normal 2 2 2 2 2 2 2 3 5 14" xfId="1302" xr:uid="{00000000-0005-0000-0000-0000F3040000}"/>
    <cellStyle name="Normal 2 2 2 2 2 2 2 3 5 14 2" xfId="9288" xr:uid="{78ABC3DD-CC6A-45E9-8003-8528301B2FB2}"/>
    <cellStyle name="Normal 2 2 2 2 2 2 2 3 5 15" xfId="1303" xr:uid="{00000000-0005-0000-0000-0000F4040000}"/>
    <cellStyle name="Normal 2 2 2 2 2 2 2 3 5 15 2" xfId="9289" xr:uid="{2058DAC5-01AF-4672-A6D5-0D64D792C596}"/>
    <cellStyle name="Normal 2 2 2 2 2 2 2 3 5 16" xfId="9283" xr:uid="{9CA1950F-37B0-4E4E-AE77-3B773B87D4C3}"/>
    <cellStyle name="Normal 2 2 2 2 2 2 2 3 5 2" xfId="1304" xr:uid="{00000000-0005-0000-0000-0000F5040000}"/>
    <cellStyle name="Normal 2 2 2 2 2 2 2 3 5 2 2" xfId="9290" xr:uid="{4D26C1BC-8B48-4E55-909A-23EF71F38A49}"/>
    <cellStyle name="Normal 2 2 2 2 2 2 2 3 5 3" xfId="1305" xr:uid="{00000000-0005-0000-0000-0000F6040000}"/>
    <cellStyle name="Normal 2 2 2 2 2 2 2 3 5 3 2" xfId="9291" xr:uid="{137CD290-041D-4816-99BE-9BF205CB7B00}"/>
    <cellStyle name="Normal 2 2 2 2 2 2 2 3 5 4" xfId="1306" xr:uid="{00000000-0005-0000-0000-0000F7040000}"/>
    <cellStyle name="Normal 2 2 2 2 2 2 2 3 5 4 2" xfId="9292" xr:uid="{6DE8379D-E159-4FFE-881D-A6E34542CEE9}"/>
    <cellStyle name="Normal 2 2 2 2 2 2 2 3 5 5" xfId="1307" xr:uid="{00000000-0005-0000-0000-0000F8040000}"/>
    <cellStyle name="Normal 2 2 2 2 2 2 2 3 5 5 2" xfId="9293" xr:uid="{9CF7AA1D-AC3B-47CE-95E4-8537B6E5509F}"/>
    <cellStyle name="Normal 2 2 2 2 2 2 2 3 5 6" xfId="1308" xr:uid="{00000000-0005-0000-0000-0000F9040000}"/>
    <cellStyle name="Normal 2 2 2 2 2 2 2 3 5 6 2" xfId="9294" xr:uid="{702708DC-DEDA-4550-B4EA-07B750C7ECE0}"/>
    <cellStyle name="Normal 2 2 2 2 2 2 2 3 5 7" xfId="1309" xr:uid="{00000000-0005-0000-0000-0000FA040000}"/>
    <cellStyle name="Normal 2 2 2 2 2 2 2 3 5 7 2" xfId="9295" xr:uid="{637BBE4E-B5B1-4F34-A4BF-6C7B1DDB5B39}"/>
    <cellStyle name="Normal 2 2 2 2 2 2 2 3 5 8" xfId="1310" xr:uid="{00000000-0005-0000-0000-0000FB040000}"/>
    <cellStyle name="Normal 2 2 2 2 2 2 2 3 5 8 2" xfId="9296" xr:uid="{71FECA91-6A9F-4F75-9E50-841A9EA7E99D}"/>
    <cellStyle name="Normal 2 2 2 2 2 2 2 3 5 9" xfId="1311" xr:uid="{00000000-0005-0000-0000-0000FC040000}"/>
    <cellStyle name="Normal 2 2 2 2 2 2 2 3 5 9 2" xfId="9297" xr:uid="{9C506203-74E9-413E-83DA-4C2FC38A0DE2}"/>
    <cellStyle name="Normal 2 2 2 2 2 2 2 3 6" xfId="9233" xr:uid="{CEC1C476-0E8D-4671-ACB5-7CD73B1D94AE}"/>
    <cellStyle name="Normal 2 2 2 2 2 2 2 30" xfId="1312" xr:uid="{00000000-0005-0000-0000-0000FD040000}"/>
    <cellStyle name="Normal 2 2 2 2 2 2 2 30 2" xfId="9298" xr:uid="{0E3A98E1-ECBB-4240-8FBE-638F97F87E1D}"/>
    <cellStyle name="Normal 2 2 2 2 2 2 2 31" xfId="8425" xr:uid="{0102D36D-B742-44BD-ABBA-D5DDB01B3BEC}"/>
    <cellStyle name="Normal 2 2 2 2 2 2 2 4" xfId="1313" xr:uid="{00000000-0005-0000-0000-0000FE040000}"/>
    <cellStyle name="Normal 2 2 2 2 2 2 2 4 2" xfId="9299" xr:uid="{F375A963-7189-4A2A-8932-BC19989D0C45}"/>
    <cellStyle name="Normal 2 2 2 2 2 2 2 5" xfId="1314" xr:uid="{00000000-0005-0000-0000-0000FF040000}"/>
    <cellStyle name="Normal 2 2 2 2 2 2 2 5 2" xfId="9300" xr:uid="{ABC38F09-A104-4E6E-9CF8-400FB0A5ACFB}"/>
    <cellStyle name="Normal 2 2 2 2 2 2 2 6" xfId="1315" xr:uid="{00000000-0005-0000-0000-000000050000}"/>
    <cellStyle name="Normal 2 2 2 2 2 2 2 6 2" xfId="9301" xr:uid="{024919D4-B744-486C-A4CF-39849832F96E}"/>
    <cellStyle name="Normal 2 2 2 2 2 2 2 7" xfId="1316" xr:uid="{00000000-0005-0000-0000-000001050000}"/>
    <cellStyle name="Normal 2 2 2 2 2 2 2 7 2" xfId="9302" xr:uid="{38AC49B1-D384-4810-99F5-31DC37941F99}"/>
    <cellStyle name="Normal 2 2 2 2 2 2 2 8" xfId="1317" xr:uid="{00000000-0005-0000-0000-000002050000}"/>
    <cellStyle name="Normal 2 2 2 2 2 2 2 8 2" xfId="9303" xr:uid="{76DEA25D-5801-41BD-B4F5-E4334E28DDAA}"/>
    <cellStyle name="Normal 2 2 2 2 2 2 2 9" xfId="1318" xr:uid="{00000000-0005-0000-0000-000003050000}"/>
    <cellStyle name="Normal 2 2 2 2 2 2 2 9 2" xfId="9304" xr:uid="{A7922EE7-04CF-42AD-A9C8-63365BDA91FB}"/>
    <cellStyle name="Normal 2 2 2 2 2 2 20" xfId="1319" xr:uid="{00000000-0005-0000-0000-000004050000}"/>
    <cellStyle name="Normal 2 2 2 2 2 2 20 2" xfId="9305" xr:uid="{D521D787-EA4E-4FE9-A0A2-004205CBD118}"/>
    <cellStyle name="Normal 2 2 2 2 2 2 21" xfId="1320" xr:uid="{00000000-0005-0000-0000-000005050000}"/>
    <cellStyle name="Normal 2 2 2 2 2 2 21 2" xfId="9306" xr:uid="{8E922855-578A-4BDB-B1E8-E4D288D4AE29}"/>
    <cellStyle name="Normal 2 2 2 2 2 2 22" xfId="1321" xr:uid="{00000000-0005-0000-0000-000006050000}"/>
    <cellStyle name="Normal 2 2 2 2 2 2 22 10" xfId="9307" xr:uid="{9E2F78DE-9823-4684-91F5-47585D004EB9}"/>
    <cellStyle name="Normal 2 2 2 2 2 2 22 2" xfId="1322" xr:uid="{00000000-0005-0000-0000-000007050000}"/>
    <cellStyle name="Normal 2 2 2 2 2 2 22 2 2" xfId="1323" xr:uid="{00000000-0005-0000-0000-000008050000}"/>
    <cellStyle name="Normal 2 2 2 2 2 2 22 2 2 2" xfId="9309" xr:uid="{C99EDF5E-C925-4AF5-8BD9-7090228C89F0}"/>
    <cellStyle name="Normal 2 2 2 2 2 2 22 2 3" xfId="1324" xr:uid="{00000000-0005-0000-0000-000009050000}"/>
    <cellStyle name="Normal 2 2 2 2 2 2 22 2 3 2" xfId="9310" xr:uid="{2083A04C-D734-4617-9581-52D84E631D81}"/>
    <cellStyle name="Normal 2 2 2 2 2 2 22 2 4" xfId="1325" xr:uid="{00000000-0005-0000-0000-00000A050000}"/>
    <cellStyle name="Normal 2 2 2 2 2 2 22 2 4 2" xfId="9311" xr:uid="{65C51633-C322-4A9F-B38C-45238F62A4E4}"/>
    <cellStyle name="Normal 2 2 2 2 2 2 22 2 5" xfId="1326" xr:uid="{00000000-0005-0000-0000-00000B050000}"/>
    <cellStyle name="Normal 2 2 2 2 2 2 22 2 5 2" xfId="9312" xr:uid="{00D528BC-D474-456D-BFBF-47E20C14736D}"/>
    <cellStyle name="Normal 2 2 2 2 2 2 22 2 6" xfId="1327" xr:uid="{00000000-0005-0000-0000-00000C050000}"/>
    <cellStyle name="Normal 2 2 2 2 2 2 22 2 6 2" xfId="9313" xr:uid="{B044AEF9-A539-42AC-9E42-587BD208FB60}"/>
    <cellStyle name="Normal 2 2 2 2 2 2 22 2 7" xfId="9308" xr:uid="{3681A255-9BEC-40E9-8DE6-2E587AF666A3}"/>
    <cellStyle name="Normal 2 2 2 2 2 2 22 3" xfId="1328" xr:uid="{00000000-0005-0000-0000-00000D050000}"/>
    <cellStyle name="Normal 2 2 2 2 2 2 22 3 2" xfId="9314" xr:uid="{6716F54E-8A40-4A57-BE89-B55B514E2939}"/>
    <cellStyle name="Normal 2 2 2 2 2 2 22 4" xfId="1329" xr:uid="{00000000-0005-0000-0000-00000E050000}"/>
    <cellStyle name="Normal 2 2 2 2 2 2 22 4 2" xfId="9315" xr:uid="{E947CD69-FEDD-4771-8248-8D90C39ECA1C}"/>
    <cellStyle name="Normal 2 2 2 2 2 2 22 5" xfId="1330" xr:uid="{00000000-0005-0000-0000-00000F050000}"/>
    <cellStyle name="Normal 2 2 2 2 2 2 22 5 2" xfId="9316" xr:uid="{CC2FBB0E-8923-4656-B9AF-E2588CEF9225}"/>
    <cellStyle name="Normal 2 2 2 2 2 2 22 6" xfId="1331" xr:uid="{00000000-0005-0000-0000-000010050000}"/>
    <cellStyle name="Normal 2 2 2 2 2 2 22 6 2" xfId="9317" xr:uid="{416F98B8-EC76-469C-9E65-55417F50B4C0}"/>
    <cellStyle name="Normal 2 2 2 2 2 2 22 7" xfId="1332" xr:uid="{00000000-0005-0000-0000-000011050000}"/>
    <cellStyle name="Normal 2 2 2 2 2 2 22 7 2" xfId="9318" xr:uid="{F6FB6BC4-4AFB-45A4-B044-44B49E59F6FD}"/>
    <cellStyle name="Normal 2 2 2 2 2 2 22 8" xfId="1333" xr:uid="{00000000-0005-0000-0000-000012050000}"/>
    <cellStyle name="Normal 2 2 2 2 2 2 22 8 2" xfId="9319" xr:uid="{B87BB8E1-FB85-40A0-9661-580F1CA09870}"/>
    <cellStyle name="Normal 2 2 2 2 2 2 22 9" xfId="1334" xr:uid="{00000000-0005-0000-0000-000013050000}"/>
    <cellStyle name="Normal 2 2 2 2 2 2 22 9 2" xfId="9320" xr:uid="{9BBC160B-DEA7-4AC6-B53F-B4807212E00E}"/>
    <cellStyle name="Normal 2 2 2 2 2 2 23" xfId="1335" xr:uid="{00000000-0005-0000-0000-000014050000}"/>
    <cellStyle name="Normal 2 2 2 2 2 2 23 2" xfId="9321" xr:uid="{4B68498C-29B0-461F-A4D4-5C98551F6599}"/>
    <cellStyle name="Normal 2 2 2 2 2 2 24" xfId="1336" xr:uid="{00000000-0005-0000-0000-000015050000}"/>
    <cellStyle name="Normal 2 2 2 2 2 2 24 2" xfId="9322" xr:uid="{9AA138CF-FBD8-405B-AB33-7605884D2689}"/>
    <cellStyle name="Normal 2 2 2 2 2 2 25" xfId="1337" xr:uid="{00000000-0005-0000-0000-000016050000}"/>
    <cellStyle name="Normal 2 2 2 2 2 2 25 2" xfId="1338" xr:uid="{00000000-0005-0000-0000-000017050000}"/>
    <cellStyle name="Normal 2 2 2 2 2 2 25 2 2" xfId="9324" xr:uid="{4834AA22-146C-4249-B074-ADC1EE2FE0D4}"/>
    <cellStyle name="Normal 2 2 2 2 2 2 25 3" xfId="1339" xr:uid="{00000000-0005-0000-0000-000018050000}"/>
    <cellStyle name="Normal 2 2 2 2 2 2 25 3 2" xfId="9325" xr:uid="{07F0738A-9D06-4E6D-9BD8-6312B73ED6C1}"/>
    <cellStyle name="Normal 2 2 2 2 2 2 25 4" xfId="1340" xr:uid="{00000000-0005-0000-0000-000019050000}"/>
    <cellStyle name="Normal 2 2 2 2 2 2 25 4 2" xfId="9326" xr:uid="{C0AED5D2-DC1A-4986-AFF2-4CD146DFD07D}"/>
    <cellStyle name="Normal 2 2 2 2 2 2 25 5" xfId="1341" xr:uid="{00000000-0005-0000-0000-00001A050000}"/>
    <cellStyle name="Normal 2 2 2 2 2 2 25 5 2" xfId="9327" xr:uid="{96C230C2-2A1F-4752-8825-D9ACC61D74B4}"/>
    <cellStyle name="Normal 2 2 2 2 2 2 25 6" xfId="1342" xr:uid="{00000000-0005-0000-0000-00001B050000}"/>
    <cellStyle name="Normal 2 2 2 2 2 2 25 6 2" xfId="9328" xr:uid="{4098C804-4D69-4F31-BA07-AA1E21ACB5F0}"/>
    <cellStyle name="Normal 2 2 2 2 2 2 25 7" xfId="9323" xr:uid="{48AB0D33-4ED6-4E13-A127-24F4C0222F2B}"/>
    <cellStyle name="Normal 2 2 2 2 2 2 26" xfId="1343" xr:uid="{00000000-0005-0000-0000-00001C050000}"/>
    <cellStyle name="Normal 2 2 2 2 2 2 26 2" xfId="9329" xr:uid="{0E37FE19-F211-4FE3-9E41-EE16975EA502}"/>
    <cellStyle name="Normal 2 2 2 2 2 2 27" xfId="1344" xr:uid="{00000000-0005-0000-0000-00001D050000}"/>
    <cellStyle name="Normal 2 2 2 2 2 2 27 2" xfId="9330" xr:uid="{DFF0328F-B2AF-4F1A-86A5-1B40E9EE406B}"/>
    <cellStyle name="Normal 2 2 2 2 2 2 28" xfId="1345" xr:uid="{00000000-0005-0000-0000-00001E050000}"/>
    <cellStyle name="Normal 2 2 2 2 2 2 28 2" xfId="9331" xr:uid="{54611E2F-4987-4CE1-8052-7D9B4239221A}"/>
    <cellStyle name="Normal 2 2 2 2 2 2 29" xfId="1346" xr:uid="{00000000-0005-0000-0000-00001F050000}"/>
    <cellStyle name="Normal 2 2 2 2 2 2 29 2" xfId="9332" xr:uid="{896AF69D-21E7-41B0-B47C-A79AC53B58C5}"/>
    <cellStyle name="Normal 2 2 2 2 2 2 3" xfId="1347" xr:uid="{00000000-0005-0000-0000-000020050000}"/>
    <cellStyle name="Normal 2 2 2 2 2 2 3 10" xfId="1348" xr:uid="{00000000-0005-0000-0000-000021050000}"/>
    <cellStyle name="Normal 2 2 2 2 2 2 3 10 2" xfId="9334" xr:uid="{13C14DA2-8472-49BE-8DCF-D1326E542215}"/>
    <cellStyle name="Normal 2 2 2 2 2 2 3 11" xfId="1349" xr:uid="{00000000-0005-0000-0000-000022050000}"/>
    <cellStyle name="Normal 2 2 2 2 2 2 3 11 2" xfId="9335" xr:uid="{E22E10B0-7605-4F70-AB63-DF14246D86DD}"/>
    <cellStyle name="Normal 2 2 2 2 2 2 3 12" xfId="1350" xr:uid="{00000000-0005-0000-0000-000023050000}"/>
    <cellStyle name="Normal 2 2 2 2 2 2 3 12 2" xfId="9336" xr:uid="{14D3EF3F-2108-4124-9686-B3B322389F19}"/>
    <cellStyle name="Normal 2 2 2 2 2 2 3 13" xfId="1351" xr:uid="{00000000-0005-0000-0000-000024050000}"/>
    <cellStyle name="Normal 2 2 2 2 2 2 3 13 2" xfId="9337" xr:uid="{CF3C222B-B205-418E-B3B8-D46C48E6CF76}"/>
    <cellStyle name="Normal 2 2 2 2 2 2 3 14" xfId="1352" xr:uid="{00000000-0005-0000-0000-000025050000}"/>
    <cellStyle name="Normal 2 2 2 2 2 2 3 14 2" xfId="9338" xr:uid="{0163A8E6-1FC9-49A9-B641-24AECD9E4E38}"/>
    <cellStyle name="Normal 2 2 2 2 2 2 3 15" xfId="1353" xr:uid="{00000000-0005-0000-0000-000026050000}"/>
    <cellStyle name="Normal 2 2 2 2 2 2 3 15 2" xfId="9339" xr:uid="{ACF753CF-CB1B-4118-A0B1-460637C9E55D}"/>
    <cellStyle name="Normal 2 2 2 2 2 2 3 16" xfId="1354" xr:uid="{00000000-0005-0000-0000-000027050000}"/>
    <cellStyle name="Normal 2 2 2 2 2 2 3 16 2" xfId="9340" xr:uid="{797C3DC3-DD8D-460F-8966-51867A7146D2}"/>
    <cellStyle name="Normal 2 2 2 2 2 2 3 17" xfId="1355" xr:uid="{00000000-0005-0000-0000-000028050000}"/>
    <cellStyle name="Normal 2 2 2 2 2 2 3 17 2" xfId="9341" xr:uid="{940CEC29-BAA1-4686-8A64-D03BA585532A}"/>
    <cellStyle name="Normal 2 2 2 2 2 2 3 18" xfId="1356" xr:uid="{00000000-0005-0000-0000-000029050000}"/>
    <cellStyle name="Normal 2 2 2 2 2 2 3 18 2" xfId="9342" xr:uid="{0BFFF49A-FAB5-46BF-A614-E5B9BF85B56F}"/>
    <cellStyle name="Normal 2 2 2 2 2 2 3 19" xfId="1357" xr:uid="{00000000-0005-0000-0000-00002A050000}"/>
    <cellStyle name="Normal 2 2 2 2 2 2 3 19 2" xfId="9343" xr:uid="{0515915A-C996-407E-A5FC-26488F2AF758}"/>
    <cellStyle name="Normal 2 2 2 2 2 2 3 2" xfId="1358" xr:uid="{00000000-0005-0000-0000-00002B050000}"/>
    <cellStyle name="Normal 2 2 2 2 2 2 3 2 2" xfId="1359" xr:uid="{00000000-0005-0000-0000-00002C050000}"/>
    <cellStyle name="Normal 2 2 2 2 2 2 3 2 2 10" xfId="1360" xr:uid="{00000000-0005-0000-0000-00002D050000}"/>
    <cellStyle name="Normal 2 2 2 2 2 2 3 2 2 10 2" xfId="9346" xr:uid="{8D37B139-3CA6-4A2F-B536-916EA459ED76}"/>
    <cellStyle name="Normal 2 2 2 2 2 2 3 2 2 11" xfId="1361" xr:uid="{00000000-0005-0000-0000-00002E050000}"/>
    <cellStyle name="Normal 2 2 2 2 2 2 3 2 2 11 2" xfId="9347" xr:uid="{945392C3-F161-4E3D-8131-F62B76DA34BA}"/>
    <cellStyle name="Normal 2 2 2 2 2 2 3 2 2 12" xfId="1362" xr:uid="{00000000-0005-0000-0000-00002F050000}"/>
    <cellStyle name="Normal 2 2 2 2 2 2 3 2 2 12 2" xfId="9348" xr:uid="{BA609915-E39D-40F1-91B6-690DA430AE42}"/>
    <cellStyle name="Normal 2 2 2 2 2 2 3 2 2 13" xfId="1363" xr:uid="{00000000-0005-0000-0000-000030050000}"/>
    <cellStyle name="Normal 2 2 2 2 2 2 3 2 2 13 2" xfId="9349" xr:uid="{46B8EE6A-513E-479A-A5B9-01C0471AFFD6}"/>
    <cellStyle name="Normal 2 2 2 2 2 2 3 2 2 14" xfId="1364" xr:uid="{00000000-0005-0000-0000-000031050000}"/>
    <cellStyle name="Normal 2 2 2 2 2 2 3 2 2 14 2" xfId="9350" xr:uid="{C9D4129D-73FA-40EC-80B4-4BDAF442288A}"/>
    <cellStyle name="Normal 2 2 2 2 2 2 3 2 2 15" xfId="1365" xr:uid="{00000000-0005-0000-0000-000032050000}"/>
    <cellStyle name="Normal 2 2 2 2 2 2 3 2 2 15 2" xfId="9351" xr:uid="{1A139F62-EF75-489D-AAC9-FDAB593893B8}"/>
    <cellStyle name="Normal 2 2 2 2 2 2 3 2 2 16" xfId="9345" xr:uid="{BB10DAE0-42FB-4D3F-A7A5-6E70C1ACB56F}"/>
    <cellStyle name="Normal 2 2 2 2 2 2 3 2 2 2" xfId="1366" xr:uid="{00000000-0005-0000-0000-000033050000}"/>
    <cellStyle name="Normal 2 2 2 2 2 2 3 2 2 2 2" xfId="9352" xr:uid="{4D381F29-8048-45EA-8437-0B5240F24B07}"/>
    <cellStyle name="Normal 2 2 2 2 2 2 3 2 2 3" xfId="1367" xr:uid="{00000000-0005-0000-0000-000034050000}"/>
    <cellStyle name="Normal 2 2 2 2 2 2 3 2 2 3 2" xfId="9353" xr:uid="{51ABCD71-325D-456C-8F10-6B0AF5DA1B43}"/>
    <cellStyle name="Normal 2 2 2 2 2 2 3 2 2 4" xfId="1368" xr:uid="{00000000-0005-0000-0000-000035050000}"/>
    <cellStyle name="Normal 2 2 2 2 2 2 3 2 2 4 2" xfId="9354" xr:uid="{49EBC1DD-A51B-4D12-8CEB-1E3FD245B8DB}"/>
    <cellStyle name="Normal 2 2 2 2 2 2 3 2 2 5" xfId="1369" xr:uid="{00000000-0005-0000-0000-000036050000}"/>
    <cellStyle name="Normal 2 2 2 2 2 2 3 2 2 5 2" xfId="9355" xr:uid="{07A61ED5-0486-491E-8932-E0A007117875}"/>
    <cellStyle name="Normal 2 2 2 2 2 2 3 2 2 6" xfId="1370" xr:uid="{00000000-0005-0000-0000-000037050000}"/>
    <cellStyle name="Normal 2 2 2 2 2 2 3 2 2 6 2" xfId="9356" xr:uid="{FA47C7F0-DD18-4708-A807-872818EEED43}"/>
    <cellStyle name="Normal 2 2 2 2 2 2 3 2 2 7" xfId="1371" xr:uid="{00000000-0005-0000-0000-000038050000}"/>
    <cellStyle name="Normal 2 2 2 2 2 2 3 2 2 7 2" xfId="9357" xr:uid="{C286CB1A-6468-4C15-8CA9-38EC06637977}"/>
    <cellStyle name="Normal 2 2 2 2 2 2 3 2 2 8" xfId="1372" xr:uid="{00000000-0005-0000-0000-000039050000}"/>
    <cellStyle name="Normal 2 2 2 2 2 2 3 2 2 8 2" xfId="9358" xr:uid="{74136539-9892-4F1C-B7C0-302FC728F4BD}"/>
    <cellStyle name="Normal 2 2 2 2 2 2 3 2 2 9" xfId="1373" xr:uid="{00000000-0005-0000-0000-00003A050000}"/>
    <cellStyle name="Normal 2 2 2 2 2 2 3 2 2 9 2" xfId="9359" xr:uid="{86285FB0-2698-460D-8225-0A19E5C23CE5}"/>
    <cellStyle name="Normal 2 2 2 2 2 2 3 2 3" xfId="1374" xr:uid="{00000000-0005-0000-0000-00003B050000}"/>
    <cellStyle name="Normal 2 2 2 2 2 2 3 2 3 10" xfId="1375" xr:uid="{00000000-0005-0000-0000-00003C050000}"/>
    <cellStyle name="Normal 2 2 2 2 2 2 3 2 3 10 2" xfId="9361" xr:uid="{1155A55A-A9A5-4243-813F-5BF07BB59E73}"/>
    <cellStyle name="Normal 2 2 2 2 2 2 3 2 3 11" xfId="1376" xr:uid="{00000000-0005-0000-0000-00003D050000}"/>
    <cellStyle name="Normal 2 2 2 2 2 2 3 2 3 11 2" xfId="9362" xr:uid="{17D4899C-221E-4C90-BD5B-16A61063FF89}"/>
    <cellStyle name="Normal 2 2 2 2 2 2 3 2 3 12" xfId="1377" xr:uid="{00000000-0005-0000-0000-00003E050000}"/>
    <cellStyle name="Normal 2 2 2 2 2 2 3 2 3 12 2" xfId="9363" xr:uid="{1E6F41FC-A04A-4A46-8EAA-9B824ABAFE6C}"/>
    <cellStyle name="Normal 2 2 2 2 2 2 3 2 3 13" xfId="1378" xr:uid="{00000000-0005-0000-0000-00003F050000}"/>
    <cellStyle name="Normal 2 2 2 2 2 2 3 2 3 13 2" xfId="9364" xr:uid="{F9180B5E-95F3-4340-8FE3-BC0C56B2C531}"/>
    <cellStyle name="Normal 2 2 2 2 2 2 3 2 3 14" xfId="1379" xr:uid="{00000000-0005-0000-0000-000040050000}"/>
    <cellStyle name="Normal 2 2 2 2 2 2 3 2 3 14 2" xfId="9365" xr:uid="{2F854347-C1DD-45B6-926E-0C55E067B011}"/>
    <cellStyle name="Normal 2 2 2 2 2 2 3 2 3 15" xfId="1380" xr:uid="{00000000-0005-0000-0000-000041050000}"/>
    <cellStyle name="Normal 2 2 2 2 2 2 3 2 3 15 2" xfId="9366" xr:uid="{CB59EF66-3F77-42CC-8678-97DF1ACAD17C}"/>
    <cellStyle name="Normal 2 2 2 2 2 2 3 2 3 16" xfId="9360" xr:uid="{FD81ED53-FA1D-4F4F-BFA9-08BA12066B0D}"/>
    <cellStyle name="Normal 2 2 2 2 2 2 3 2 3 2" xfId="1381" xr:uid="{00000000-0005-0000-0000-000042050000}"/>
    <cellStyle name="Normal 2 2 2 2 2 2 3 2 3 2 2" xfId="9367" xr:uid="{268336E2-1745-4AB7-B706-A48A39C389CF}"/>
    <cellStyle name="Normal 2 2 2 2 2 2 3 2 3 3" xfId="1382" xr:uid="{00000000-0005-0000-0000-000043050000}"/>
    <cellStyle name="Normal 2 2 2 2 2 2 3 2 3 3 2" xfId="9368" xr:uid="{4D3BBAEA-817A-4645-8B7D-9694F17C7D1C}"/>
    <cellStyle name="Normal 2 2 2 2 2 2 3 2 3 4" xfId="1383" xr:uid="{00000000-0005-0000-0000-000044050000}"/>
    <cellStyle name="Normal 2 2 2 2 2 2 3 2 3 4 2" xfId="9369" xr:uid="{734D8584-77FF-48A0-BA34-AB34F7C3F3D7}"/>
    <cellStyle name="Normal 2 2 2 2 2 2 3 2 3 5" xfId="1384" xr:uid="{00000000-0005-0000-0000-000045050000}"/>
    <cellStyle name="Normal 2 2 2 2 2 2 3 2 3 5 2" xfId="9370" xr:uid="{24051D21-A719-4886-8A04-3809026CF7AA}"/>
    <cellStyle name="Normal 2 2 2 2 2 2 3 2 3 6" xfId="1385" xr:uid="{00000000-0005-0000-0000-000046050000}"/>
    <cellStyle name="Normal 2 2 2 2 2 2 3 2 3 6 2" xfId="9371" xr:uid="{F37EF29D-02ED-4AAE-A241-4AF2A4615D2C}"/>
    <cellStyle name="Normal 2 2 2 2 2 2 3 2 3 7" xfId="1386" xr:uid="{00000000-0005-0000-0000-000047050000}"/>
    <cellStyle name="Normal 2 2 2 2 2 2 3 2 3 7 2" xfId="9372" xr:uid="{97E531E2-C2D9-4D92-A5CA-C13654E7EBA8}"/>
    <cellStyle name="Normal 2 2 2 2 2 2 3 2 3 8" xfId="1387" xr:uid="{00000000-0005-0000-0000-000048050000}"/>
    <cellStyle name="Normal 2 2 2 2 2 2 3 2 3 8 2" xfId="9373" xr:uid="{9416DCDA-E094-411E-BA64-705E44E69BC7}"/>
    <cellStyle name="Normal 2 2 2 2 2 2 3 2 3 9" xfId="1388" xr:uid="{00000000-0005-0000-0000-000049050000}"/>
    <cellStyle name="Normal 2 2 2 2 2 2 3 2 3 9 2" xfId="9374" xr:uid="{C609B43E-E7F3-4594-9B17-7D6EBB057A24}"/>
    <cellStyle name="Normal 2 2 2 2 2 2 3 2 4" xfId="1389" xr:uid="{00000000-0005-0000-0000-00004A050000}"/>
    <cellStyle name="Normal 2 2 2 2 2 2 3 2 4 10" xfId="1390" xr:uid="{00000000-0005-0000-0000-00004B050000}"/>
    <cellStyle name="Normal 2 2 2 2 2 2 3 2 4 10 2" xfId="9376" xr:uid="{274EFDFE-C41F-4BB2-9A21-527889197A57}"/>
    <cellStyle name="Normal 2 2 2 2 2 2 3 2 4 11" xfId="1391" xr:uid="{00000000-0005-0000-0000-00004C050000}"/>
    <cellStyle name="Normal 2 2 2 2 2 2 3 2 4 11 2" xfId="9377" xr:uid="{5520D333-2952-4864-84B1-675E07ED7D62}"/>
    <cellStyle name="Normal 2 2 2 2 2 2 3 2 4 12" xfId="1392" xr:uid="{00000000-0005-0000-0000-00004D050000}"/>
    <cellStyle name="Normal 2 2 2 2 2 2 3 2 4 12 2" xfId="9378" xr:uid="{85D15278-0B95-472F-AC06-8F7FD6174029}"/>
    <cellStyle name="Normal 2 2 2 2 2 2 3 2 4 13" xfId="1393" xr:uid="{00000000-0005-0000-0000-00004E050000}"/>
    <cellStyle name="Normal 2 2 2 2 2 2 3 2 4 13 2" xfId="9379" xr:uid="{D802C97A-79F2-40E2-B444-1A2E6011F4B4}"/>
    <cellStyle name="Normal 2 2 2 2 2 2 3 2 4 14" xfId="1394" xr:uid="{00000000-0005-0000-0000-00004F050000}"/>
    <cellStyle name="Normal 2 2 2 2 2 2 3 2 4 14 2" xfId="9380" xr:uid="{28ED1A27-29AD-4C86-96AB-98130C470E8D}"/>
    <cellStyle name="Normal 2 2 2 2 2 2 3 2 4 15" xfId="1395" xr:uid="{00000000-0005-0000-0000-000050050000}"/>
    <cellStyle name="Normal 2 2 2 2 2 2 3 2 4 15 2" xfId="9381" xr:uid="{57D711CA-E852-43AB-8058-6FAECD03077D}"/>
    <cellStyle name="Normal 2 2 2 2 2 2 3 2 4 16" xfId="9375" xr:uid="{B74DDF33-0314-4C93-8251-0FFB9B35D258}"/>
    <cellStyle name="Normal 2 2 2 2 2 2 3 2 4 2" xfId="1396" xr:uid="{00000000-0005-0000-0000-000051050000}"/>
    <cellStyle name="Normal 2 2 2 2 2 2 3 2 4 2 2" xfId="9382" xr:uid="{EF5C59B1-B358-4182-97F9-854B74ACE0CA}"/>
    <cellStyle name="Normal 2 2 2 2 2 2 3 2 4 3" xfId="1397" xr:uid="{00000000-0005-0000-0000-000052050000}"/>
    <cellStyle name="Normal 2 2 2 2 2 2 3 2 4 3 2" xfId="9383" xr:uid="{DC9A8FA1-0B8B-4319-AA93-574FEB9623ED}"/>
    <cellStyle name="Normal 2 2 2 2 2 2 3 2 4 4" xfId="1398" xr:uid="{00000000-0005-0000-0000-000053050000}"/>
    <cellStyle name="Normal 2 2 2 2 2 2 3 2 4 4 2" xfId="9384" xr:uid="{AD49EC89-586D-4D97-83A5-AF93AE0A4C92}"/>
    <cellStyle name="Normal 2 2 2 2 2 2 3 2 4 5" xfId="1399" xr:uid="{00000000-0005-0000-0000-000054050000}"/>
    <cellStyle name="Normal 2 2 2 2 2 2 3 2 4 5 2" xfId="9385" xr:uid="{3E6FE612-A581-4D2E-A2DD-5628777274B9}"/>
    <cellStyle name="Normal 2 2 2 2 2 2 3 2 4 6" xfId="1400" xr:uid="{00000000-0005-0000-0000-000055050000}"/>
    <cellStyle name="Normal 2 2 2 2 2 2 3 2 4 6 2" xfId="9386" xr:uid="{A21264BA-0F23-4AE3-B57F-BF96158ADCE5}"/>
    <cellStyle name="Normal 2 2 2 2 2 2 3 2 4 7" xfId="1401" xr:uid="{00000000-0005-0000-0000-000056050000}"/>
    <cellStyle name="Normal 2 2 2 2 2 2 3 2 4 7 2" xfId="9387" xr:uid="{760F45B9-C969-4B11-A468-6BA782EE0303}"/>
    <cellStyle name="Normal 2 2 2 2 2 2 3 2 4 8" xfId="1402" xr:uid="{00000000-0005-0000-0000-000057050000}"/>
    <cellStyle name="Normal 2 2 2 2 2 2 3 2 4 8 2" xfId="9388" xr:uid="{B0A16C7B-7B0F-45AC-918A-8078C10338B7}"/>
    <cellStyle name="Normal 2 2 2 2 2 2 3 2 4 9" xfId="1403" xr:uid="{00000000-0005-0000-0000-000058050000}"/>
    <cellStyle name="Normal 2 2 2 2 2 2 3 2 4 9 2" xfId="9389" xr:uid="{801E150F-C803-4566-B999-11A817DD2380}"/>
    <cellStyle name="Normal 2 2 2 2 2 2 3 2 5" xfId="1404" xr:uid="{00000000-0005-0000-0000-000059050000}"/>
    <cellStyle name="Normal 2 2 2 2 2 2 3 2 5 10" xfId="1405" xr:uid="{00000000-0005-0000-0000-00005A050000}"/>
    <cellStyle name="Normal 2 2 2 2 2 2 3 2 5 10 2" xfId="9391" xr:uid="{720C18F0-0BBF-4B20-B0D6-CA3F50776494}"/>
    <cellStyle name="Normal 2 2 2 2 2 2 3 2 5 11" xfId="1406" xr:uid="{00000000-0005-0000-0000-00005B050000}"/>
    <cellStyle name="Normal 2 2 2 2 2 2 3 2 5 11 2" xfId="9392" xr:uid="{49E1219F-8004-4368-994E-460DE86245AC}"/>
    <cellStyle name="Normal 2 2 2 2 2 2 3 2 5 12" xfId="1407" xr:uid="{00000000-0005-0000-0000-00005C050000}"/>
    <cellStyle name="Normal 2 2 2 2 2 2 3 2 5 12 2" xfId="9393" xr:uid="{6A14A7DE-1A6F-46B4-8951-875EB5E7C858}"/>
    <cellStyle name="Normal 2 2 2 2 2 2 3 2 5 13" xfId="1408" xr:uid="{00000000-0005-0000-0000-00005D050000}"/>
    <cellStyle name="Normal 2 2 2 2 2 2 3 2 5 13 2" xfId="9394" xr:uid="{7EE9B300-692D-4E3F-AEC2-01C0479BFC74}"/>
    <cellStyle name="Normal 2 2 2 2 2 2 3 2 5 14" xfId="1409" xr:uid="{00000000-0005-0000-0000-00005E050000}"/>
    <cellStyle name="Normal 2 2 2 2 2 2 3 2 5 14 2" xfId="9395" xr:uid="{03BCEF19-F2C3-45C5-93D0-8EFADC09A6FF}"/>
    <cellStyle name="Normal 2 2 2 2 2 2 3 2 5 15" xfId="1410" xr:uid="{00000000-0005-0000-0000-00005F050000}"/>
    <cellStyle name="Normal 2 2 2 2 2 2 3 2 5 15 2" xfId="9396" xr:uid="{4F633E13-A1DC-4AAE-B8FB-E55242F67C17}"/>
    <cellStyle name="Normal 2 2 2 2 2 2 3 2 5 16" xfId="9390" xr:uid="{78E0691C-E127-4BC3-8B5F-47588C347892}"/>
    <cellStyle name="Normal 2 2 2 2 2 2 3 2 5 2" xfId="1411" xr:uid="{00000000-0005-0000-0000-000060050000}"/>
    <cellStyle name="Normal 2 2 2 2 2 2 3 2 5 2 2" xfId="9397" xr:uid="{B0632650-2D44-4FC3-B867-E12E64E2A2B5}"/>
    <cellStyle name="Normal 2 2 2 2 2 2 3 2 5 3" xfId="1412" xr:uid="{00000000-0005-0000-0000-000061050000}"/>
    <cellStyle name="Normal 2 2 2 2 2 2 3 2 5 3 2" xfId="9398" xr:uid="{C666FD06-29AF-44A4-8512-D8DB6842BD6F}"/>
    <cellStyle name="Normal 2 2 2 2 2 2 3 2 5 4" xfId="1413" xr:uid="{00000000-0005-0000-0000-000062050000}"/>
    <cellStyle name="Normal 2 2 2 2 2 2 3 2 5 4 2" xfId="9399" xr:uid="{8D79E7B5-EAAE-4215-B7CA-5BBDABB26590}"/>
    <cellStyle name="Normal 2 2 2 2 2 2 3 2 5 5" xfId="1414" xr:uid="{00000000-0005-0000-0000-000063050000}"/>
    <cellStyle name="Normal 2 2 2 2 2 2 3 2 5 5 2" xfId="9400" xr:uid="{00BD81B8-32D2-49BD-A7EC-54E9E21F8E68}"/>
    <cellStyle name="Normal 2 2 2 2 2 2 3 2 5 6" xfId="1415" xr:uid="{00000000-0005-0000-0000-000064050000}"/>
    <cellStyle name="Normal 2 2 2 2 2 2 3 2 5 6 2" xfId="9401" xr:uid="{EAC81BC9-15C8-4C76-9033-DAC0BAC1C8CF}"/>
    <cellStyle name="Normal 2 2 2 2 2 2 3 2 5 7" xfId="1416" xr:uid="{00000000-0005-0000-0000-000065050000}"/>
    <cellStyle name="Normal 2 2 2 2 2 2 3 2 5 7 2" xfId="9402" xr:uid="{8C82FCFE-CD47-4EB7-9A1D-13F5BA3ACDA2}"/>
    <cellStyle name="Normal 2 2 2 2 2 2 3 2 5 8" xfId="1417" xr:uid="{00000000-0005-0000-0000-000066050000}"/>
    <cellStyle name="Normal 2 2 2 2 2 2 3 2 5 8 2" xfId="9403" xr:uid="{33D218F0-C2F8-4F66-A5F5-B08D69AC599D}"/>
    <cellStyle name="Normal 2 2 2 2 2 2 3 2 5 9" xfId="1418" xr:uid="{00000000-0005-0000-0000-000067050000}"/>
    <cellStyle name="Normal 2 2 2 2 2 2 3 2 5 9 2" xfId="9404" xr:uid="{529437D9-7463-4C46-9464-86952910F605}"/>
    <cellStyle name="Normal 2 2 2 2 2 2 3 2 6" xfId="9344" xr:uid="{D77CE0D9-936E-4626-AC3A-F2CA2429C5E6}"/>
    <cellStyle name="Normal 2 2 2 2 2 2 3 20" xfId="9333" xr:uid="{AB8277A4-722F-47BC-80AE-01C0318B9C3A}"/>
    <cellStyle name="Normal 2 2 2 2 2 2 3 3" xfId="1419" xr:uid="{00000000-0005-0000-0000-000068050000}"/>
    <cellStyle name="Normal 2 2 2 2 2 2 3 3 2" xfId="9405" xr:uid="{91FF25F8-E503-4A94-A227-C2A38B947BB8}"/>
    <cellStyle name="Normal 2 2 2 2 2 2 3 4" xfId="1420" xr:uid="{00000000-0005-0000-0000-000069050000}"/>
    <cellStyle name="Normal 2 2 2 2 2 2 3 4 2" xfId="9406" xr:uid="{D6A19693-49B8-462D-A73D-5B1D3309037F}"/>
    <cellStyle name="Normal 2 2 2 2 2 2 3 5" xfId="1421" xr:uid="{00000000-0005-0000-0000-00006A050000}"/>
    <cellStyle name="Normal 2 2 2 2 2 2 3 5 2" xfId="9407" xr:uid="{76B88852-9D79-4035-89D6-092D9F0DFD0A}"/>
    <cellStyle name="Normal 2 2 2 2 2 2 3 6" xfId="1422" xr:uid="{00000000-0005-0000-0000-00006B050000}"/>
    <cellStyle name="Normal 2 2 2 2 2 2 3 6 2" xfId="9408" xr:uid="{B33A3C28-3DA3-4D4B-A4E7-EAEC1867A84C}"/>
    <cellStyle name="Normal 2 2 2 2 2 2 3 7" xfId="1423" xr:uid="{00000000-0005-0000-0000-00006C050000}"/>
    <cellStyle name="Normal 2 2 2 2 2 2 3 7 2" xfId="9409" xr:uid="{220D024C-DD77-4F44-B776-2D8B71F29585}"/>
    <cellStyle name="Normal 2 2 2 2 2 2 3 8" xfId="1424" xr:uid="{00000000-0005-0000-0000-00006D050000}"/>
    <cellStyle name="Normal 2 2 2 2 2 2 3 8 2" xfId="9410" xr:uid="{8E566DC8-8D49-42DC-BBD1-76E1A50F9538}"/>
    <cellStyle name="Normal 2 2 2 2 2 2 3 9" xfId="1425" xr:uid="{00000000-0005-0000-0000-00006E050000}"/>
    <cellStyle name="Normal 2 2 2 2 2 2 3 9 2" xfId="9411" xr:uid="{B4C30570-95A7-43B9-93ED-7C157F55146F}"/>
    <cellStyle name="Normal 2 2 2 2 2 2 30" xfId="1426" xr:uid="{00000000-0005-0000-0000-00006F050000}"/>
    <cellStyle name="Normal 2 2 2 2 2 2 30 2" xfId="9412" xr:uid="{ACA01182-44C2-4227-B4DD-8011AC8CD482}"/>
    <cellStyle name="Normal 2 2 2 2 2 2 31" xfId="1427" xr:uid="{00000000-0005-0000-0000-000070050000}"/>
    <cellStyle name="Normal 2 2 2 2 2 2 31 2" xfId="9413" xr:uid="{A8C24BB5-4CC1-4E81-AC58-C4319B74B486}"/>
    <cellStyle name="Normal 2 2 2 2 2 2 32" xfId="8366" xr:uid="{22712444-AA82-4C78-BDAC-F7474F514DF6}"/>
    <cellStyle name="Normal 2 2 2 2 2 2 4" xfId="1428" xr:uid="{00000000-0005-0000-0000-000071050000}"/>
    <cellStyle name="Normal 2 2 2 2 2 2 4 10" xfId="1429" xr:uid="{00000000-0005-0000-0000-000072050000}"/>
    <cellStyle name="Normal 2 2 2 2 2 2 4 10 2" xfId="9415" xr:uid="{9EFAAE92-C0B9-4522-AAEE-D651DDCB4AAD}"/>
    <cellStyle name="Normal 2 2 2 2 2 2 4 11" xfId="1430" xr:uid="{00000000-0005-0000-0000-000073050000}"/>
    <cellStyle name="Normal 2 2 2 2 2 2 4 11 2" xfId="9416" xr:uid="{09BC8408-AFC3-4E15-A758-080641FA3C9B}"/>
    <cellStyle name="Normal 2 2 2 2 2 2 4 12" xfId="1431" xr:uid="{00000000-0005-0000-0000-000074050000}"/>
    <cellStyle name="Normal 2 2 2 2 2 2 4 12 2" xfId="9417" xr:uid="{8D98514C-445F-4E7A-A44E-1A331906626C}"/>
    <cellStyle name="Normal 2 2 2 2 2 2 4 13" xfId="1432" xr:uid="{00000000-0005-0000-0000-000075050000}"/>
    <cellStyle name="Normal 2 2 2 2 2 2 4 13 2" xfId="9418" xr:uid="{F6927E94-4CDE-4182-91D9-86E4B2CC0215}"/>
    <cellStyle name="Normal 2 2 2 2 2 2 4 14" xfId="1433" xr:uid="{00000000-0005-0000-0000-000076050000}"/>
    <cellStyle name="Normal 2 2 2 2 2 2 4 14 2" xfId="9419" xr:uid="{93C2493D-4D87-4621-A023-5615B3F45A11}"/>
    <cellStyle name="Normal 2 2 2 2 2 2 4 15" xfId="1434" xr:uid="{00000000-0005-0000-0000-000077050000}"/>
    <cellStyle name="Normal 2 2 2 2 2 2 4 15 2" xfId="9420" xr:uid="{7499B0B0-2153-48B0-98DE-95D407E72814}"/>
    <cellStyle name="Normal 2 2 2 2 2 2 4 16" xfId="9414" xr:uid="{BAE54318-2142-447C-8565-FB401AA79E98}"/>
    <cellStyle name="Normal 2 2 2 2 2 2 4 2" xfId="1435" xr:uid="{00000000-0005-0000-0000-000078050000}"/>
    <cellStyle name="Normal 2 2 2 2 2 2 4 2 2" xfId="9421" xr:uid="{883DD1CC-0181-4321-A1B2-97DA108277D4}"/>
    <cellStyle name="Normal 2 2 2 2 2 2 4 3" xfId="1436" xr:uid="{00000000-0005-0000-0000-000079050000}"/>
    <cellStyle name="Normal 2 2 2 2 2 2 4 3 2" xfId="9422" xr:uid="{2EADD36D-FA42-4724-BC4C-4BBDE43A96FF}"/>
    <cellStyle name="Normal 2 2 2 2 2 2 4 4" xfId="1437" xr:uid="{00000000-0005-0000-0000-00007A050000}"/>
    <cellStyle name="Normal 2 2 2 2 2 2 4 4 2" xfId="9423" xr:uid="{5808CEAC-9F60-4C81-8EC6-498B6439CF74}"/>
    <cellStyle name="Normal 2 2 2 2 2 2 4 5" xfId="1438" xr:uid="{00000000-0005-0000-0000-00007B050000}"/>
    <cellStyle name="Normal 2 2 2 2 2 2 4 5 2" xfId="9424" xr:uid="{0D31C636-471E-41B7-A224-F25551025A83}"/>
    <cellStyle name="Normal 2 2 2 2 2 2 4 6" xfId="1439" xr:uid="{00000000-0005-0000-0000-00007C050000}"/>
    <cellStyle name="Normal 2 2 2 2 2 2 4 6 2" xfId="9425" xr:uid="{ECDEA469-E00B-4474-88D1-E01494244920}"/>
    <cellStyle name="Normal 2 2 2 2 2 2 4 7" xfId="1440" xr:uid="{00000000-0005-0000-0000-00007D050000}"/>
    <cellStyle name="Normal 2 2 2 2 2 2 4 7 2" xfId="9426" xr:uid="{94336B1B-4474-478B-A78F-A22FDC562A55}"/>
    <cellStyle name="Normal 2 2 2 2 2 2 4 8" xfId="1441" xr:uid="{00000000-0005-0000-0000-00007E050000}"/>
    <cellStyle name="Normal 2 2 2 2 2 2 4 8 2" xfId="9427" xr:uid="{7D88EC04-21D2-46D4-8CE2-70BD0B691A99}"/>
    <cellStyle name="Normal 2 2 2 2 2 2 4 9" xfId="1442" xr:uid="{00000000-0005-0000-0000-00007F050000}"/>
    <cellStyle name="Normal 2 2 2 2 2 2 4 9 2" xfId="9428" xr:uid="{DCC9A0CA-45B0-445C-96A0-486B9F42ADFF}"/>
    <cellStyle name="Normal 2 2 2 2 2 2 5" xfId="1443" xr:uid="{00000000-0005-0000-0000-000080050000}"/>
    <cellStyle name="Normal 2 2 2 2 2 2 5 10" xfId="1444" xr:uid="{00000000-0005-0000-0000-000081050000}"/>
    <cellStyle name="Normal 2 2 2 2 2 2 5 10 2" xfId="9430" xr:uid="{DA80E581-943D-46D8-A2F2-FC554BAFF099}"/>
    <cellStyle name="Normal 2 2 2 2 2 2 5 11" xfId="1445" xr:uid="{00000000-0005-0000-0000-000082050000}"/>
    <cellStyle name="Normal 2 2 2 2 2 2 5 11 2" xfId="9431" xr:uid="{B0E36CE6-8D62-44F8-9A71-2D4ED5A84361}"/>
    <cellStyle name="Normal 2 2 2 2 2 2 5 12" xfId="1446" xr:uid="{00000000-0005-0000-0000-000083050000}"/>
    <cellStyle name="Normal 2 2 2 2 2 2 5 12 2" xfId="9432" xr:uid="{E4F4C93A-5849-4206-B0BC-FA13044BED99}"/>
    <cellStyle name="Normal 2 2 2 2 2 2 5 13" xfId="1447" xr:uid="{00000000-0005-0000-0000-000084050000}"/>
    <cellStyle name="Normal 2 2 2 2 2 2 5 13 2" xfId="9433" xr:uid="{FA2BA7A6-6CB4-4BC9-A3DF-637908E7D4E9}"/>
    <cellStyle name="Normal 2 2 2 2 2 2 5 14" xfId="1448" xr:uid="{00000000-0005-0000-0000-000085050000}"/>
    <cellStyle name="Normal 2 2 2 2 2 2 5 14 2" xfId="9434" xr:uid="{4AB9C1F6-635C-42CA-A211-0BB43F364179}"/>
    <cellStyle name="Normal 2 2 2 2 2 2 5 15" xfId="1449" xr:uid="{00000000-0005-0000-0000-000086050000}"/>
    <cellStyle name="Normal 2 2 2 2 2 2 5 15 2" xfId="9435" xr:uid="{102B054B-1C1C-4394-B85E-33F026B69E5E}"/>
    <cellStyle name="Normal 2 2 2 2 2 2 5 16" xfId="9429" xr:uid="{31F57CEF-B1E1-43BD-97BD-0623EC97809B}"/>
    <cellStyle name="Normal 2 2 2 2 2 2 5 2" xfId="1450" xr:uid="{00000000-0005-0000-0000-000087050000}"/>
    <cellStyle name="Normal 2 2 2 2 2 2 5 2 2" xfId="9436" xr:uid="{B5EE6465-D922-4FDC-A752-309801D6638F}"/>
    <cellStyle name="Normal 2 2 2 2 2 2 5 3" xfId="1451" xr:uid="{00000000-0005-0000-0000-000088050000}"/>
    <cellStyle name="Normal 2 2 2 2 2 2 5 3 2" xfId="9437" xr:uid="{58C770EF-9330-4A79-9B25-74CFD4B01A62}"/>
    <cellStyle name="Normal 2 2 2 2 2 2 5 4" xfId="1452" xr:uid="{00000000-0005-0000-0000-000089050000}"/>
    <cellStyle name="Normal 2 2 2 2 2 2 5 4 2" xfId="9438" xr:uid="{3F476A9B-D142-478D-9ED1-1C54943FDD36}"/>
    <cellStyle name="Normal 2 2 2 2 2 2 5 5" xfId="1453" xr:uid="{00000000-0005-0000-0000-00008A050000}"/>
    <cellStyle name="Normal 2 2 2 2 2 2 5 5 2" xfId="9439" xr:uid="{2BDB37D3-DD94-4882-9F46-4D6D49E741C5}"/>
    <cellStyle name="Normal 2 2 2 2 2 2 5 6" xfId="1454" xr:uid="{00000000-0005-0000-0000-00008B050000}"/>
    <cellStyle name="Normal 2 2 2 2 2 2 5 6 2" xfId="9440" xr:uid="{31995680-7874-4487-966C-C8CF90EEF618}"/>
    <cellStyle name="Normal 2 2 2 2 2 2 5 7" xfId="1455" xr:uid="{00000000-0005-0000-0000-00008C050000}"/>
    <cellStyle name="Normal 2 2 2 2 2 2 5 7 2" xfId="9441" xr:uid="{0C211E9B-A445-4824-937C-8593118748B2}"/>
    <cellStyle name="Normal 2 2 2 2 2 2 5 8" xfId="1456" xr:uid="{00000000-0005-0000-0000-00008D050000}"/>
    <cellStyle name="Normal 2 2 2 2 2 2 5 8 2" xfId="9442" xr:uid="{1E78D7CD-E532-41E8-A9DA-CA326D1E5880}"/>
    <cellStyle name="Normal 2 2 2 2 2 2 5 9" xfId="1457" xr:uid="{00000000-0005-0000-0000-00008E050000}"/>
    <cellStyle name="Normal 2 2 2 2 2 2 5 9 2" xfId="9443" xr:uid="{77C78444-B331-4529-A8F3-ABDA3EBAC9B5}"/>
    <cellStyle name="Normal 2 2 2 2 2 2 6" xfId="1458" xr:uid="{00000000-0005-0000-0000-00008F050000}"/>
    <cellStyle name="Normal 2 2 2 2 2 2 6 10" xfId="1459" xr:uid="{00000000-0005-0000-0000-000090050000}"/>
    <cellStyle name="Normal 2 2 2 2 2 2 6 10 2" xfId="9445" xr:uid="{60D1D705-CA74-4975-A022-77448934C68F}"/>
    <cellStyle name="Normal 2 2 2 2 2 2 6 11" xfId="1460" xr:uid="{00000000-0005-0000-0000-000091050000}"/>
    <cellStyle name="Normal 2 2 2 2 2 2 6 11 2" xfId="9446" xr:uid="{2C8F330A-1437-4808-BFE0-D0087AFC57BF}"/>
    <cellStyle name="Normal 2 2 2 2 2 2 6 12" xfId="1461" xr:uid="{00000000-0005-0000-0000-000092050000}"/>
    <cellStyle name="Normal 2 2 2 2 2 2 6 12 2" xfId="9447" xr:uid="{C96DB264-8B5D-40E0-B08E-94B6D9FCD78E}"/>
    <cellStyle name="Normal 2 2 2 2 2 2 6 13" xfId="1462" xr:uid="{00000000-0005-0000-0000-000093050000}"/>
    <cellStyle name="Normal 2 2 2 2 2 2 6 13 2" xfId="9448" xr:uid="{CC4CC287-9F17-4EDD-A2A2-46A086170411}"/>
    <cellStyle name="Normal 2 2 2 2 2 2 6 14" xfId="1463" xr:uid="{00000000-0005-0000-0000-000094050000}"/>
    <cellStyle name="Normal 2 2 2 2 2 2 6 14 2" xfId="9449" xr:uid="{C9D7CFFB-D11B-4553-95BD-D4A59FD30530}"/>
    <cellStyle name="Normal 2 2 2 2 2 2 6 15" xfId="1464" xr:uid="{00000000-0005-0000-0000-000095050000}"/>
    <cellStyle name="Normal 2 2 2 2 2 2 6 15 2" xfId="9450" xr:uid="{B072BD73-B138-4D8E-B8F8-9466BA823D12}"/>
    <cellStyle name="Normal 2 2 2 2 2 2 6 16" xfId="9444" xr:uid="{59E30593-CD1E-45B6-9D25-ACF632770C3D}"/>
    <cellStyle name="Normal 2 2 2 2 2 2 6 2" xfId="1465" xr:uid="{00000000-0005-0000-0000-000096050000}"/>
    <cellStyle name="Normal 2 2 2 2 2 2 6 2 2" xfId="9451" xr:uid="{59CC68C4-1F5D-4949-9B85-3832F5570AE9}"/>
    <cellStyle name="Normal 2 2 2 2 2 2 6 3" xfId="1466" xr:uid="{00000000-0005-0000-0000-000097050000}"/>
    <cellStyle name="Normal 2 2 2 2 2 2 6 3 2" xfId="9452" xr:uid="{656539FD-581D-47E9-9034-BF848727AEEA}"/>
    <cellStyle name="Normal 2 2 2 2 2 2 6 4" xfId="1467" xr:uid="{00000000-0005-0000-0000-000098050000}"/>
    <cellStyle name="Normal 2 2 2 2 2 2 6 4 2" xfId="9453" xr:uid="{17E0A1F0-2CFD-4C1B-9D31-9B3CD58BA27B}"/>
    <cellStyle name="Normal 2 2 2 2 2 2 6 5" xfId="1468" xr:uid="{00000000-0005-0000-0000-000099050000}"/>
    <cellStyle name="Normal 2 2 2 2 2 2 6 5 2" xfId="9454" xr:uid="{AF135AAB-E22C-4A47-99DE-8A8FC515840A}"/>
    <cellStyle name="Normal 2 2 2 2 2 2 6 6" xfId="1469" xr:uid="{00000000-0005-0000-0000-00009A050000}"/>
    <cellStyle name="Normal 2 2 2 2 2 2 6 6 2" xfId="9455" xr:uid="{E264144B-1CE6-4086-AB33-B41B3BD35D44}"/>
    <cellStyle name="Normal 2 2 2 2 2 2 6 7" xfId="1470" xr:uid="{00000000-0005-0000-0000-00009B050000}"/>
    <cellStyle name="Normal 2 2 2 2 2 2 6 7 2" xfId="9456" xr:uid="{02BA7D22-43F3-4A85-8786-431F30BF1117}"/>
    <cellStyle name="Normal 2 2 2 2 2 2 6 8" xfId="1471" xr:uid="{00000000-0005-0000-0000-00009C050000}"/>
    <cellStyle name="Normal 2 2 2 2 2 2 6 8 2" xfId="9457" xr:uid="{87DD3AFC-98B5-4947-9AC1-7D3F30972024}"/>
    <cellStyle name="Normal 2 2 2 2 2 2 6 9" xfId="1472" xr:uid="{00000000-0005-0000-0000-00009D050000}"/>
    <cellStyle name="Normal 2 2 2 2 2 2 6 9 2" xfId="9458" xr:uid="{A1C90F00-3F54-47A6-94C7-7DE75C2A49CA}"/>
    <cellStyle name="Normal 2 2 2 2 2 2 7" xfId="1473" xr:uid="{00000000-0005-0000-0000-00009E050000}"/>
    <cellStyle name="Normal 2 2 2 2 2 2 7 10" xfId="1474" xr:uid="{00000000-0005-0000-0000-00009F050000}"/>
    <cellStyle name="Normal 2 2 2 2 2 2 7 10 2" xfId="9460" xr:uid="{29E5034B-0C87-48BC-94BD-E7393A9768E5}"/>
    <cellStyle name="Normal 2 2 2 2 2 2 7 11" xfId="1475" xr:uid="{00000000-0005-0000-0000-0000A0050000}"/>
    <cellStyle name="Normal 2 2 2 2 2 2 7 11 2" xfId="9461" xr:uid="{ED930827-61A6-4F04-96BE-35A863E03AE6}"/>
    <cellStyle name="Normal 2 2 2 2 2 2 7 12" xfId="1476" xr:uid="{00000000-0005-0000-0000-0000A1050000}"/>
    <cellStyle name="Normal 2 2 2 2 2 2 7 12 2" xfId="9462" xr:uid="{CC21547E-F09A-4949-8ED6-20453CD0FF01}"/>
    <cellStyle name="Normal 2 2 2 2 2 2 7 13" xfId="1477" xr:uid="{00000000-0005-0000-0000-0000A2050000}"/>
    <cellStyle name="Normal 2 2 2 2 2 2 7 13 2" xfId="9463" xr:uid="{E6E67A61-7C63-48A7-B199-5687254FAD31}"/>
    <cellStyle name="Normal 2 2 2 2 2 2 7 14" xfId="1478" xr:uid="{00000000-0005-0000-0000-0000A3050000}"/>
    <cellStyle name="Normal 2 2 2 2 2 2 7 14 2" xfId="9464" xr:uid="{8FB9723C-3EB0-4544-AD40-538384A930B0}"/>
    <cellStyle name="Normal 2 2 2 2 2 2 7 15" xfId="1479" xr:uid="{00000000-0005-0000-0000-0000A4050000}"/>
    <cellStyle name="Normal 2 2 2 2 2 2 7 15 2" xfId="9465" xr:uid="{CC0BB58B-F704-452C-A920-DE86B274FDD0}"/>
    <cellStyle name="Normal 2 2 2 2 2 2 7 16" xfId="9459" xr:uid="{3EDAA113-E92B-4C51-AE82-C19FD3698B74}"/>
    <cellStyle name="Normal 2 2 2 2 2 2 7 2" xfId="1480" xr:uid="{00000000-0005-0000-0000-0000A5050000}"/>
    <cellStyle name="Normal 2 2 2 2 2 2 7 2 2" xfId="9466" xr:uid="{FDCB272F-F510-43E0-97A4-F71860214A05}"/>
    <cellStyle name="Normal 2 2 2 2 2 2 7 3" xfId="1481" xr:uid="{00000000-0005-0000-0000-0000A6050000}"/>
    <cellStyle name="Normal 2 2 2 2 2 2 7 3 2" xfId="9467" xr:uid="{D6EC7AF9-148E-41E2-A9E5-624A941794C7}"/>
    <cellStyle name="Normal 2 2 2 2 2 2 7 4" xfId="1482" xr:uid="{00000000-0005-0000-0000-0000A7050000}"/>
    <cellStyle name="Normal 2 2 2 2 2 2 7 4 2" xfId="9468" xr:uid="{77154EB1-0CA8-4888-8ECC-1CDBF458C5AF}"/>
    <cellStyle name="Normal 2 2 2 2 2 2 7 5" xfId="1483" xr:uid="{00000000-0005-0000-0000-0000A8050000}"/>
    <cellStyle name="Normal 2 2 2 2 2 2 7 5 2" xfId="9469" xr:uid="{D32C8BEA-1B70-4DDB-9986-18F2D57666B9}"/>
    <cellStyle name="Normal 2 2 2 2 2 2 7 6" xfId="1484" xr:uid="{00000000-0005-0000-0000-0000A9050000}"/>
    <cellStyle name="Normal 2 2 2 2 2 2 7 6 2" xfId="9470" xr:uid="{9A777778-2587-40AA-BA5F-D08B99BBFD89}"/>
    <cellStyle name="Normal 2 2 2 2 2 2 7 7" xfId="1485" xr:uid="{00000000-0005-0000-0000-0000AA050000}"/>
    <cellStyle name="Normal 2 2 2 2 2 2 7 7 2" xfId="9471" xr:uid="{864CE9A4-B965-4CFA-BD3F-A1B0DE983D33}"/>
    <cellStyle name="Normal 2 2 2 2 2 2 7 8" xfId="1486" xr:uid="{00000000-0005-0000-0000-0000AB050000}"/>
    <cellStyle name="Normal 2 2 2 2 2 2 7 8 2" xfId="9472" xr:uid="{F3A8A589-2DF9-4B8F-9B84-F5FCD222E09F}"/>
    <cellStyle name="Normal 2 2 2 2 2 2 7 9" xfId="1487" xr:uid="{00000000-0005-0000-0000-0000AC050000}"/>
    <cellStyle name="Normal 2 2 2 2 2 2 7 9 2" xfId="9473" xr:uid="{5EA1778C-9FB6-4E16-96FE-FCBE82807037}"/>
    <cellStyle name="Normal 2 2 2 2 2 2 8" xfId="1488" xr:uid="{00000000-0005-0000-0000-0000AD050000}"/>
    <cellStyle name="Normal 2 2 2 2 2 2 8 10" xfId="1489" xr:uid="{00000000-0005-0000-0000-0000AE050000}"/>
    <cellStyle name="Normal 2 2 2 2 2 2 8 10 2" xfId="9475" xr:uid="{35F6E3A8-804E-487F-96F2-19E63EE5F20B}"/>
    <cellStyle name="Normal 2 2 2 2 2 2 8 11" xfId="1490" xr:uid="{00000000-0005-0000-0000-0000AF050000}"/>
    <cellStyle name="Normal 2 2 2 2 2 2 8 11 2" xfId="9476" xr:uid="{0376F386-04CC-4BD9-82DD-17208C62EE17}"/>
    <cellStyle name="Normal 2 2 2 2 2 2 8 12" xfId="1491" xr:uid="{00000000-0005-0000-0000-0000B0050000}"/>
    <cellStyle name="Normal 2 2 2 2 2 2 8 12 2" xfId="9477" xr:uid="{78C9E513-26E1-41E6-B0FA-26388302FAC1}"/>
    <cellStyle name="Normal 2 2 2 2 2 2 8 13" xfId="1492" xr:uid="{00000000-0005-0000-0000-0000B1050000}"/>
    <cellStyle name="Normal 2 2 2 2 2 2 8 13 2" xfId="9478" xr:uid="{E0E423A8-AEBC-4F2F-8821-89B759545F7A}"/>
    <cellStyle name="Normal 2 2 2 2 2 2 8 14" xfId="1493" xr:uid="{00000000-0005-0000-0000-0000B2050000}"/>
    <cellStyle name="Normal 2 2 2 2 2 2 8 14 2" xfId="9479" xr:uid="{B43E6846-55E5-45DD-A8A3-983AD36522D9}"/>
    <cellStyle name="Normal 2 2 2 2 2 2 8 15" xfId="1494" xr:uid="{00000000-0005-0000-0000-0000B3050000}"/>
    <cellStyle name="Normal 2 2 2 2 2 2 8 15 2" xfId="9480" xr:uid="{E975F498-A46D-40BF-AC3B-2D45067AD009}"/>
    <cellStyle name="Normal 2 2 2 2 2 2 8 16" xfId="9474" xr:uid="{9F55BCD5-A9F9-4707-BA6F-3A16C7B1D54E}"/>
    <cellStyle name="Normal 2 2 2 2 2 2 8 2" xfId="1495" xr:uid="{00000000-0005-0000-0000-0000B4050000}"/>
    <cellStyle name="Normal 2 2 2 2 2 2 8 2 2" xfId="9481" xr:uid="{BA54CC6D-6645-4873-887B-B9C65AABFFD3}"/>
    <cellStyle name="Normal 2 2 2 2 2 2 8 3" xfId="1496" xr:uid="{00000000-0005-0000-0000-0000B5050000}"/>
    <cellStyle name="Normal 2 2 2 2 2 2 8 3 2" xfId="9482" xr:uid="{5CBD99A3-E24B-4F11-B868-64D528D9761A}"/>
    <cellStyle name="Normal 2 2 2 2 2 2 8 4" xfId="1497" xr:uid="{00000000-0005-0000-0000-0000B6050000}"/>
    <cellStyle name="Normal 2 2 2 2 2 2 8 4 2" xfId="9483" xr:uid="{CAE1420C-198F-4FA3-A588-A8FB2841CF1C}"/>
    <cellStyle name="Normal 2 2 2 2 2 2 8 5" xfId="1498" xr:uid="{00000000-0005-0000-0000-0000B7050000}"/>
    <cellStyle name="Normal 2 2 2 2 2 2 8 5 2" xfId="9484" xr:uid="{C9F6FDA5-E30D-49B4-9CF4-ECC144488D40}"/>
    <cellStyle name="Normal 2 2 2 2 2 2 8 6" xfId="1499" xr:uid="{00000000-0005-0000-0000-0000B8050000}"/>
    <cellStyle name="Normal 2 2 2 2 2 2 8 6 2" xfId="9485" xr:uid="{29A1704C-758D-41F5-96B2-F0A082BA3138}"/>
    <cellStyle name="Normal 2 2 2 2 2 2 8 7" xfId="1500" xr:uid="{00000000-0005-0000-0000-0000B9050000}"/>
    <cellStyle name="Normal 2 2 2 2 2 2 8 7 2" xfId="9486" xr:uid="{5A0109BD-5050-4EA4-A5CC-16C34C86F650}"/>
    <cellStyle name="Normal 2 2 2 2 2 2 8 8" xfId="1501" xr:uid="{00000000-0005-0000-0000-0000BA050000}"/>
    <cellStyle name="Normal 2 2 2 2 2 2 8 8 2" xfId="9487" xr:uid="{EC58BE16-0B9A-4220-841A-3342E0ECB271}"/>
    <cellStyle name="Normal 2 2 2 2 2 2 8 9" xfId="1502" xr:uid="{00000000-0005-0000-0000-0000BB050000}"/>
    <cellStyle name="Normal 2 2 2 2 2 2 8 9 2" xfId="9488" xr:uid="{99215D6C-3D63-4846-8236-267956046660}"/>
    <cellStyle name="Normal 2 2 2 2 2 2 9" xfId="1503" xr:uid="{00000000-0005-0000-0000-0000BC050000}"/>
    <cellStyle name="Normal 2 2 2 2 2 2 9 10" xfId="1504" xr:uid="{00000000-0005-0000-0000-0000BD050000}"/>
    <cellStyle name="Normal 2 2 2 2 2 2 9 10 2" xfId="9490" xr:uid="{821D4563-C97F-44DA-8BDB-DF3825987348}"/>
    <cellStyle name="Normal 2 2 2 2 2 2 9 11" xfId="1505" xr:uid="{00000000-0005-0000-0000-0000BE050000}"/>
    <cellStyle name="Normal 2 2 2 2 2 2 9 11 2" xfId="9491" xr:uid="{3629C1EB-4614-4728-8ECD-E2CE6539961E}"/>
    <cellStyle name="Normal 2 2 2 2 2 2 9 12" xfId="1506" xr:uid="{00000000-0005-0000-0000-0000BF050000}"/>
    <cellStyle name="Normal 2 2 2 2 2 2 9 12 2" xfId="9492" xr:uid="{E6E3668E-3C8D-44B1-A905-84E37F1765F9}"/>
    <cellStyle name="Normal 2 2 2 2 2 2 9 13" xfId="1507" xr:uid="{00000000-0005-0000-0000-0000C0050000}"/>
    <cellStyle name="Normal 2 2 2 2 2 2 9 13 2" xfId="9493" xr:uid="{DD496B1E-B216-439E-8671-57446D069B00}"/>
    <cellStyle name="Normal 2 2 2 2 2 2 9 14" xfId="1508" xr:uid="{00000000-0005-0000-0000-0000C1050000}"/>
    <cellStyle name="Normal 2 2 2 2 2 2 9 14 2" xfId="9494" xr:uid="{1E50221E-9036-44D2-8622-34AE17079290}"/>
    <cellStyle name="Normal 2 2 2 2 2 2 9 15" xfId="1509" xr:uid="{00000000-0005-0000-0000-0000C2050000}"/>
    <cellStyle name="Normal 2 2 2 2 2 2 9 15 2" xfId="9495" xr:uid="{ECF5774F-97B5-4D19-9C8E-5742D628F3AA}"/>
    <cellStyle name="Normal 2 2 2 2 2 2 9 16" xfId="9489" xr:uid="{700E4EFF-6268-4ADB-989B-BBCBE90E408D}"/>
    <cellStyle name="Normal 2 2 2 2 2 2 9 2" xfId="1510" xr:uid="{00000000-0005-0000-0000-0000C3050000}"/>
    <cellStyle name="Normal 2 2 2 2 2 2 9 2 2" xfId="9496" xr:uid="{2E9E9D9B-9919-4558-AC03-5E19FFEE5183}"/>
    <cellStyle name="Normal 2 2 2 2 2 2 9 3" xfId="1511" xr:uid="{00000000-0005-0000-0000-0000C4050000}"/>
    <cellStyle name="Normal 2 2 2 2 2 2 9 3 2" xfId="9497" xr:uid="{BE61ED16-8551-4AB4-93CD-C1A3A1FEB2C9}"/>
    <cellStyle name="Normal 2 2 2 2 2 2 9 4" xfId="1512" xr:uid="{00000000-0005-0000-0000-0000C5050000}"/>
    <cellStyle name="Normal 2 2 2 2 2 2 9 4 2" xfId="9498" xr:uid="{E344C1F7-7B77-4B8B-9774-332F58CDBDB5}"/>
    <cellStyle name="Normal 2 2 2 2 2 2 9 5" xfId="1513" xr:uid="{00000000-0005-0000-0000-0000C6050000}"/>
    <cellStyle name="Normal 2 2 2 2 2 2 9 5 2" xfId="9499" xr:uid="{60AF0CA8-D8B9-43B4-997F-789A51ACC5CB}"/>
    <cellStyle name="Normal 2 2 2 2 2 2 9 6" xfId="1514" xr:uid="{00000000-0005-0000-0000-0000C7050000}"/>
    <cellStyle name="Normal 2 2 2 2 2 2 9 6 2" xfId="9500" xr:uid="{10046870-7A1C-47DC-B849-357138C2144C}"/>
    <cellStyle name="Normal 2 2 2 2 2 2 9 7" xfId="1515" xr:uid="{00000000-0005-0000-0000-0000C8050000}"/>
    <cellStyle name="Normal 2 2 2 2 2 2 9 7 2" xfId="9501" xr:uid="{E9732AFD-5E4C-4BE4-B740-B7563F810B01}"/>
    <cellStyle name="Normal 2 2 2 2 2 2 9 8" xfId="1516" xr:uid="{00000000-0005-0000-0000-0000C9050000}"/>
    <cellStyle name="Normal 2 2 2 2 2 2 9 8 2" xfId="9502" xr:uid="{C8BFFE31-33C5-4CC0-892E-18129422E1F9}"/>
    <cellStyle name="Normal 2 2 2 2 2 2 9 9" xfId="1517" xr:uid="{00000000-0005-0000-0000-0000CA050000}"/>
    <cellStyle name="Normal 2 2 2 2 2 2 9 9 2" xfId="9503" xr:uid="{F296BD41-0C25-4E6A-BDAB-473A90A6F5C8}"/>
    <cellStyle name="Normal 2 2 2 2 2 20" xfId="1518" xr:uid="{00000000-0005-0000-0000-0000CB050000}"/>
    <cellStyle name="Normal 2 2 2 2 2 20 2" xfId="9504" xr:uid="{6E16201A-2909-4F5F-8EC6-ABE04440282E}"/>
    <cellStyle name="Normal 2 2 2 2 2 21" xfId="1519" xr:uid="{00000000-0005-0000-0000-0000CC050000}"/>
    <cellStyle name="Normal 2 2 2 2 2 21 2" xfId="9505" xr:uid="{AD58D56E-8B31-43C9-B74F-D3D67E15FDC3}"/>
    <cellStyle name="Normal 2 2 2 2 2 22" xfId="1520" xr:uid="{00000000-0005-0000-0000-0000CD050000}"/>
    <cellStyle name="Normal 2 2 2 2 2 22 10" xfId="9506" xr:uid="{F55B7CDE-EFC2-48DC-95B0-130D8D556949}"/>
    <cellStyle name="Normal 2 2 2 2 2 22 2" xfId="1521" xr:uid="{00000000-0005-0000-0000-0000CE050000}"/>
    <cellStyle name="Normal 2 2 2 2 2 22 2 2" xfId="1522" xr:uid="{00000000-0005-0000-0000-0000CF050000}"/>
    <cellStyle name="Normal 2 2 2 2 2 22 2 2 2" xfId="9508" xr:uid="{DBB607DF-F461-4E06-9832-D02924A29FC3}"/>
    <cellStyle name="Normal 2 2 2 2 2 22 2 3" xfId="1523" xr:uid="{00000000-0005-0000-0000-0000D0050000}"/>
    <cellStyle name="Normal 2 2 2 2 2 22 2 3 2" xfId="9509" xr:uid="{9EE812B2-4DB2-498B-BFE5-DDB43E9D2947}"/>
    <cellStyle name="Normal 2 2 2 2 2 22 2 4" xfId="1524" xr:uid="{00000000-0005-0000-0000-0000D1050000}"/>
    <cellStyle name="Normal 2 2 2 2 2 22 2 4 2" xfId="9510" xr:uid="{9C32066B-A34C-4C5D-99AF-0F6D90AFAA0A}"/>
    <cellStyle name="Normal 2 2 2 2 2 22 2 5" xfId="1525" xr:uid="{00000000-0005-0000-0000-0000D2050000}"/>
    <cellStyle name="Normal 2 2 2 2 2 22 2 5 2" xfId="9511" xr:uid="{C40CEF38-A479-49DA-97B9-55ADD5A8BCCE}"/>
    <cellStyle name="Normal 2 2 2 2 2 22 2 6" xfId="1526" xr:uid="{00000000-0005-0000-0000-0000D3050000}"/>
    <cellStyle name="Normal 2 2 2 2 2 22 2 6 2" xfId="9512" xr:uid="{993610CB-9035-46E5-98C3-DD849DD02C71}"/>
    <cellStyle name="Normal 2 2 2 2 2 22 2 7" xfId="9507" xr:uid="{C80F5F6B-C915-4374-AA52-F04E48D9C44D}"/>
    <cellStyle name="Normal 2 2 2 2 2 22 3" xfId="1527" xr:uid="{00000000-0005-0000-0000-0000D4050000}"/>
    <cellStyle name="Normal 2 2 2 2 2 22 3 2" xfId="9513" xr:uid="{1DA80BBD-B9D5-4BE7-A072-E5D0728587FB}"/>
    <cellStyle name="Normal 2 2 2 2 2 22 4" xfId="1528" xr:uid="{00000000-0005-0000-0000-0000D5050000}"/>
    <cellStyle name="Normal 2 2 2 2 2 22 4 2" xfId="9514" xr:uid="{42D0BB7B-4C98-4E15-B69A-735A0A9026F6}"/>
    <cellStyle name="Normal 2 2 2 2 2 22 5" xfId="1529" xr:uid="{00000000-0005-0000-0000-0000D6050000}"/>
    <cellStyle name="Normal 2 2 2 2 2 22 5 2" xfId="9515" xr:uid="{0A2DA2BE-018A-4E34-A9CF-C2EB780FE2B7}"/>
    <cellStyle name="Normal 2 2 2 2 2 22 6" xfId="1530" xr:uid="{00000000-0005-0000-0000-0000D7050000}"/>
    <cellStyle name="Normal 2 2 2 2 2 22 6 2" xfId="9516" xr:uid="{C7BE5873-4475-4D61-BB41-8959C040D110}"/>
    <cellStyle name="Normal 2 2 2 2 2 22 7" xfId="1531" xr:uid="{00000000-0005-0000-0000-0000D8050000}"/>
    <cellStyle name="Normal 2 2 2 2 2 22 7 2" xfId="9517" xr:uid="{3BF0402F-CB92-4C7D-8D1D-423D462F553B}"/>
    <cellStyle name="Normal 2 2 2 2 2 22 8" xfId="1532" xr:uid="{00000000-0005-0000-0000-0000D9050000}"/>
    <cellStyle name="Normal 2 2 2 2 2 22 8 2" xfId="9518" xr:uid="{40109EE6-56BE-426C-859F-86495B2A2830}"/>
    <cellStyle name="Normal 2 2 2 2 2 22 9" xfId="1533" xr:uid="{00000000-0005-0000-0000-0000DA050000}"/>
    <cellStyle name="Normal 2 2 2 2 2 22 9 2" xfId="9519" xr:uid="{A8F463D0-DD5D-4573-AC82-A3953C26FEE2}"/>
    <cellStyle name="Normal 2 2 2 2 2 23" xfId="1534" xr:uid="{00000000-0005-0000-0000-0000DB050000}"/>
    <cellStyle name="Normal 2 2 2 2 2 23 2" xfId="9520" xr:uid="{B2019D47-B362-4EF3-BC10-50796ECAE5B6}"/>
    <cellStyle name="Normal 2 2 2 2 2 24" xfId="1535" xr:uid="{00000000-0005-0000-0000-0000DC050000}"/>
    <cellStyle name="Normal 2 2 2 2 2 24 2" xfId="9521" xr:uid="{B8399E90-AA43-4A34-8500-2DD6A35FFC50}"/>
    <cellStyle name="Normal 2 2 2 2 2 25" xfId="1536" xr:uid="{00000000-0005-0000-0000-0000DD050000}"/>
    <cellStyle name="Normal 2 2 2 2 2 25 2" xfId="1537" xr:uid="{00000000-0005-0000-0000-0000DE050000}"/>
    <cellStyle name="Normal 2 2 2 2 2 25 2 2" xfId="9523" xr:uid="{92EE60A6-D215-4DC0-A6D6-84AB4579BD8F}"/>
    <cellStyle name="Normal 2 2 2 2 2 25 3" xfId="1538" xr:uid="{00000000-0005-0000-0000-0000DF050000}"/>
    <cellStyle name="Normal 2 2 2 2 2 25 3 2" xfId="9524" xr:uid="{4B5F17D0-522A-4538-B43F-30BF97F86196}"/>
    <cellStyle name="Normal 2 2 2 2 2 25 4" xfId="1539" xr:uid="{00000000-0005-0000-0000-0000E0050000}"/>
    <cellStyle name="Normal 2 2 2 2 2 25 4 2" xfId="9525" xr:uid="{5FE248A9-2757-431F-B3C1-75E3CE971432}"/>
    <cellStyle name="Normal 2 2 2 2 2 25 5" xfId="1540" xr:uid="{00000000-0005-0000-0000-0000E1050000}"/>
    <cellStyle name="Normal 2 2 2 2 2 25 5 2" xfId="9526" xr:uid="{032028B8-5C4F-46B2-92FA-CA45A28205D2}"/>
    <cellStyle name="Normal 2 2 2 2 2 25 6" xfId="1541" xr:uid="{00000000-0005-0000-0000-0000E2050000}"/>
    <cellStyle name="Normal 2 2 2 2 2 25 6 2" xfId="9527" xr:uid="{3D6901A5-9FEA-485A-A4A3-03A831ECCA30}"/>
    <cellStyle name="Normal 2 2 2 2 2 25 7" xfId="9522" xr:uid="{8D67627A-7EC6-439D-91A0-BB823DBABFDC}"/>
    <cellStyle name="Normal 2 2 2 2 2 26" xfId="1542" xr:uid="{00000000-0005-0000-0000-0000E3050000}"/>
    <cellStyle name="Normal 2 2 2 2 2 26 2" xfId="9528" xr:uid="{AAE1BD58-C3DA-44A5-9915-DABB2267943D}"/>
    <cellStyle name="Normal 2 2 2 2 2 27" xfId="1543" xr:uid="{00000000-0005-0000-0000-0000E4050000}"/>
    <cellStyle name="Normal 2 2 2 2 2 27 2" xfId="9529" xr:uid="{B8E5F440-9EA8-4060-BF7A-EA1D790F4D28}"/>
    <cellStyle name="Normal 2 2 2 2 2 28" xfId="1544" xr:uid="{00000000-0005-0000-0000-0000E5050000}"/>
    <cellStyle name="Normal 2 2 2 2 2 28 2" xfId="9530" xr:uid="{AFB4D43A-BAA8-4331-AC3A-1EB2C6DE864D}"/>
    <cellStyle name="Normal 2 2 2 2 2 29" xfId="1545" xr:uid="{00000000-0005-0000-0000-0000E6050000}"/>
    <cellStyle name="Normal 2 2 2 2 2 29 2" xfId="9531" xr:uid="{E7692D78-8B6B-42A5-A67E-27AF140DEE17}"/>
    <cellStyle name="Normal 2 2 2 2 2 3" xfId="1546" xr:uid="{00000000-0005-0000-0000-0000E7050000}"/>
    <cellStyle name="Normal 2 2 2 2 2 3 2" xfId="1547" xr:uid="{00000000-0005-0000-0000-0000E8050000}"/>
    <cellStyle name="Normal 2 2 2 2 2 3 2 10" xfId="1548" xr:uid="{00000000-0005-0000-0000-0000E9050000}"/>
    <cellStyle name="Normal 2 2 2 2 2 3 2 10 2" xfId="9534" xr:uid="{0588BAFE-F40B-4D68-9ED9-A415A4BB89F0}"/>
    <cellStyle name="Normal 2 2 2 2 2 3 2 11" xfId="1549" xr:uid="{00000000-0005-0000-0000-0000EA050000}"/>
    <cellStyle name="Normal 2 2 2 2 2 3 2 11 2" xfId="9535" xr:uid="{A99CC2FF-882B-4604-A2B7-9EA35288A8F8}"/>
    <cellStyle name="Normal 2 2 2 2 2 3 2 12" xfId="1550" xr:uid="{00000000-0005-0000-0000-0000EB050000}"/>
    <cellStyle name="Normal 2 2 2 2 2 3 2 12 2" xfId="9536" xr:uid="{8C941ADA-A6F3-4170-A486-0B195A733E75}"/>
    <cellStyle name="Normal 2 2 2 2 2 3 2 13" xfId="1551" xr:uid="{00000000-0005-0000-0000-0000EC050000}"/>
    <cellStyle name="Normal 2 2 2 2 2 3 2 13 2" xfId="9537" xr:uid="{9CC78A1C-796F-4631-A461-6393DDEA2EF1}"/>
    <cellStyle name="Normal 2 2 2 2 2 3 2 14" xfId="1552" xr:uid="{00000000-0005-0000-0000-0000ED050000}"/>
    <cellStyle name="Normal 2 2 2 2 2 3 2 14 2" xfId="9538" xr:uid="{D9F0E7F4-F0C2-4444-8534-5348C3774E9C}"/>
    <cellStyle name="Normal 2 2 2 2 2 3 2 15" xfId="1553" xr:uid="{00000000-0005-0000-0000-0000EE050000}"/>
    <cellStyle name="Normal 2 2 2 2 2 3 2 15 2" xfId="9539" xr:uid="{8D87447F-C81C-4D45-A58F-76932A0D1596}"/>
    <cellStyle name="Normal 2 2 2 2 2 3 2 16" xfId="1554" xr:uid="{00000000-0005-0000-0000-0000EF050000}"/>
    <cellStyle name="Normal 2 2 2 2 2 3 2 16 2" xfId="9540" xr:uid="{AA6BE16A-9C07-4B86-AD69-ED67761C9D6E}"/>
    <cellStyle name="Normal 2 2 2 2 2 3 2 17" xfId="1555" xr:uid="{00000000-0005-0000-0000-0000F0050000}"/>
    <cellStyle name="Normal 2 2 2 2 2 3 2 17 2" xfId="9541" xr:uid="{BBF9DB8D-AEBF-4379-B3FD-DD846C5D6DFD}"/>
    <cellStyle name="Normal 2 2 2 2 2 3 2 18" xfId="1556" xr:uid="{00000000-0005-0000-0000-0000F1050000}"/>
    <cellStyle name="Normal 2 2 2 2 2 3 2 18 2" xfId="9542" xr:uid="{9F6F65DD-C438-41DC-AF95-DBC95B345713}"/>
    <cellStyle name="Normal 2 2 2 2 2 3 2 19" xfId="1557" xr:uid="{00000000-0005-0000-0000-0000F2050000}"/>
    <cellStyle name="Normal 2 2 2 2 2 3 2 19 2" xfId="9543" xr:uid="{3ACFFB37-AB6A-469C-97EE-3BDF8080798C}"/>
    <cellStyle name="Normal 2 2 2 2 2 3 2 2" xfId="1558" xr:uid="{00000000-0005-0000-0000-0000F3050000}"/>
    <cellStyle name="Normal 2 2 2 2 2 3 2 2 2" xfId="1559" xr:uid="{00000000-0005-0000-0000-0000F4050000}"/>
    <cellStyle name="Normal 2 2 2 2 2 3 2 2 2 10" xfId="1560" xr:uid="{00000000-0005-0000-0000-0000F5050000}"/>
    <cellStyle name="Normal 2 2 2 2 2 3 2 2 2 10 2" xfId="9546" xr:uid="{83B9AE36-0032-46AE-B162-9C6C3CDA6728}"/>
    <cellStyle name="Normal 2 2 2 2 2 3 2 2 2 11" xfId="1561" xr:uid="{00000000-0005-0000-0000-0000F6050000}"/>
    <cellStyle name="Normal 2 2 2 2 2 3 2 2 2 11 2" xfId="9547" xr:uid="{EC88D7D3-F6C2-42B5-8D94-690A6271D937}"/>
    <cellStyle name="Normal 2 2 2 2 2 3 2 2 2 12" xfId="1562" xr:uid="{00000000-0005-0000-0000-0000F7050000}"/>
    <cellStyle name="Normal 2 2 2 2 2 3 2 2 2 12 2" xfId="9548" xr:uid="{420EF4D6-86DE-476F-9D15-E07BBDE2DD0A}"/>
    <cellStyle name="Normal 2 2 2 2 2 3 2 2 2 13" xfId="1563" xr:uid="{00000000-0005-0000-0000-0000F8050000}"/>
    <cellStyle name="Normal 2 2 2 2 2 3 2 2 2 13 2" xfId="9549" xr:uid="{6E3E5C15-CDF7-4C20-BD86-DA4422C7227C}"/>
    <cellStyle name="Normal 2 2 2 2 2 3 2 2 2 14" xfId="1564" xr:uid="{00000000-0005-0000-0000-0000F9050000}"/>
    <cellStyle name="Normal 2 2 2 2 2 3 2 2 2 14 2" xfId="9550" xr:uid="{CF5EBEA7-081B-4661-9723-E44BD88FB171}"/>
    <cellStyle name="Normal 2 2 2 2 2 3 2 2 2 15" xfId="1565" xr:uid="{00000000-0005-0000-0000-0000FA050000}"/>
    <cellStyle name="Normal 2 2 2 2 2 3 2 2 2 15 2" xfId="9551" xr:uid="{BFE18FE6-4353-4E90-85DD-FFA994FCA63C}"/>
    <cellStyle name="Normal 2 2 2 2 2 3 2 2 2 16" xfId="9545" xr:uid="{9CEF08EB-4822-49D8-8147-0E6214FD9A1E}"/>
    <cellStyle name="Normal 2 2 2 2 2 3 2 2 2 2" xfId="1566" xr:uid="{00000000-0005-0000-0000-0000FB050000}"/>
    <cellStyle name="Normal 2 2 2 2 2 3 2 2 2 2 2" xfId="9552" xr:uid="{D3CD832A-D95B-4457-A803-2AC4B3AE84C7}"/>
    <cellStyle name="Normal 2 2 2 2 2 3 2 2 2 3" xfId="1567" xr:uid="{00000000-0005-0000-0000-0000FC050000}"/>
    <cellStyle name="Normal 2 2 2 2 2 3 2 2 2 3 2" xfId="9553" xr:uid="{16232BD8-4757-413B-B663-F1FFAAA78CDD}"/>
    <cellStyle name="Normal 2 2 2 2 2 3 2 2 2 4" xfId="1568" xr:uid="{00000000-0005-0000-0000-0000FD050000}"/>
    <cellStyle name="Normal 2 2 2 2 2 3 2 2 2 4 2" xfId="9554" xr:uid="{F0490280-753F-4486-BF8A-AE18DF324864}"/>
    <cellStyle name="Normal 2 2 2 2 2 3 2 2 2 5" xfId="1569" xr:uid="{00000000-0005-0000-0000-0000FE050000}"/>
    <cellStyle name="Normal 2 2 2 2 2 3 2 2 2 5 2" xfId="9555" xr:uid="{D399B076-640B-4AEC-9694-B15D40BC92E5}"/>
    <cellStyle name="Normal 2 2 2 2 2 3 2 2 2 6" xfId="1570" xr:uid="{00000000-0005-0000-0000-0000FF050000}"/>
    <cellStyle name="Normal 2 2 2 2 2 3 2 2 2 6 2" xfId="9556" xr:uid="{A7698277-2B70-4179-8174-D3DC30ADC5F8}"/>
    <cellStyle name="Normal 2 2 2 2 2 3 2 2 2 7" xfId="1571" xr:uid="{00000000-0005-0000-0000-000000060000}"/>
    <cellStyle name="Normal 2 2 2 2 2 3 2 2 2 7 2" xfId="9557" xr:uid="{B73B4F96-9270-4CB2-97C0-4C62BEACAF85}"/>
    <cellStyle name="Normal 2 2 2 2 2 3 2 2 2 8" xfId="1572" xr:uid="{00000000-0005-0000-0000-000001060000}"/>
    <cellStyle name="Normal 2 2 2 2 2 3 2 2 2 8 2" xfId="9558" xr:uid="{05C73CD9-3BE9-46F8-9497-90FBE053DC7B}"/>
    <cellStyle name="Normal 2 2 2 2 2 3 2 2 2 9" xfId="1573" xr:uid="{00000000-0005-0000-0000-000002060000}"/>
    <cellStyle name="Normal 2 2 2 2 2 3 2 2 2 9 2" xfId="9559" xr:uid="{D3EB2CE5-AEAF-4449-8588-031437DDB9D5}"/>
    <cellStyle name="Normal 2 2 2 2 2 3 2 2 3" xfId="1574" xr:uid="{00000000-0005-0000-0000-000003060000}"/>
    <cellStyle name="Normal 2 2 2 2 2 3 2 2 3 10" xfId="1575" xr:uid="{00000000-0005-0000-0000-000004060000}"/>
    <cellStyle name="Normal 2 2 2 2 2 3 2 2 3 10 2" xfId="9561" xr:uid="{C399B7C9-0816-4DBE-A3D2-4DE3BAE0FD03}"/>
    <cellStyle name="Normal 2 2 2 2 2 3 2 2 3 11" xfId="1576" xr:uid="{00000000-0005-0000-0000-000005060000}"/>
    <cellStyle name="Normal 2 2 2 2 2 3 2 2 3 11 2" xfId="9562" xr:uid="{2B91ED08-B8FB-478C-957A-E7332945F279}"/>
    <cellStyle name="Normal 2 2 2 2 2 3 2 2 3 12" xfId="1577" xr:uid="{00000000-0005-0000-0000-000006060000}"/>
    <cellStyle name="Normal 2 2 2 2 2 3 2 2 3 12 2" xfId="9563" xr:uid="{96558CC8-4E86-441F-BD81-B550EC365253}"/>
    <cellStyle name="Normal 2 2 2 2 2 3 2 2 3 13" xfId="1578" xr:uid="{00000000-0005-0000-0000-000007060000}"/>
    <cellStyle name="Normal 2 2 2 2 2 3 2 2 3 13 2" xfId="9564" xr:uid="{782FA921-C754-4075-9099-8D86C0167BB2}"/>
    <cellStyle name="Normal 2 2 2 2 2 3 2 2 3 14" xfId="1579" xr:uid="{00000000-0005-0000-0000-000008060000}"/>
    <cellStyle name="Normal 2 2 2 2 2 3 2 2 3 14 2" xfId="9565" xr:uid="{386FF36F-A2C0-457F-8A33-89BD650B7E99}"/>
    <cellStyle name="Normal 2 2 2 2 2 3 2 2 3 15" xfId="1580" xr:uid="{00000000-0005-0000-0000-000009060000}"/>
    <cellStyle name="Normal 2 2 2 2 2 3 2 2 3 15 2" xfId="9566" xr:uid="{E91A5475-18EF-4572-9EFE-0C6611C19E1B}"/>
    <cellStyle name="Normal 2 2 2 2 2 3 2 2 3 16" xfId="9560" xr:uid="{B3AE363A-D06D-4111-9E6F-AF47A42988B2}"/>
    <cellStyle name="Normal 2 2 2 2 2 3 2 2 3 2" xfId="1581" xr:uid="{00000000-0005-0000-0000-00000A060000}"/>
    <cellStyle name="Normal 2 2 2 2 2 3 2 2 3 2 2" xfId="9567" xr:uid="{C72B3DCF-F1EB-4FC4-AAED-332D47F0106E}"/>
    <cellStyle name="Normal 2 2 2 2 2 3 2 2 3 3" xfId="1582" xr:uid="{00000000-0005-0000-0000-00000B060000}"/>
    <cellStyle name="Normal 2 2 2 2 2 3 2 2 3 3 2" xfId="9568" xr:uid="{D6A9A282-26C3-4DF0-84B8-F74F77F1A30C}"/>
    <cellStyle name="Normal 2 2 2 2 2 3 2 2 3 4" xfId="1583" xr:uid="{00000000-0005-0000-0000-00000C060000}"/>
    <cellStyle name="Normal 2 2 2 2 2 3 2 2 3 4 2" xfId="9569" xr:uid="{F8849CA1-4D79-408A-82AC-B38697B7EB12}"/>
    <cellStyle name="Normal 2 2 2 2 2 3 2 2 3 5" xfId="1584" xr:uid="{00000000-0005-0000-0000-00000D060000}"/>
    <cellStyle name="Normal 2 2 2 2 2 3 2 2 3 5 2" xfId="9570" xr:uid="{4D2A1F53-10C0-4ADB-BACE-55BF03B23EE5}"/>
    <cellStyle name="Normal 2 2 2 2 2 3 2 2 3 6" xfId="1585" xr:uid="{00000000-0005-0000-0000-00000E060000}"/>
    <cellStyle name="Normal 2 2 2 2 2 3 2 2 3 6 2" xfId="9571" xr:uid="{16A278BC-97F8-40A2-BA3E-E88F253ABC38}"/>
    <cellStyle name="Normal 2 2 2 2 2 3 2 2 3 7" xfId="1586" xr:uid="{00000000-0005-0000-0000-00000F060000}"/>
    <cellStyle name="Normal 2 2 2 2 2 3 2 2 3 7 2" xfId="9572" xr:uid="{B9DAB311-71A0-4B8D-8E27-908361F14A99}"/>
    <cellStyle name="Normal 2 2 2 2 2 3 2 2 3 8" xfId="1587" xr:uid="{00000000-0005-0000-0000-000010060000}"/>
    <cellStyle name="Normal 2 2 2 2 2 3 2 2 3 8 2" xfId="9573" xr:uid="{6F616807-F517-4BA4-9486-B16DD849BBED}"/>
    <cellStyle name="Normal 2 2 2 2 2 3 2 2 3 9" xfId="1588" xr:uid="{00000000-0005-0000-0000-000011060000}"/>
    <cellStyle name="Normal 2 2 2 2 2 3 2 2 3 9 2" xfId="9574" xr:uid="{5F439D28-E0B3-48DF-8E21-DF011F5A40D0}"/>
    <cellStyle name="Normal 2 2 2 2 2 3 2 2 4" xfId="1589" xr:uid="{00000000-0005-0000-0000-000012060000}"/>
    <cellStyle name="Normal 2 2 2 2 2 3 2 2 4 10" xfId="1590" xr:uid="{00000000-0005-0000-0000-000013060000}"/>
    <cellStyle name="Normal 2 2 2 2 2 3 2 2 4 10 2" xfId="9576" xr:uid="{6ADEFEE9-E819-4930-B51A-435267FD936C}"/>
    <cellStyle name="Normal 2 2 2 2 2 3 2 2 4 11" xfId="1591" xr:uid="{00000000-0005-0000-0000-000014060000}"/>
    <cellStyle name="Normal 2 2 2 2 2 3 2 2 4 11 2" xfId="9577" xr:uid="{1AE62EF7-985D-4C55-929C-23020BC1EDD4}"/>
    <cellStyle name="Normal 2 2 2 2 2 3 2 2 4 12" xfId="1592" xr:uid="{00000000-0005-0000-0000-000015060000}"/>
    <cellStyle name="Normal 2 2 2 2 2 3 2 2 4 12 2" xfId="9578" xr:uid="{F42B7150-8A16-4FDF-A91F-1B2F56552AFE}"/>
    <cellStyle name="Normal 2 2 2 2 2 3 2 2 4 13" xfId="1593" xr:uid="{00000000-0005-0000-0000-000016060000}"/>
    <cellStyle name="Normal 2 2 2 2 2 3 2 2 4 13 2" xfId="9579" xr:uid="{53CE81F0-35B2-4369-B69E-2E32EABFE10B}"/>
    <cellStyle name="Normal 2 2 2 2 2 3 2 2 4 14" xfId="1594" xr:uid="{00000000-0005-0000-0000-000017060000}"/>
    <cellStyle name="Normal 2 2 2 2 2 3 2 2 4 14 2" xfId="9580" xr:uid="{34DAECA4-86A9-4561-9E2D-09DF6F854032}"/>
    <cellStyle name="Normal 2 2 2 2 2 3 2 2 4 15" xfId="1595" xr:uid="{00000000-0005-0000-0000-000018060000}"/>
    <cellStyle name="Normal 2 2 2 2 2 3 2 2 4 15 2" xfId="9581" xr:uid="{32991380-DFE0-4080-A0B1-07183CE6B87B}"/>
    <cellStyle name="Normal 2 2 2 2 2 3 2 2 4 16" xfId="9575" xr:uid="{CBCFA814-F36E-4C7F-AB79-21955D9977B4}"/>
    <cellStyle name="Normal 2 2 2 2 2 3 2 2 4 2" xfId="1596" xr:uid="{00000000-0005-0000-0000-000019060000}"/>
    <cellStyle name="Normal 2 2 2 2 2 3 2 2 4 2 2" xfId="9582" xr:uid="{17A28AB0-8EA1-4616-B6FD-87BEE285AFCA}"/>
    <cellStyle name="Normal 2 2 2 2 2 3 2 2 4 3" xfId="1597" xr:uid="{00000000-0005-0000-0000-00001A060000}"/>
    <cellStyle name="Normal 2 2 2 2 2 3 2 2 4 3 2" xfId="9583" xr:uid="{1872EEAB-0765-4AB9-AD81-BE2833F78877}"/>
    <cellStyle name="Normal 2 2 2 2 2 3 2 2 4 4" xfId="1598" xr:uid="{00000000-0005-0000-0000-00001B060000}"/>
    <cellStyle name="Normal 2 2 2 2 2 3 2 2 4 4 2" xfId="9584" xr:uid="{DFEEF473-6A45-4C8E-836E-07A1E97650BC}"/>
    <cellStyle name="Normal 2 2 2 2 2 3 2 2 4 5" xfId="1599" xr:uid="{00000000-0005-0000-0000-00001C060000}"/>
    <cellStyle name="Normal 2 2 2 2 2 3 2 2 4 5 2" xfId="9585" xr:uid="{261D85AF-2BE4-4778-9D88-77E45801A720}"/>
    <cellStyle name="Normal 2 2 2 2 2 3 2 2 4 6" xfId="1600" xr:uid="{00000000-0005-0000-0000-00001D060000}"/>
    <cellStyle name="Normal 2 2 2 2 2 3 2 2 4 6 2" xfId="9586" xr:uid="{A64614F7-411D-44E9-A559-85978DBAE561}"/>
    <cellStyle name="Normal 2 2 2 2 2 3 2 2 4 7" xfId="1601" xr:uid="{00000000-0005-0000-0000-00001E060000}"/>
    <cellStyle name="Normal 2 2 2 2 2 3 2 2 4 7 2" xfId="9587" xr:uid="{F775AC30-9806-4914-9F99-639EAF04BF6B}"/>
    <cellStyle name="Normal 2 2 2 2 2 3 2 2 4 8" xfId="1602" xr:uid="{00000000-0005-0000-0000-00001F060000}"/>
    <cellStyle name="Normal 2 2 2 2 2 3 2 2 4 8 2" xfId="9588" xr:uid="{11B8B359-5E80-4ADF-8B07-D031088541F9}"/>
    <cellStyle name="Normal 2 2 2 2 2 3 2 2 4 9" xfId="1603" xr:uid="{00000000-0005-0000-0000-000020060000}"/>
    <cellStyle name="Normal 2 2 2 2 2 3 2 2 4 9 2" xfId="9589" xr:uid="{EC286B94-9AD8-47D2-A8F1-82853E374642}"/>
    <cellStyle name="Normal 2 2 2 2 2 3 2 2 5" xfId="1604" xr:uid="{00000000-0005-0000-0000-000021060000}"/>
    <cellStyle name="Normal 2 2 2 2 2 3 2 2 5 10" xfId="1605" xr:uid="{00000000-0005-0000-0000-000022060000}"/>
    <cellStyle name="Normal 2 2 2 2 2 3 2 2 5 10 2" xfId="9591" xr:uid="{CC7C030B-DF96-424A-B6C3-966FDA882BFC}"/>
    <cellStyle name="Normal 2 2 2 2 2 3 2 2 5 11" xfId="1606" xr:uid="{00000000-0005-0000-0000-000023060000}"/>
    <cellStyle name="Normal 2 2 2 2 2 3 2 2 5 11 2" xfId="9592" xr:uid="{6D17DD45-98A3-4DE4-BDC8-6DDEDD95E7CB}"/>
    <cellStyle name="Normal 2 2 2 2 2 3 2 2 5 12" xfId="1607" xr:uid="{00000000-0005-0000-0000-000024060000}"/>
    <cellStyle name="Normal 2 2 2 2 2 3 2 2 5 12 2" xfId="9593" xr:uid="{1B4FE18D-7489-4DC6-9932-AD1B65792F03}"/>
    <cellStyle name="Normal 2 2 2 2 2 3 2 2 5 13" xfId="1608" xr:uid="{00000000-0005-0000-0000-000025060000}"/>
    <cellStyle name="Normal 2 2 2 2 2 3 2 2 5 13 2" xfId="9594" xr:uid="{8852F8DD-9344-4293-AB92-A7A54B1126F4}"/>
    <cellStyle name="Normal 2 2 2 2 2 3 2 2 5 14" xfId="1609" xr:uid="{00000000-0005-0000-0000-000026060000}"/>
    <cellStyle name="Normal 2 2 2 2 2 3 2 2 5 14 2" xfId="9595" xr:uid="{9291D785-F288-48D5-B66C-E2606925461A}"/>
    <cellStyle name="Normal 2 2 2 2 2 3 2 2 5 15" xfId="1610" xr:uid="{00000000-0005-0000-0000-000027060000}"/>
    <cellStyle name="Normal 2 2 2 2 2 3 2 2 5 15 2" xfId="9596" xr:uid="{A9621E1E-18DD-4868-B226-3C0CA9B9B96D}"/>
    <cellStyle name="Normal 2 2 2 2 2 3 2 2 5 16" xfId="9590" xr:uid="{AC2B3C41-2FBC-4B71-9E58-21F89D2FF290}"/>
    <cellStyle name="Normal 2 2 2 2 2 3 2 2 5 2" xfId="1611" xr:uid="{00000000-0005-0000-0000-000028060000}"/>
    <cellStyle name="Normal 2 2 2 2 2 3 2 2 5 2 2" xfId="9597" xr:uid="{D1C83986-2FF1-4327-86F1-52244B06C8D1}"/>
    <cellStyle name="Normal 2 2 2 2 2 3 2 2 5 3" xfId="1612" xr:uid="{00000000-0005-0000-0000-000029060000}"/>
    <cellStyle name="Normal 2 2 2 2 2 3 2 2 5 3 2" xfId="9598" xr:uid="{43807974-198E-4537-8041-B65A2D93296D}"/>
    <cellStyle name="Normal 2 2 2 2 2 3 2 2 5 4" xfId="1613" xr:uid="{00000000-0005-0000-0000-00002A060000}"/>
    <cellStyle name="Normal 2 2 2 2 2 3 2 2 5 4 2" xfId="9599" xr:uid="{05B62306-6CA4-4E35-AE0D-D5BEDD637932}"/>
    <cellStyle name="Normal 2 2 2 2 2 3 2 2 5 5" xfId="1614" xr:uid="{00000000-0005-0000-0000-00002B060000}"/>
    <cellStyle name="Normal 2 2 2 2 2 3 2 2 5 5 2" xfId="9600" xr:uid="{37852DB6-F236-4299-A3DC-B4708E717389}"/>
    <cellStyle name="Normal 2 2 2 2 2 3 2 2 5 6" xfId="1615" xr:uid="{00000000-0005-0000-0000-00002C060000}"/>
    <cellStyle name="Normal 2 2 2 2 2 3 2 2 5 6 2" xfId="9601" xr:uid="{E7FCEA63-0379-41B6-B9C6-A333054D176D}"/>
    <cellStyle name="Normal 2 2 2 2 2 3 2 2 5 7" xfId="1616" xr:uid="{00000000-0005-0000-0000-00002D060000}"/>
    <cellStyle name="Normal 2 2 2 2 2 3 2 2 5 7 2" xfId="9602" xr:uid="{09356F0D-A2AC-42DA-A0FA-04147B5530FB}"/>
    <cellStyle name="Normal 2 2 2 2 2 3 2 2 5 8" xfId="1617" xr:uid="{00000000-0005-0000-0000-00002E060000}"/>
    <cellStyle name="Normal 2 2 2 2 2 3 2 2 5 8 2" xfId="9603" xr:uid="{1F867F26-47A6-4F73-A00B-3F2085413726}"/>
    <cellStyle name="Normal 2 2 2 2 2 3 2 2 5 9" xfId="1618" xr:uid="{00000000-0005-0000-0000-00002F060000}"/>
    <cellStyle name="Normal 2 2 2 2 2 3 2 2 5 9 2" xfId="9604" xr:uid="{AF1E3560-B133-4F6C-8173-F5E3205168F4}"/>
    <cellStyle name="Normal 2 2 2 2 2 3 2 2 6" xfId="9544" xr:uid="{80E564CA-6C80-4A23-9364-55449119B2EE}"/>
    <cellStyle name="Normal 2 2 2 2 2 3 2 20" xfId="9533" xr:uid="{E26AF399-52FE-4F83-82D7-D1FD73B5D482}"/>
    <cellStyle name="Normal 2 2 2 2 2 3 2 3" xfId="1619" xr:uid="{00000000-0005-0000-0000-000030060000}"/>
    <cellStyle name="Normal 2 2 2 2 2 3 2 3 2" xfId="9605" xr:uid="{5B4CB6D9-FE81-4225-9F10-296E462FA927}"/>
    <cellStyle name="Normal 2 2 2 2 2 3 2 4" xfId="1620" xr:uid="{00000000-0005-0000-0000-000031060000}"/>
    <cellStyle name="Normal 2 2 2 2 2 3 2 4 2" xfId="9606" xr:uid="{BE14743F-A9E1-41D7-9D3B-463BE3DC31D1}"/>
    <cellStyle name="Normal 2 2 2 2 2 3 2 5" xfId="1621" xr:uid="{00000000-0005-0000-0000-000032060000}"/>
    <cellStyle name="Normal 2 2 2 2 2 3 2 5 2" xfId="9607" xr:uid="{F31D3F1F-50EA-4E52-AC31-F846CBA4CC58}"/>
    <cellStyle name="Normal 2 2 2 2 2 3 2 6" xfId="1622" xr:uid="{00000000-0005-0000-0000-000033060000}"/>
    <cellStyle name="Normal 2 2 2 2 2 3 2 6 2" xfId="9608" xr:uid="{52791A6D-3F1B-47EC-B7E8-9A1B3248B487}"/>
    <cellStyle name="Normal 2 2 2 2 2 3 2 7" xfId="1623" xr:uid="{00000000-0005-0000-0000-000034060000}"/>
    <cellStyle name="Normal 2 2 2 2 2 3 2 7 2" xfId="9609" xr:uid="{F6B509E2-D699-4780-9B77-3F0A4B75B568}"/>
    <cellStyle name="Normal 2 2 2 2 2 3 2 8" xfId="1624" xr:uid="{00000000-0005-0000-0000-000035060000}"/>
    <cellStyle name="Normal 2 2 2 2 2 3 2 8 2" xfId="9610" xr:uid="{2AD9E016-03C6-4BE2-8ECF-B85B55007015}"/>
    <cellStyle name="Normal 2 2 2 2 2 3 2 9" xfId="1625" xr:uid="{00000000-0005-0000-0000-000036060000}"/>
    <cellStyle name="Normal 2 2 2 2 2 3 2 9 2" xfId="9611" xr:uid="{6487A4AE-7CEF-4D26-8748-37D4B46C4FE2}"/>
    <cellStyle name="Normal 2 2 2 2 2 3 3" xfId="1626" xr:uid="{00000000-0005-0000-0000-000037060000}"/>
    <cellStyle name="Normal 2 2 2 2 2 3 3 10" xfId="1627" xr:uid="{00000000-0005-0000-0000-000038060000}"/>
    <cellStyle name="Normal 2 2 2 2 2 3 3 10 2" xfId="9613" xr:uid="{769AC2DD-784E-4A19-B154-6FFCEAC92795}"/>
    <cellStyle name="Normal 2 2 2 2 2 3 3 11" xfId="1628" xr:uid="{00000000-0005-0000-0000-000039060000}"/>
    <cellStyle name="Normal 2 2 2 2 2 3 3 11 2" xfId="9614" xr:uid="{038714A6-56D2-499F-9A8F-49AB7BEA86F4}"/>
    <cellStyle name="Normal 2 2 2 2 2 3 3 12" xfId="1629" xr:uid="{00000000-0005-0000-0000-00003A060000}"/>
    <cellStyle name="Normal 2 2 2 2 2 3 3 12 2" xfId="9615" xr:uid="{E87867F4-BD19-4DC7-AD19-8AF6833A2E3D}"/>
    <cellStyle name="Normal 2 2 2 2 2 3 3 13" xfId="1630" xr:uid="{00000000-0005-0000-0000-00003B060000}"/>
    <cellStyle name="Normal 2 2 2 2 2 3 3 13 2" xfId="9616" xr:uid="{896FB6F4-8DA9-467C-93F5-DC8D8ED702FD}"/>
    <cellStyle name="Normal 2 2 2 2 2 3 3 14" xfId="1631" xr:uid="{00000000-0005-0000-0000-00003C060000}"/>
    <cellStyle name="Normal 2 2 2 2 2 3 3 14 2" xfId="9617" xr:uid="{2D46C9F4-A237-4FC0-A09F-57F185D6EA1D}"/>
    <cellStyle name="Normal 2 2 2 2 2 3 3 15" xfId="1632" xr:uid="{00000000-0005-0000-0000-00003D060000}"/>
    <cellStyle name="Normal 2 2 2 2 2 3 3 15 2" xfId="9618" xr:uid="{94DE8F73-768D-4FC1-9BC8-38301BAFB3F8}"/>
    <cellStyle name="Normal 2 2 2 2 2 3 3 16" xfId="9612" xr:uid="{8D9B8F88-5577-47FA-A0FE-CD5EF1A790C7}"/>
    <cellStyle name="Normal 2 2 2 2 2 3 3 2" xfId="1633" xr:uid="{00000000-0005-0000-0000-00003E060000}"/>
    <cellStyle name="Normal 2 2 2 2 2 3 3 2 2" xfId="9619" xr:uid="{F00A18B3-D362-493C-8EE9-63E3B47CD63C}"/>
    <cellStyle name="Normal 2 2 2 2 2 3 3 3" xfId="1634" xr:uid="{00000000-0005-0000-0000-00003F060000}"/>
    <cellStyle name="Normal 2 2 2 2 2 3 3 3 2" xfId="9620" xr:uid="{6B5159E3-0F08-4B66-ADC6-CCD5D8B0ED2C}"/>
    <cellStyle name="Normal 2 2 2 2 2 3 3 4" xfId="1635" xr:uid="{00000000-0005-0000-0000-000040060000}"/>
    <cellStyle name="Normal 2 2 2 2 2 3 3 4 2" xfId="9621" xr:uid="{3B1DC32C-0E55-4A17-913F-47EE9E592C38}"/>
    <cellStyle name="Normal 2 2 2 2 2 3 3 5" xfId="1636" xr:uid="{00000000-0005-0000-0000-000041060000}"/>
    <cellStyle name="Normal 2 2 2 2 2 3 3 5 2" xfId="9622" xr:uid="{DB969B76-5E77-4B32-B4E8-12D1A9FB9103}"/>
    <cellStyle name="Normal 2 2 2 2 2 3 3 6" xfId="1637" xr:uid="{00000000-0005-0000-0000-000042060000}"/>
    <cellStyle name="Normal 2 2 2 2 2 3 3 6 2" xfId="9623" xr:uid="{DAADC320-51EB-4490-B939-0634FCD6E7F4}"/>
    <cellStyle name="Normal 2 2 2 2 2 3 3 7" xfId="1638" xr:uid="{00000000-0005-0000-0000-000043060000}"/>
    <cellStyle name="Normal 2 2 2 2 2 3 3 7 2" xfId="9624" xr:uid="{63F19549-0262-4E1B-BE00-5CDD76ACC7D1}"/>
    <cellStyle name="Normal 2 2 2 2 2 3 3 8" xfId="1639" xr:uid="{00000000-0005-0000-0000-000044060000}"/>
    <cellStyle name="Normal 2 2 2 2 2 3 3 8 2" xfId="9625" xr:uid="{908E8D71-D5D4-4BE1-AAC5-FA8E43231BC5}"/>
    <cellStyle name="Normal 2 2 2 2 2 3 3 9" xfId="1640" xr:uid="{00000000-0005-0000-0000-000045060000}"/>
    <cellStyle name="Normal 2 2 2 2 2 3 3 9 2" xfId="9626" xr:uid="{F2883013-6102-4464-909A-BC27CDAA8C10}"/>
    <cellStyle name="Normal 2 2 2 2 2 3 4" xfId="1641" xr:uid="{00000000-0005-0000-0000-000046060000}"/>
    <cellStyle name="Normal 2 2 2 2 2 3 4 10" xfId="1642" xr:uid="{00000000-0005-0000-0000-000047060000}"/>
    <cellStyle name="Normal 2 2 2 2 2 3 4 10 2" xfId="9628" xr:uid="{0776631D-5DA8-47F2-98DB-C4F935D3BC9D}"/>
    <cellStyle name="Normal 2 2 2 2 2 3 4 11" xfId="1643" xr:uid="{00000000-0005-0000-0000-000048060000}"/>
    <cellStyle name="Normal 2 2 2 2 2 3 4 11 2" xfId="9629" xr:uid="{1B1481C5-4F20-4618-B546-5069E68D919C}"/>
    <cellStyle name="Normal 2 2 2 2 2 3 4 12" xfId="1644" xr:uid="{00000000-0005-0000-0000-000049060000}"/>
    <cellStyle name="Normal 2 2 2 2 2 3 4 12 2" xfId="9630" xr:uid="{8EEAB928-2D91-4BA9-8220-C34EBB74CCA7}"/>
    <cellStyle name="Normal 2 2 2 2 2 3 4 13" xfId="1645" xr:uid="{00000000-0005-0000-0000-00004A060000}"/>
    <cellStyle name="Normal 2 2 2 2 2 3 4 13 2" xfId="9631" xr:uid="{4D592F46-25DA-4123-801D-F268F090DD00}"/>
    <cellStyle name="Normal 2 2 2 2 2 3 4 14" xfId="1646" xr:uid="{00000000-0005-0000-0000-00004B060000}"/>
    <cellStyle name="Normal 2 2 2 2 2 3 4 14 2" xfId="9632" xr:uid="{22677953-FB3D-49D4-B8B1-8739D06C22E6}"/>
    <cellStyle name="Normal 2 2 2 2 2 3 4 15" xfId="1647" xr:uid="{00000000-0005-0000-0000-00004C060000}"/>
    <cellStyle name="Normal 2 2 2 2 2 3 4 15 2" xfId="9633" xr:uid="{33391095-0ABE-4932-84D1-B14688F4666E}"/>
    <cellStyle name="Normal 2 2 2 2 2 3 4 16" xfId="9627" xr:uid="{04EAE840-EE92-4BA0-82E1-04ECF5F68CBC}"/>
    <cellStyle name="Normal 2 2 2 2 2 3 4 2" xfId="1648" xr:uid="{00000000-0005-0000-0000-00004D060000}"/>
    <cellStyle name="Normal 2 2 2 2 2 3 4 2 2" xfId="9634" xr:uid="{C224677B-46F3-4DE5-870A-560E9A8C930B}"/>
    <cellStyle name="Normal 2 2 2 2 2 3 4 3" xfId="1649" xr:uid="{00000000-0005-0000-0000-00004E060000}"/>
    <cellStyle name="Normal 2 2 2 2 2 3 4 3 2" xfId="9635" xr:uid="{F36F1CA0-0CD6-4E45-9227-8E02C157EB86}"/>
    <cellStyle name="Normal 2 2 2 2 2 3 4 4" xfId="1650" xr:uid="{00000000-0005-0000-0000-00004F060000}"/>
    <cellStyle name="Normal 2 2 2 2 2 3 4 4 2" xfId="9636" xr:uid="{C27FBBF6-316D-45FD-91BB-BE7F1681D066}"/>
    <cellStyle name="Normal 2 2 2 2 2 3 4 5" xfId="1651" xr:uid="{00000000-0005-0000-0000-000050060000}"/>
    <cellStyle name="Normal 2 2 2 2 2 3 4 5 2" xfId="9637" xr:uid="{11563574-27AB-4999-8F1C-179EB6E6BAB9}"/>
    <cellStyle name="Normal 2 2 2 2 2 3 4 6" xfId="1652" xr:uid="{00000000-0005-0000-0000-000051060000}"/>
    <cellStyle name="Normal 2 2 2 2 2 3 4 6 2" xfId="9638" xr:uid="{A43B104C-A14F-4FDA-8D73-3F4340031215}"/>
    <cellStyle name="Normal 2 2 2 2 2 3 4 7" xfId="1653" xr:uid="{00000000-0005-0000-0000-000052060000}"/>
    <cellStyle name="Normal 2 2 2 2 2 3 4 7 2" xfId="9639" xr:uid="{14A12E9C-51D8-4D7C-8B22-6EBD85AD82A8}"/>
    <cellStyle name="Normal 2 2 2 2 2 3 4 8" xfId="1654" xr:uid="{00000000-0005-0000-0000-000053060000}"/>
    <cellStyle name="Normal 2 2 2 2 2 3 4 8 2" xfId="9640" xr:uid="{45A7DE68-DFE7-4114-8D17-3D5F34388CB6}"/>
    <cellStyle name="Normal 2 2 2 2 2 3 4 9" xfId="1655" xr:uid="{00000000-0005-0000-0000-000054060000}"/>
    <cellStyle name="Normal 2 2 2 2 2 3 4 9 2" xfId="9641" xr:uid="{9D900047-24C5-4DB0-B1EC-AD3D9F816BBA}"/>
    <cellStyle name="Normal 2 2 2 2 2 3 5" xfId="1656" xr:uid="{00000000-0005-0000-0000-000055060000}"/>
    <cellStyle name="Normal 2 2 2 2 2 3 5 10" xfId="1657" xr:uid="{00000000-0005-0000-0000-000056060000}"/>
    <cellStyle name="Normal 2 2 2 2 2 3 5 10 2" xfId="9643" xr:uid="{E54AFCDA-CDE3-4421-9135-BD8B5486DFC8}"/>
    <cellStyle name="Normal 2 2 2 2 2 3 5 11" xfId="1658" xr:uid="{00000000-0005-0000-0000-000057060000}"/>
    <cellStyle name="Normal 2 2 2 2 2 3 5 11 2" xfId="9644" xr:uid="{3EFB9674-AB82-4001-8517-6AB991EE0777}"/>
    <cellStyle name="Normal 2 2 2 2 2 3 5 12" xfId="1659" xr:uid="{00000000-0005-0000-0000-000058060000}"/>
    <cellStyle name="Normal 2 2 2 2 2 3 5 12 2" xfId="9645" xr:uid="{02F8B0EF-6D96-4D68-A91A-3990D91D2D95}"/>
    <cellStyle name="Normal 2 2 2 2 2 3 5 13" xfId="1660" xr:uid="{00000000-0005-0000-0000-000059060000}"/>
    <cellStyle name="Normal 2 2 2 2 2 3 5 13 2" xfId="9646" xr:uid="{C26AF198-DC8C-463A-93AF-6D63E8414549}"/>
    <cellStyle name="Normal 2 2 2 2 2 3 5 14" xfId="1661" xr:uid="{00000000-0005-0000-0000-00005A060000}"/>
    <cellStyle name="Normal 2 2 2 2 2 3 5 14 2" xfId="9647" xr:uid="{6A16CCD6-45DA-4702-A528-336928ED7D28}"/>
    <cellStyle name="Normal 2 2 2 2 2 3 5 15" xfId="1662" xr:uid="{00000000-0005-0000-0000-00005B060000}"/>
    <cellStyle name="Normal 2 2 2 2 2 3 5 15 2" xfId="9648" xr:uid="{162D9612-C5DC-4932-AF62-1BD175F983A6}"/>
    <cellStyle name="Normal 2 2 2 2 2 3 5 16" xfId="9642" xr:uid="{CE6C8535-9816-4A2C-B84D-21D46B479C1E}"/>
    <cellStyle name="Normal 2 2 2 2 2 3 5 2" xfId="1663" xr:uid="{00000000-0005-0000-0000-00005C060000}"/>
    <cellStyle name="Normal 2 2 2 2 2 3 5 2 2" xfId="9649" xr:uid="{4A9A3F12-83C7-4845-B6D0-D501E45D4021}"/>
    <cellStyle name="Normal 2 2 2 2 2 3 5 3" xfId="1664" xr:uid="{00000000-0005-0000-0000-00005D060000}"/>
    <cellStyle name="Normal 2 2 2 2 2 3 5 3 2" xfId="9650" xr:uid="{1C43A5A7-FC1C-439E-B823-3EAF918AF981}"/>
    <cellStyle name="Normal 2 2 2 2 2 3 5 4" xfId="1665" xr:uid="{00000000-0005-0000-0000-00005E060000}"/>
    <cellStyle name="Normal 2 2 2 2 2 3 5 4 2" xfId="9651" xr:uid="{257B3DCC-76A6-465D-BFA0-81545159DC8D}"/>
    <cellStyle name="Normal 2 2 2 2 2 3 5 5" xfId="1666" xr:uid="{00000000-0005-0000-0000-00005F060000}"/>
    <cellStyle name="Normal 2 2 2 2 2 3 5 5 2" xfId="9652" xr:uid="{F93554ED-0FBE-4C48-8357-730CD3B7BA9C}"/>
    <cellStyle name="Normal 2 2 2 2 2 3 5 6" xfId="1667" xr:uid="{00000000-0005-0000-0000-000060060000}"/>
    <cellStyle name="Normal 2 2 2 2 2 3 5 6 2" xfId="9653" xr:uid="{3B14C7C4-96F0-45E5-8E85-BB34A6FB173A}"/>
    <cellStyle name="Normal 2 2 2 2 2 3 5 7" xfId="1668" xr:uid="{00000000-0005-0000-0000-000061060000}"/>
    <cellStyle name="Normal 2 2 2 2 2 3 5 7 2" xfId="9654" xr:uid="{44AE9847-71E1-4754-9CD0-1F8EF2ED67C3}"/>
    <cellStyle name="Normal 2 2 2 2 2 3 5 8" xfId="1669" xr:uid="{00000000-0005-0000-0000-000062060000}"/>
    <cellStyle name="Normal 2 2 2 2 2 3 5 8 2" xfId="9655" xr:uid="{5FA9E852-2C44-4B40-806B-1AF2CAC80533}"/>
    <cellStyle name="Normal 2 2 2 2 2 3 5 9" xfId="1670" xr:uid="{00000000-0005-0000-0000-000063060000}"/>
    <cellStyle name="Normal 2 2 2 2 2 3 5 9 2" xfId="9656" xr:uid="{5BBFE8DD-9170-4A2B-B86E-AD03C382E7EE}"/>
    <cellStyle name="Normal 2 2 2 2 2 3 6" xfId="1671" xr:uid="{00000000-0005-0000-0000-000064060000}"/>
    <cellStyle name="Normal 2 2 2 2 2 3 6 10" xfId="1672" xr:uid="{00000000-0005-0000-0000-000065060000}"/>
    <cellStyle name="Normal 2 2 2 2 2 3 6 10 2" xfId="9658" xr:uid="{30A8BE38-3605-4BB1-ABB4-12C15E8AD5C9}"/>
    <cellStyle name="Normal 2 2 2 2 2 3 6 11" xfId="1673" xr:uid="{00000000-0005-0000-0000-000066060000}"/>
    <cellStyle name="Normal 2 2 2 2 2 3 6 11 2" xfId="9659" xr:uid="{3FD29161-9720-43DF-9036-B96D2E9C7A9D}"/>
    <cellStyle name="Normal 2 2 2 2 2 3 6 12" xfId="1674" xr:uid="{00000000-0005-0000-0000-000067060000}"/>
    <cellStyle name="Normal 2 2 2 2 2 3 6 12 2" xfId="9660" xr:uid="{D556DCE9-C76F-429E-A8A8-3E21B57C518A}"/>
    <cellStyle name="Normal 2 2 2 2 2 3 6 13" xfId="1675" xr:uid="{00000000-0005-0000-0000-000068060000}"/>
    <cellStyle name="Normal 2 2 2 2 2 3 6 13 2" xfId="9661" xr:uid="{D50C6E15-8E92-4E33-9466-2EAF81551DC6}"/>
    <cellStyle name="Normal 2 2 2 2 2 3 6 14" xfId="1676" xr:uid="{00000000-0005-0000-0000-000069060000}"/>
    <cellStyle name="Normal 2 2 2 2 2 3 6 14 2" xfId="9662" xr:uid="{CDC36A3B-B740-487F-8C6B-5F30D3BE1E5E}"/>
    <cellStyle name="Normal 2 2 2 2 2 3 6 15" xfId="1677" xr:uid="{00000000-0005-0000-0000-00006A060000}"/>
    <cellStyle name="Normal 2 2 2 2 2 3 6 15 2" xfId="9663" xr:uid="{E13E310A-5B70-432F-9E7D-0F121C1B93E6}"/>
    <cellStyle name="Normal 2 2 2 2 2 3 6 16" xfId="9657" xr:uid="{9DAD1012-FAED-4150-8201-541F38235905}"/>
    <cellStyle name="Normal 2 2 2 2 2 3 6 2" xfId="1678" xr:uid="{00000000-0005-0000-0000-00006B060000}"/>
    <cellStyle name="Normal 2 2 2 2 2 3 6 2 2" xfId="9664" xr:uid="{DEC63924-E3E0-461A-9BC9-5DA0C356F069}"/>
    <cellStyle name="Normal 2 2 2 2 2 3 6 3" xfId="1679" xr:uid="{00000000-0005-0000-0000-00006C060000}"/>
    <cellStyle name="Normal 2 2 2 2 2 3 6 3 2" xfId="9665" xr:uid="{C1C54E86-198C-45F8-AC9C-16A8A1DC0FC9}"/>
    <cellStyle name="Normal 2 2 2 2 2 3 6 4" xfId="1680" xr:uid="{00000000-0005-0000-0000-00006D060000}"/>
    <cellStyle name="Normal 2 2 2 2 2 3 6 4 2" xfId="9666" xr:uid="{851AFFCB-2926-4B33-9E44-A6AA4352CD36}"/>
    <cellStyle name="Normal 2 2 2 2 2 3 6 5" xfId="1681" xr:uid="{00000000-0005-0000-0000-00006E060000}"/>
    <cellStyle name="Normal 2 2 2 2 2 3 6 5 2" xfId="9667" xr:uid="{F1C26FA4-BDC1-49F7-95C2-3B5CD68D5250}"/>
    <cellStyle name="Normal 2 2 2 2 2 3 6 6" xfId="1682" xr:uid="{00000000-0005-0000-0000-00006F060000}"/>
    <cellStyle name="Normal 2 2 2 2 2 3 6 6 2" xfId="9668" xr:uid="{61BAC934-DF83-4A91-9B26-6DBCB6D529D5}"/>
    <cellStyle name="Normal 2 2 2 2 2 3 6 7" xfId="1683" xr:uid="{00000000-0005-0000-0000-000070060000}"/>
    <cellStyle name="Normal 2 2 2 2 2 3 6 7 2" xfId="9669" xr:uid="{977FEEED-49DA-47A1-B6F3-45BEA850857D}"/>
    <cellStyle name="Normal 2 2 2 2 2 3 6 8" xfId="1684" xr:uid="{00000000-0005-0000-0000-000071060000}"/>
    <cellStyle name="Normal 2 2 2 2 2 3 6 8 2" xfId="9670" xr:uid="{3B47BC1E-D98A-42DF-B1F2-3440B67BD168}"/>
    <cellStyle name="Normal 2 2 2 2 2 3 6 9" xfId="1685" xr:uid="{00000000-0005-0000-0000-000072060000}"/>
    <cellStyle name="Normal 2 2 2 2 2 3 6 9 2" xfId="9671" xr:uid="{FC39B594-0DF4-482D-9230-A6ED121153AD}"/>
    <cellStyle name="Normal 2 2 2 2 2 3 7" xfId="1686" xr:uid="{00000000-0005-0000-0000-000073060000}"/>
    <cellStyle name="Normal 2 2 2 2 2 3 7 10" xfId="1687" xr:uid="{00000000-0005-0000-0000-000074060000}"/>
    <cellStyle name="Normal 2 2 2 2 2 3 7 10 2" xfId="9673" xr:uid="{770B5FDE-917F-4141-8E2E-AD1910A32284}"/>
    <cellStyle name="Normal 2 2 2 2 2 3 7 11" xfId="1688" xr:uid="{00000000-0005-0000-0000-000075060000}"/>
    <cellStyle name="Normal 2 2 2 2 2 3 7 11 2" xfId="9674" xr:uid="{01975106-0851-46CE-93AD-C84CFBA410C7}"/>
    <cellStyle name="Normal 2 2 2 2 2 3 7 12" xfId="1689" xr:uid="{00000000-0005-0000-0000-000076060000}"/>
    <cellStyle name="Normal 2 2 2 2 2 3 7 12 2" xfId="9675" xr:uid="{B627D9B2-2450-43F3-87ED-E49E1E0B54E0}"/>
    <cellStyle name="Normal 2 2 2 2 2 3 7 13" xfId="1690" xr:uid="{00000000-0005-0000-0000-000077060000}"/>
    <cellStyle name="Normal 2 2 2 2 2 3 7 13 2" xfId="9676" xr:uid="{C7CD8612-AE8F-4D2A-8642-F96571D2C2C3}"/>
    <cellStyle name="Normal 2 2 2 2 2 3 7 14" xfId="1691" xr:uid="{00000000-0005-0000-0000-000078060000}"/>
    <cellStyle name="Normal 2 2 2 2 2 3 7 14 2" xfId="9677" xr:uid="{8C105F17-71DA-4714-B6BC-92FC2387A21E}"/>
    <cellStyle name="Normal 2 2 2 2 2 3 7 15" xfId="1692" xr:uid="{00000000-0005-0000-0000-000079060000}"/>
    <cellStyle name="Normal 2 2 2 2 2 3 7 15 2" xfId="9678" xr:uid="{9BAC56C8-532F-4EB2-B062-9C08B13DBBAF}"/>
    <cellStyle name="Normal 2 2 2 2 2 3 7 16" xfId="9672" xr:uid="{60A74A24-3738-46AC-BC32-EC19902B1B91}"/>
    <cellStyle name="Normal 2 2 2 2 2 3 7 2" xfId="1693" xr:uid="{00000000-0005-0000-0000-00007A060000}"/>
    <cellStyle name="Normal 2 2 2 2 2 3 7 2 2" xfId="9679" xr:uid="{49155B09-1222-498B-9978-1B0B161840D2}"/>
    <cellStyle name="Normal 2 2 2 2 2 3 7 3" xfId="1694" xr:uid="{00000000-0005-0000-0000-00007B060000}"/>
    <cellStyle name="Normal 2 2 2 2 2 3 7 3 2" xfId="9680" xr:uid="{F9BC9424-EC5F-4130-B5A1-D22E7C81CBEB}"/>
    <cellStyle name="Normal 2 2 2 2 2 3 7 4" xfId="1695" xr:uid="{00000000-0005-0000-0000-00007C060000}"/>
    <cellStyle name="Normal 2 2 2 2 2 3 7 4 2" xfId="9681" xr:uid="{BE255CC4-5F47-400E-B6D1-891219B532C7}"/>
    <cellStyle name="Normal 2 2 2 2 2 3 7 5" xfId="1696" xr:uid="{00000000-0005-0000-0000-00007D060000}"/>
    <cellStyle name="Normal 2 2 2 2 2 3 7 5 2" xfId="9682" xr:uid="{B77160AA-A090-47F6-A4E3-322C2CE8CFD1}"/>
    <cellStyle name="Normal 2 2 2 2 2 3 7 6" xfId="1697" xr:uid="{00000000-0005-0000-0000-00007E060000}"/>
    <cellStyle name="Normal 2 2 2 2 2 3 7 6 2" xfId="9683" xr:uid="{8615FC30-34A5-4EA6-9798-973908D279B7}"/>
    <cellStyle name="Normal 2 2 2 2 2 3 7 7" xfId="1698" xr:uid="{00000000-0005-0000-0000-00007F060000}"/>
    <cellStyle name="Normal 2 2 2 2 2 3 7 7 2" xfId="9684" xr:uid="{3C8C51B0-CDEC-4659-B148-47EDEE47D4B7}"/>
    <cellStyle name="Normal 2 2 2 2 2 3 7 8" xfId="1699" xr:uid="{00000000-0005-0000-0000-000080060000}"/>
    <cellStyle name="Normal 2 2 2 2 2 3 7 8 2" xfId="9685" xr:uid="{F23B3B5A-24D2-4B97-B592-83C020D0BBA8}"/>
    <cellStyle name="Normal 2 2 2 2 2 3 7 9" xfId="1700" xr:uid="{00000000-0005-0000-0000-000081060000}"/>
    <cellStyle name="Normal 2 2 2 2 2 3 7 9 2" xfId="9686" xr:uid="{18D39F46-6BC2-4D58-A63B-C1B7BA249EE1}"/>
    <cellStyle name="Normal 2 2 2 2 2 3 8" xfId="1701" xr:uid="{00000000-0005-0000-0000-000082060000}"/>
    <cellStyle name="Normal 2 2 2 2 2 3 8 10" xfId="1702" xr:uid="{00000000-0005-0000-0000-000083060000}"/>
    <cellStyle name="Normal 2 2 2 2 2 3 8 10 2" xfId="9688" xr:uid="{527D74B2-B8EA-4286-A126-74D30E4C8EE2}"/>
    <cellStyle name="Normal 2 2 2 2 2 3 8 11" xfId="1703" xr:uid="{00000000-0005-0000-0000-000084060000}"/>
    <cellStyle name="Normal 2 2 2 2 2 3 8 11 2" xfId="9689" xr:uid="{19652E23-710D-4AC5-BC24-5A92DF059D5F}"/>
    <cellStyle name="Normal 2 2 2 2 2 3 8 12" xfId="1704" xr:uid="{00000000-0005-0000-0000-000085060000}"/>
    <cellStyle name="Normal 2 2 2 2 2 3 8 12 2" xfId="9690" xr:uid="{F6D1001F-ACE8-4518-BF33-56F57A226397}"/>
    <cellStyle name="Normal 2 2 2 2 2 3 8 13" xfId="1705" xr:uid="{00000000-0005-0000-0000-000086060000}"/>
    <cellStyle name="Normal 2 2 2 2 2 3 8 13 2" xfId="9691" xr:uid="{CD64EFDE-FB71-427A-9DA7-CE69710542B0}"/>
    <cellStyle name="Normal 2 2 2 2 2 3 8 14" xfId="1706" xr:uid="{00000000-0005-0000-0000-000087060000}"/>
    <cellStyle name="Normal 2 2 2 2 2 3 8 14 2" xfId="9692" xr:uid="{FD291306-427A-4395-A6CB-46A616ADB26E}"/>
    <cellStyle name="Normal 2 2 2 2 2 3 8 15" xfId="1707" xr:uid="{00000000-0005-0000-0000-000088060000}"/>
    <cellStyle name="Normal 2 2 2 2 2 3 8 15 2" xfId="9693" xr:uid="{A604FA57-D5A3-496F-A7EB-0B9BEAA0D6A6}"/>
    <cellStyle name="Normal 2 2 2 2 2 3 8 16" xfId="9687" xr:uid="{9635967E-6BEC-462A-A5D7-1FECE3313BAC}"/>
    <cellStyle name="Normal 2 2 2 2 2 3 8 2" xfId="1708" xr:uid="{00000000-0005-0000-0000-000089060000}"/>
    <cellStyle name="Normal 2 2 2 2 2 3 8 2 2" xfId="9694" xr:uid="{CF8885C8-1686-4A8A-8B19-60691F4F1468}"/>
    <cellStyle name="Normal 2 2 2 2 2 3 8 3" xfId="1709" xr:uid="{00000000-0005-0000-0000-00008A060000}"/>
    <cellStyle name="Normal 2 2 2 2 2 3 8 3 2" xfId="9695" xr:uid="{BB73277B-F27C-404E-AA6C-E93B1F28C8E2}"/>
    <cellStyle name="Normal 2 2 2 2 2 3 8 4" xfId="1710" xr:uid="{00000000-0005-0000-0000-00008B060000}"/>
    <cellStyle name="Normal 2 2 2 2 2 3 8 4 2" xfId="9696" xr:uid="{781C8BD3-EF50-49F3-A50A-73952D6FEA51}"/>
    <cellStyle name="Normal 2 2 2 2 2 3 8 5" xfId="1711" xr:uid="{00000000-0005-0000-0000-00008C060000}"/>
    <cellStyle name="Normal 2 2 2 2 2 3 8 5 2" xfId="9697" xr:uid="{508A2081-1269-4635-A391-E38EDC4B2DE3}"/>
    <cellStyle name="Normal 2 2 2 2 2 3 8 6" xfId="1712" xr:uid="{00000000-0005-0000-0000-00008D060000}"/>
    <cellStyle name="Normal 2 2 2 2 2 3 8 6 2" xfId="9698" xr:uid="{1A57F77C-5564-46A6-9252-7CA05FD5B530}"/>
    <cellStyle name="Normal 2 2 2 2 2 3 8 7" xfId="1713" xr:uid="{00000000-0005-0000-0000-00008E060000}"/>
    <cellStyle name="Normal 2 2 2 2 2 3 8 7 2" xfId="9699" xr:uid="{577D668F-5E87-429B-8282-1EA55DF81CF2}"/>
    <cellStyle name="Normal 2 2 2 2 2 3 8 8" xfId="1714" xr:uid="{00000000-0005-0000-0000-00008F060000}"/>
    <cellStyle name="Normal 2 2 2 2 2 3 8 8 2" xfId="9700" xr:uid="{D7DA3F85-521F-411E-B0C5-F441C6BAAEDE}"/>
    <cellStyle name="Normal 2 2 2 2 2 3 8 9" xfId="1715" xr:uid="{00000000-0005-0000-0000-000090060000}"/>
    <cellStyle name="Normal 2 2 2 2 2 3 8 9 2" xfId="9701" xr:uid="{E8FADF65-219C-45B1-8963-D2FE698331B4}"/>
    <cellStyle name="Normal 2 2 2 2 2 3 9" xfId="9532" xr:uid="{A5A8F25D-86C9-4D29-B9C2-FD598B5AE084}"/>
    <cellStyle name="Normal 2 2 2 2 2 30" xfId="1716" xr:uid="{00000000-0005-0000-0000-000091060000}"/>
    <cellStyle name="Normal 2 2 2 2 2 30 2" xfId="9702" xr:uid="{1189B2C6-AED4-4874-83D8-FF94467D3653}"/>
    <cellStyle name="Normal 2 2 2 2 2 31" xfId="1717" xr:uid="{00000000-0005-0000-0000-000092060000}"/>
    <cellStyle name="Normal 2 2 2 2 2 31 2" xfId="9703" xr:uid="{8D90F15B-F6F1-47BA-B8C5-291FF35F81ED}"/>
    <cellStyle name="Normal 2 2 2 2 2 32" xfId="8321" xr:uid="{98A1B8FF-51C3-43E8-9825-78ADAD7072AA}"/>
    <cellStyle name="Normal 2 2 2 2 2 4" xfId="1718" xr:uid="{00000000-0005-0000-0000-000093060000}"/>
    <cellStyle name="Normal 2 2 2 2 2 4 2" xfId="1719" xr:uid="{00000000-0005-0000-0000-000094060000}"/>
    <cellStyle name="Normal 2 2 2 2 2 4 2 10" xfId="1720" xr:uid="{00000000-0005-0000-0000-000095060000}"/>
    <cellStyle name="Normal 2 2 2 2 2 4 2 10 2" xfId="9706" xr:uid="{E6E476ED-A928-4CCC-A135-BDFA4C1138AF}"/>
    <cellStyle name="Normal 2 2 2 2 2 4 2 11" xfId="1721" xr:uid="{00000000-0005-0000-0000-000096060000}"/>
    <cellStyle name="Normal 2 2 2 2 2 4 2 11 2" xfId="9707" xr:uid="{1BEE0BC6-0226-4625-8EE7-F3BAE158E531}"/>
    <cellStyle name="Normal 2 2 2 2 2 4 2 12" xfId="1722" xr:uid="{00000000-0005-0000-0000-000097060000}"/>
    <cellStyle name="Normal 2 2 2 2 2 4 2 12 2" xfId="9708" xr:uid="{EF7A99BF-8054-405C-BF97-C7CCFE73055F}"/>
    <cellStyle name="Normal 2 2 2 2 2 4 2 13" xfId="1723" xr:uid="{00000000-0005-0000-0000-000098060000}"/>
    <cellStyle name="Normal 2 2 2 2 2 4 2 13 2" xfId="9709" xr:uid="{C59ACA08-2494-40F8-9D9F-285473F7FF84}"/>
    <cellStyle name="Normal 2 2 2 2 2 4 2 14" xfId="1724" xr:uid="{00000000-0005-0000-0000-000099060000}"/>
    <cellStyle name="Normal 2 2 2 2 2 4 2 14 2" xfId="9710" xr:uid="{4F9F06EB-2198-409E-9A67-DB5A76C28B2A}"/>
    <cellStyle name="Normal 2 2 2 2 2 4 2 15" xfId="1725" xr:uid="{00000000-0005-0000-0000-00009A060000}"/>
    <cellStyle name="Normal 2 2 2 2 2 4 2 15 2" xfId="9711" xr:uid="{7A886A19-6A04-4799-A71F-F02FD46A2770}"/>
    <cellStyle name="Normal 2 2 2 2 2 4 2 16" xfId="1726" xr:uid="{00000000-0005-0000-0000-00009B060000}"/>
    <cellStyle name="Normal 2 2 2 2 2 4 2 16 2" xfId="9712" xr:uid="{5C147985-3BA3-49FB-A09D-C9F6DA7CDCCA}"/>
    <cellStyle name="Normal 2 2 2 2 2 4 2 17" xfId="1727" xr:uid="{00000000-0005-0000-0000-00009C060000}"/>
    <cellStyle name="Normal 2 2 2 2 2 4 2 17 2" xfId="9713" xr:uid="{EDE03CAD-B6A0-494C-9E8F-9C245E417E69}"/>
    <cellStyle name="Normal 2 2 2 2 2 4 2 18" xfId="1728" xr:uid="{00000000-0005-0000-0000-00009D060000}"/>
    <cellStyle name="Normal 2 2 2 2 2 4 2 18 2" xfId="9714" xr:uid="{EC8A6BEA-4F61-4D37-9006-88DC0F7DE58A}"/>
    <cellStyle name="Normal 2 2 2 2 2 4 2 19" xfId="1729" xr:uid="{00000000-0005-0000-0000-00009E060000}"/>
    <cellStyle name="Normal 2 2 2 2 2 4 2 19 2" xfId="9715" xr:uid="{CE68C1C4-7822-4CB4-828B-993DE60B108B}"/>
    <cellStyle name="Normal 2 2 2 2 2 4 2 2" xfId="1730" xr:uid="{00000000-0005-0000-0000-00009F060000}"/>
    <cellStyle name="Normal 2 2 2 2 2 4 2 2 2" xfId="9716" xr:uid="{0134D05D-EE58-4648-992E-6668F3A3001D}"/>
    <cellStyle name="Normal 2 2 2 2 2 4 2 20" xfId="9705" xr:uid="{C9CF4015-D04A-4518-9998-4A617A8265EE}"/>
    <cellStyle name="Normal 2 2 2 2 2 4 2 3" xfId="1731" xr:uid="{00000000-0005-0000-0000-0000A0060000}"/>
    <cellStyle name="Normal 2 2 2 2 2 4 2 3 2" xfId="9717" xr:uid="{D1205B59-39C5-43BE-9739-5C009447EF06}"/>
    <cellStyle name="Normal 2 2 2 2 2 4 2 4" xfId="1732" xr:uid="{00000000-0005-0000-0000-0000A1060000}"/>
    <cellStyle name="Normal 2 2 2 2 2 4 2 4 2" xfId="9718" xr:uid="{2C94650E-7D90-4EF3-A1FF-63A061F43384}"/>
    <cellStyle name="Normal 2 2 2 2 2 4 2 5" xfId="1733" xr:uid="{00000000-0005-0000-0000-0000A2060000}"/>
    <cellStyle name="Normal 2 2 2 2 2 4 2 5 2" xfId="9719" xr:uid="{87BCE45A-B0D3-4D22-B253-45E4FF387DE8}"/>
    <cellStyle name="Normal 2 2 2 2 2 4 2 6" xfId="1734" xr:uid="{00000000-0005-0000-0000-0000A3060000}"/>
    <cellStyle name="Normal 2 2 2 2 2 4 2 6 2" xfId="9720" xr:uid="{4E1E6927-223B-4F8B-AFEF-C609DF993715}"/>
    <cellStyle name="Normal 2 2 2 2 2 4 2 7" xfId="1735" xr:uid="{00000000-0005-0000-0000-0000A4060000}"/>
    <cellStyle name="Normal 2 2 2 2 2 4 2 7 2" xfId="9721" xr:uid="{96CB13BE-97A9-42F2-8C44-44C0AE8DD668}"/>
    <cellStyle name="Normal 2 2 2 2 2 4 2 8" xfId="1736" xr:uid="{00000000-0005-0000-0000-0000A5060000}"/>
    <cellStyle name="Normal 2 2 2 2 2 4 2 8 2" xfId="9722" xr:uid="{927A962B-8C69-4402-824B-23946CD65937}"/>
    <cellStyle name="Normal 2 2 2 2 2 4 2 9" xfId="1737" xr:uid="{00000000-0005-0000-0000-0000A6060000}"/>
    <cellStyle name="Normal 2 2 2 2 2 4 2 9 2" xfId="9723" xr:uid="{200C177D-49F7-477A-9ADD-F5F7D08863A0}"/>
    <cellStyle name="Normal 2 2 2 2 2 4 3" xfId="1738" xr:uid="{00000000-0005-0000-0000-0000A7060000}"/>
    <cellStyle name="Normal 2 2 2 2 2 4 3 10" xfId="1739" xr:uid="{00000000-0005-0000-0000-0000A8060000}"/>
    <cellStyle name="Normal 2 2 2 2 2 4 3 10 2" xfId="9725" xr:uid="{2AE96C7D-87F8-41CC-A518-33D97A4D089B}"/>
    <cellStyle name="Normal 2 2 2 2 2 4 3 11" xfId="1740" xr:uid="{00000000-0005-0000-0000-0000A9060000}"/>
    <cellStyle name="Normal 2 2 2 2 2 4 3 11 2" xfId="9726" xr:uid="{F046E570-5679-440D-9013-82C26129744E}"/>
    <cellStyle name="Normal 2 2 2 2 2 4 3 12" xfId="1741" xr:uid="{00000000-0005-0000-0000-0000AA060000}"/>
    <cellStyle name="Normal 2 2 2 2 2 4 3 12 2" xfId="9727" xr:uid="{4BD2720A-C9AE-423E-84EF-FB93E016F2E7}"/>
    <cellStyle name="Normal 2 2 2 2 2 4 3 13" xfId="1742" xr:uid="{00000000-0005-0000-0000-0000AB060000}"/>
    <cellStyle name="Normal 2 2 2 2 2 4 3 13 2" xfId="9728" xr:uid="{B249C552-1FAF-433B-9D21-EBBC2E0F3A84}"/>
    <cellStyle name="Normal 2 2 2 2 2 4 3 14" xfId="1743" xr:uid="{00000000-0005-0000-0000-0000AC060000}"/>
    <cellStyle name="Normal 2 2 2 2 2 4 3 14 2" xfId="9729" xr:uid="{E46B1B2C-A833-4792-AFCA-E5D8F0ABBDA5}"/>
    <cellStyle name="Normal 2 2 2 2 2 4 3 15" xfId="1744" xr:uid="{00000000-0005-0000-0000-0000AD060000}"/>
    <cellStyle name="Normal 2 2 2 2 2 4 3 15 2" xfId="9730" xr:uid="{9CF5113D-49E0-48BA-A0C3-C87127A7B893}"/>
    <cellStyle name="Normal 2 2 2 2 2 4 3 16" xfId="9724" xr:uid="{C226B0AE-3C1B-431A-B6D1-393CCA9A81F4}"/>
    <cellStyle name="Normal 2 2 2 2 2 4 3 2" xfId="1745" xr:uid="{00000000-0005-0000-0000-0000AE060000}"/>
    <cellStyle name="Normal 2 2 2 2 2 4 3 2 2" xfId="9731" xr:uid="{CD750A2D-AAC0-488A-BE75-5FE00C0B8561}"/>
    <cellStyle name="Normal 2 2 2 2 2 4 3 3" xfId="1746" xr:uid="{00000000-0005-0000-0000-0000AF060000}"/>
    <cellStyle name="Normal 2 2 2 2 2 4 3 3 2" xfId="9732" xr:uid="{E5941F44-E9F5-4EA2-B201-F728451DB95A}"/>
    <cellStyle name="Normal 2 2 2 2 2 4 3 4" xfId="1747" xr:uid="{00000000-0005-0000-0000-0000B0060000}"/>
    <cellStyle name="Normal 2 2 2 2 2 4 3 4 2" xfId="9733" xr:uid="{30B78850-4F03-4C7E-AC7F-EE497B582C5D}"/>
    <cellStyle name="Normal 2 2 2 2 2 4 3 5" xfId="1748" xr:uid="{00000000-0005-0000-0000-0000B1060000}"/>
    <cellStyle name="Normal 2 2 2 2 2 4 3 5 2" xfId="9734" xr:uid="{8F9ECFE7-EA26-4315-903F-B65F878966A4}"/>
    <cellStyle name="Normal 2 2 2 2 2 4 3 6" xfId="1749" xr:uid="{00000000-0005-0000-0000-0000B2060000}"/>
    <cellStyle name="Normal 2 2 2 2 2 4 3 6 2" xfId="9735" xr:uid="{EE9B1D13-899E-4339-A911-AC655610E2E8}"/>
    <cellStyle name="Normal 2 2 2 2 2 4 3 7" xfId="1750" xr:uid="{00000000-0005-0000-0000-0000B3060000}"/>
    <cellStyle name="Normal 2 2 2 2 2 4 3 7 2" xfId="9736" xr:uid="{D5097919-8F3F-4301-8386-D2CCBAE5CC54}"/>
    <cellStyle name="Normal 2 2 2 2 2 4 3 8" xfId="1751" xr:uid="{00000000-0005-0000-0000-0000B4060000}"/>
    <cellStyle name="Normal 2 2 2 2 2 4 3 8 2" xfId="9737" xr:uid="{83BFCDBD-335B-4B93-BBB8-ED2611E1313C}"/>
    <cellStyle name="Normal 2 2 2 2 2 4 3 9" xfId="1752" xr:uid="{00000000-0005-0000-0000-0000B5060000}"/>
    <cellStyle name="Normal 2 2 2 2 2 4 3 9 2" xfId="9738" xr:uid="{C2E250B8-4013-4598-ABF3-A8188EC055FB}"/>
    <cellStyle name="Normal 2 2 2 2 2 4 4" xfId="1753" xr:uid="{00000000-0005-0000-0000-0000B6060000}"/>
    <cellStyle name="Normal 2 2 2 2 2 4 4 10" xfId="1754" xr:uid="{00000000-0005-0000-0000-0000B7060000}"/>
    <cellStyle name="Normal 2 2 2 2 2 4 4 10 2" xfId="9740" xr:uid="{5C871B73-A346-4F5D-BF0A-879E383253D6}"/>
    <cellStyle name="Normal 2 2 2 2 2 4 4 11" xfId="1755" xr:uid="{00000000-0005-0000-0000-0000B8060000}"/>
    <cellStyle name="Normal 2 2 2 2 2 4 4 11 2" xfId="9741" xr:uid="{96A6B86F-C504-4DAD-B8DA-E4FB6DE1082A}"/>
    <cellStyle name="Normal 2 2 2 2 2 4 4 12" xfId="1756" xr:uid="{00000000-0005-0000-0000-0000B9060000}"/>
    <cellStyle name="Normal 2 2 2 2 2 4 4 12 2" xfId="9742" xr:uid="{C217030D-695F-4054-8114-B515B5B20A41}"/>
    <cellStyle name="Normal 2 2 2 2 2 4 4 13" xfId="1757" xr:uid="{00000000-0005-0000-0000-0000BA060000}"/>
    <cellStyle name="Normal 2 2 2 2 2 4 4 13 2" xfId="9743" xr:uid="{5B74DCEF-3FA5-4430-852D-5577ED54A50E}"/>
    <cellStyle name="Normal 2 2 2 2 2 4 4 14" xfId="1758" xr:uid="{00000000-0005-0000-0000-0000BB060000}"/>
    <cellStyle name="Normal 2 2 2 2 2 4 4 14 2" xfId="9744" xr:uid="{CAA443C6-040A-4BB4-ADE5-1CAB47789F0E}"/>
    <cellStyle name="Normal 2 2 2 2 2 4 4 15" xfId="1759" xr:uid="{00000000-0005-0000-0000-0000BC060000}"/>
    <cellStyle name="Normal 2 2 2 2 2 4 4 15 2" xfId="9745" xr:uid="{791D4006-A267-447E-B540-D001F8A0F18E}"/>
    <cellStyle name="Normal 2 2 2 2 2 4 4 16" xfId="9739" xr:uid="{70BC9320-A1EB-4834-BF49-DB151FE06BE1}"/>
    <cellStyle name="Normal 2 2 2 2 2 4 4 2" xfId="1760" xr:uid="{00000000-0005-0000-0000-0000BD060000}"/>
    <cellStyle name="Normal 2 2 2 2 2 4 4 2 2" xfId="9746" xr:uid="{11E26871-A7F6-4794-891F-BB04C986B3EC}"/>
    <cellStyle name="Normal 2 2 2 2 2 4 4 3" xfId="1761" xr:uid="{00000000-0005-0000-0000-0000BE060000}"/>
    <cellStyle name="Normal 2 2 2 2 2 4 4 3 2" xfId="9747" xr:uid="{7DCD689D-CFA2-477F-BE69-9DF1C3F10BD0}"/>
    <cellStyle name="Normal 2 2 2 2 2 4 4 4" xfId="1762" xr:uid="{00000000-0005-0000-0000-0000BF060000}"/>
    <cellStyle name="Normal 2 2 2 2 2 4 4 4 2" xfId="9748" xr:uid="{0C2DA148-BFB2-4FF8-B0FB-0BD334CF6A97}"/>
    <cellStyle name="Normal 2 2 2 2 2 4 4 5" xfId="1763" xr:uid="{00000000-0005-0000-0000-0000C0060000}"/>
    <cellStyle name="Normal 2 2 2 2 2 4 4 5 2" xfId="9749" xr:uid="{40FC40B1-DDA9-41D7-B27A-3897420B4DBA}"/>
    <cellStyle name="Normal 2 2 2 2 2 4 4 6" xfId="1764" xr:uid="{00000000-0005-0000-0000-0000C1060000}"/>
    <cellStyle name="Normal 2 2 2 2 2 4 4 6 2" xfId="9750" xr:uid="{EB409DED-E693-4C9C-B093-B3B077B534EB}"/>
    <cellStyle name="Normal 2 2 2 2 2 4 4 7" xfId="1765" xr:uid="{00000000-0005-0000-0000-0000C2060000}"/>
    <cellStyle name="Normal 2 2 2 2 2 4 4 7 2" xfId="9751" xr:uid="{9DA270F3-D2BA-4A68-A639-B128F43FE1E1}"/>
    <cellStyle name="Normal 2 2 2 2 2 4 4 8" xfId="1766" xr:uid="{00000000-0005-0000-0000-0000C3060000}"/>
    <cellStyle name="Normal 2 2 2 2 2 4 4 8 2" xfId="9752" xr:uid="{8E9163AE-FE95-4A1E-8C0B-CC37DA898E77}"/>
    <cellStyle name="Normal 2 2 2 2 2 4 4 9" xfId="1767" xr:uid="{00000000-0005-0000-0000-0000C4060000}"/>
    <cellStyle name="Normal 2 2 2 2 2 4 4 9 2" xfId="9753" xr:uid="{A94318EC-E9CE-4F00-9039-FEE9D3B1786E}"/>
    <cellStyle name="Normal 2 2 2 2 2 4 5" xfId="1768" xr:uid="{00000000-0005-0000-0000-0000C5060000}"/>
    <cellStyle name="Normal 2 2 2 2 2 4 5 10" xfId="1769" xr:uid="{00000000-0005-0000-0000-0000C6060000}"/>
    <cellStyle name="Normal 2 2 2 2 2 4 5 10 2" xfId="9755" xr:uid="{47D8DF75-5C84-4E89-ABAE-9E747CE4E5DA}"/>
    <cellStyle name="Normal 2 2 2 2 2 4 5 11" xfId="1770" xr:uid="{00000000-0005-0000-0000-0000C7060000}"/>
    <cellStyle name="Normal 2 2 2 2 2 4 5 11 2" xfId="9756" xr:uid="{2036541F-04C2-44B8-ACE5-D6A639867D59}"/>
    <cellStyle name="Normal 2 2 2 2 2 4 5 12" xfId="1771" xr:uid="{00000000-0005-0000-0000-0000C8060000}"/>
    <cellStyle name="Normal 2 2 2 2 2 4 5 12 2" xfId="9757" xr:uid="{ACFE3E52-0D36-415A-8CB4-8FF7C0A48C10}"/>
    <cellStyle name="Normal 2 2 2 2 2 4 5 13" xfId="1772" xr:uid="{00000000-0005-0000-0000-0000C9060000}"/>
    <cellStyle name="Normal 2 2 2 2 2 4 5 13 2" xfId="9758" xr:uid="{8173E7CB-98AA-49F6-9C8A-D8D677F5D847}"/>
    <cellStyle name="Normal 2 2 2 2 2 4 5 14" xfId="1773" xr:uid="{00000000-0005-0000-0000-0000CA060000}"/>
    <cellStyle name="Normal 2 2 2 2 2 4 5 14 2" xfId="9759" xr:uid="{F19271FB-543B-4F93-8E60-CEB49B7088E4}"/>
    <cellStyle name="Normal 2 2 2 2 2 4 5 15" xfId="1774" xr:uid="{00000000-0005-0000-0000-0000CB060000}"/>
    <cellStyle name="Normal 2 2 2 2 2 4 5 15 2" xfId="9760" xr:uid="{59B01A41-9827-408E-96F1-D24225D36131}"/>
    <cellStyle name="Normal 2 2 2 2 2 4 5 16" xfId="9754" xr:uid="{9E92557B-6746-49AE-89D5-FA1E8224661F}"/>
    <cellStyle name="Normal 2 2 2 2 2 4 5 2" xfId="1775" xr:uid="{00000000-0005-0000-0000-0000CC060000}"/>
    <cellStyle name="Normal 2 2 2 2 2 4 5 2 2" xfId="9761" xr:uid="{77425808-FB62-4360-B882-7C25C23C9AF0}"/>
    <cellStyle name="Normal 2 2 2 2 2 4 5 3" xfId="1776" xr:uid="{00000000-0005-0000-0000-0000CD060000}"/>
    <cellStyle name="Normal 2 2 2 2 2 4 5 3 2" xfId="9762" xr:uid="{9F7B6CFD-EB07-4843-A06B-A5AE49AFD708}"/>
    <cellStyle name="Normal 2 2 2 2 2 4 5 4" xfId="1777" xr:uid="{00000000-0005-0000-0000-0000CE060000}"/>
    <cellStyle name="Normal 2 2 2 2 2 4 5 4 2" xfId="9763" xr:uid="{0D07A8FB-DA48-45FA-8392-A56598A5F609}"/>
    <cellStyle name="Normal 2 2 2 2 2 4 5 5" xfId="1778" xr:uid="{00000000-0005-0000-0000-0000CF060000}"/>
    <cellStyle name="Normal 2 2 2 2 2 4 5 5 2" xfId="9764" xr:uid="{C4E613A8-3CFD-4649-989C-A8226AE2A545}"/>
    <cellStyle name="Normal 2 2 2 2 2 4 5 6" xfId="1779" xr:uid="{00000000-0005-0000-0000-0000D0060000}"/>
    <cellStyle name="Normal 2 2 2 2 2 4 5 6 2" xfId="9765" xr:uid="{D17587BC-2FC6-4303-8A1F-D05F83715EB7}"/>
    <cellStyle name="Normal 2 2 2 2 2 4 5 7" xfId="1780" xr:uid="{00000000-0005-0000-0000-0000D1060000}"/>
    <cellStyle name="Normal 2 2 2 2 2 4 5 7 2" xfId="9766" xr:uid="{FF2C4A1F-33DA-4E62-8EBC-2766A66BC5BB}"/>
    <cellStyle name="Normal 2 2 2 2 2 4 5 8" xfId="1781" xr:uid="{00000000-0005-0000-0000-0000D2060000}"/>
    <cellStyle name="Normal 2 2 2 2 2 4 5 8 2" xfId="9767" xr:uid="{43DD14C0-80E6-4140-9EB9-A1C408F487E6}"/>
    <cellStyle name="Normal 2 2 2 2 2 4 5 9" xfId="1782" xr:uid="{00000000-0005-0000-0000-0000D3060000}"/>
    <cellStyle name="Normal 2 2 2 2 2 4 5 9 2" xfId="9768" xr:uid="{275F99A5-2757-4FF8-932B-D9A4369FC2A4}"/>
    <cellStyle name="Normal 2 2 2 2 2 4 6" xfId="9704" xr:uid="{03CA23A5-0015-40B2-AA3A-EF3781DC45BE}"/>
    <cellStyle name="Normal 2 2 2 2 2 5" xfId="1783" xr:uid="{00000000-0005-0000-0000-0000D4060000}"/>
    <cellStyle name="Normal 2 2 2 2 2 5 2" xfId="9769" xr:uid="{6D9C3CF2-386C-4A14-A4FB-2E57B7CA9F38}"/>
    <cellStyle name="Normal 2 2 2 2 2 6" xfId="1784" xr:uid="{00000000-0005-0000-0000-0000D5060000}"/>
    <cellStyle name="Normal 2 2 2 2 2 6 2" xfId="9770" xr:uid="{F1B02BE6-1F87-433A-89FF-426582155BCA}"/>
    <cellStyle name="Normal 2 2 2 2 2 7" xfId="1785" xr:uid="{00000000-0005-0000-0000-0000D6060000}"/>
    <cellStyle name="Normal 2 2 2 2 2 7 2" xfId="9771" xr:uid="{7BA30CA4-F3CE-44FD-9FE7-53089C692602}"/>
    <cellStyle name="Normal 2 2 2 2 2 8" xfId="1786" xr:uid="{00000000-0005-0000-0000-0000D7060000}"/>
    <cellStyle name="Normal 2 2 2 2 2 8 2" xfId="9772" xr:uid="{F5A763E4-D662-49F7-88CA-E6D5AB1762F6}"/>
    <cellStyle name="Normal 2 2 2 2 2 9" xfId="1787" xr:uid="{00000000-0005-0000-0000-0000D8060000}"/>
    <cellStyle name="Normal 2 2 2 2 2 9 2" xfId="9773" xr:uid="{78F44143-DF65-4B8E-A16E-456018FBB006}"/>
    <cellStyle name="Normal 2 2 2 2 20" xfId="1788" xr:uid="{00000000-0005-0000-0000-0000D9060000}"/>
    <cellStyle name="Normal 2 2 2 2 20 10" xfId="1789" xr:uid="{00000000-0005-0000-0000-0000DA060000}"/>
    <cellStyle name="Normal 2 2 2 2 20 10 2" xfId="9775" xr:uid="{AB22239C-AD12-4DFF-9D02-48CCE585897F}"/>
    <cellStyle name="Normal 2 2 2 2 20 11" xfId="1790" xr:uid="{00000000-0005-0000-0000-0000DB060000}"/>
    <cellStyle name="Normal 2 2 2 2 20 11 2" xfId="9776" xr:uid="{C7E7EC1B-1476-44BE-9729-4DF98D6DBE10}"/>
    <cellStyle name="Normal 2 2 2 2 20 12" xfId="1791" xr:uid="{00000000-0005-0000-0000-0000DC060000}"/>
    <cellStyle name="Normal 2 2 2 2 20 12 2" xfId="9777" xr:uid="{B697D196-29E3-4DD5-95C8-8F3600D1A38F}"/>
    <cellStyle name="Normal 2 2 2 2 20 13" xfId="9774" xr:uid="{3DC45DB0-5939-42B2-9DDC-71934589C951}"/>
    <cellStyle name="Normal 2 2 2 2 20 2" xfId="1792" xr:uid="{00000000-0005-0000-0000-0000DD060000}"/>
    <cellStyle name="Normal 2 2 2 2 20 2 10" xfId="9778" xr:uid="{61953359-D598-4344-BD2A-A48F6F691F5D}"/>
    <cellStyle name="Normal 2 2 2 2 20 2 2" xfId="1793" xr:uid="{00000000-0005-0000-0000-0000DE060000}"/>
    <cellStyle name="Normal 2 2 2 2 20 2 2 2" xfId="1794" xr:uid="{00000000-0005-0000-0000-0000DF060000}"/>
    <cellStyle name="Normal 2 2 2 2 20 2 2 2 2" xfId="9780" xr:uid="{098623AD-B9DD-470D-9251-96CD366C0D93}"/>
    <cellStyle name="Normal 2 2 2 2 20 2 2 3" xfId="1795" xr:uid="{00000000-0005-0000-0000-0000E0060000}"/>
    <cellStyle name="Normal 2 2 2 2 20 2 2 3 2" xfId="9781" xr:uid="{B5D27968-EF4B-447E-AC59-FC1C2DC0A710}"/>
    <cellStyle name="Normal 2 2 2 2 20 2 2 4" xfId="1796" xr:uid="{00000000-0005-0000-0000-0000E1060000}"/>
    <cellStyle name="Normal 2 2 2 2 20 2 2 4 2" xfId="9782" xr:uid="{3271E4F0-DB4C-4298-BB36-1CCE3CCB47E9}"/>
    <cellStyle name="Normal 2 2 2 2 20 2 2 5" xfId="1797" xr:uid="{00000000-0005-0000-0000-0000E2060000}"/>
    <cellStyle name="Normal 2 2 2 2 20 2 2 5 2" xfId="9783" xr:uid="{AC19446E-B299-4196-9586-56C4D0E00AC0}"/>
    <cellStyle name="Normal 2 2 2 2 20 2 2 6" xfId="1798" xr:uid="{00000000-0005-0000-0000-0000E3060000}"/>
    <cellStyle name="Normal 2 2 2 2 20 2 2 6 2" xfId="9784" xr:uid="{1EA9B721-65CF-4ACA-91B3-4452653B37DD}"/>
    <cellStyle name="Normal 2 2 2 2 20 2 2 7" xfId="9779" xr:uid="{87FC76EC-B203-41C7-8783-A0ADB01D7997}"/>
    <cellStyle name="Normal 2 2 2 2 20 2 3" xfId="1799" xr:uid="{00000000-0005-0000-0000-0000E4060000}"/>
    <cellStyle name="Normal 2 2 2 2 20 2 3 2" xfId="9785" xr:uid="{1FD2C5BD-90B8-4744-87F9-53D302F0C13E}"/>
    <cellStyle name="Normal 2 2 2 2 20 2 4" xfId="1800" xr:uid="{00000000-0005-0000-0000-0000E5060000}"/>
    <cellStyle name="Normal 2 2 2 2 20 2 4 2" xfId="9786" xr:uid="{DBEC14F7-87A4-4659-9FA7-75EEE976AA45}"/>
    <cellStyle name="Normal 2 2 2 2 20 2 5" xfId="1801" xr:uid="{00000000-0005-0000-0000-0000E6060000}"/>
    <cellStyle name="Normal 2 2 2 2 20 2 5 2" xfId="9787" xr:uid="{8D22BCC1-A960-42A8-B589-BFD71031CCD8}"/>
    <cellStyle name="Normal 2 2 2 2 20 2 6" xfId="1802" xr:uid="{00000000-0005-0000-0000-0000E7060000}"/>
    <cellStyle name="Normal 2 2 2 2 20 2 6 2" xfId="9788" xr:uid="{728353F6-D5E5-41B1-B473-B251E5BF5579}"/>
    <cellStyle name="Normal 2 2 2 2 20 2 7" xfId="1803" xr:uid="{00000000-0005-0000-0000-0000E8060000}"/>
    <cellStyle name="Normal 2 2 2 2 20 2 7 2" xfId="9789" xr:uid="{0FD56A84-1AB2-4F44-9803-AE562223EFFA}"/>
    <cellStyle name="Normal 2 2 2 2 20 2 8" xfId="1804" xr:uid="{00000000-0005-0000-0000-0000E9060000}"/>
    <cellStyle name="Normal 2 2 2 2 20 2 8 2" xfId="9790" xr:uid="{EA142773-3E06-4BAE-B7A9-9942021FF57F}"/>
    <cellStyle name="Normal 2 2 2 2 20 2 9" xfId="1805" xr:uid="{00000000-0005-0000-0000-0000EA060000}"/>
    <cellStyle name="Normal 2 2 2 2 20 2 9 2" xfId="9791" xr:uid="{D8CBFCC9-CA3B-4388-945A-9166C34CF8B5}"/>
    <cellStyle name="Normal 2 2 2 2 20 3" xfId="1806" xr:uid="{00000000-0005-0000-0000-0000EB060000}"/>
    <cellStyle name="Normal 2 2 2 2 20 3 2" xfId="9792" xr:uid="{43038D78-33C8-4B8B-846B-EFA230A7646C}"/>
    <cellStyle name="Normal 2 2 2 2 20 4" xfId="1807" xr:uid="{00000000-0005-0000-0000-0000EC060000}"/>
    <cellStyle name="Normal 2 2 2 2 20 4 2" xfId="9793" xr:uid="{A6C59BE9-DAF0-4109-BFC0-351D47198B9E}"/>
    <cellStyle name="Normal 2 2 2 2 20 5" xfId="1808" xr:uid="{00000000-0005-0000-0000-0000ED060000}"/>
    <cellStyle name="Normal 2 2 2 2 20 5 2" xfId="9794" xr:uid="{1ECE7A1A-470A-490A-9458-34F8C3374BC9}"/>
    <cellStyle name="Normal 2 2 2 2 20 6" xfId="1809" xr:uid="{00000000-0005-0000-0000-0000EE060000}"/>
    <cellStyle name="Normal 2 2 2 2 20 6 2" xfId="1810" xr:uid="{00000000-0005-0000-0000-0000EF060000}"/>
    <cellStyle name="Normal 2 2 2 2 20 6 2 2" xfId="9796" xr:uid="{0DFAC969-92B6-4D1C-AD73-D5C24A4AF7B1}"/>
    <cellStyle name="Normal 2 2 2 2 20 6 3" xfId="1811" xr:uid="{00000000-0005-0000-0000-0000F0060000}"/>
    <cellStyle name="Normal 2 2 2 2 20 6 3 2" xfId="9797" xr:uid="{6331A344-8AB0-401D-B4DC-2613A3FB1615}"/>
    <cellStyle name="Normal 2 2 2 2 20 6 4" xfId="1812" xr:uid="{00000000-0005-0000-0000-0000F1060000}"/>
    <cellStyle name="Normal 2 2 2 2 20 6 4 2" xfId="9798" xr:uid="{5C6F7A25-B7D3-4782-9083-62CD669A8AA3}"/>
    <cellStyle name="Normal 2 2 2 2 20 6 5" xfId="1813" xr:uid="{00000000-0005-0000-0000-0000F2060000}"/>
    <cellStyle name="Normal 2 2 2 2 20 6 5 2" xfId="9799" xr:uid="{DED2B468-8672-4BC5-8776-B5D867FACB7C}"/>
    <cellStyle name="Normal 2 2 2 2 20 6 6" xfId="1814" xr:uid="{00000000-0005-0000-0000-0000F3060000}"/>
    <cellStyle name="Normal 2 2 2 2 20 6 6 2" xfId="9800" xr:uid="{4C552CAC-CCD4-4608-83A9-B6B98C2FC469}"/>
    <cellStyle name="Normal 2 2 2 2 20 6 7" xfId="9795" xr:uid="{03C2AEB4-FD1A-4D5B-8144-E514EA2CCA61}"/>
    <cellStyle name="Normal 2 2 2 2 20 7" xfId="1815" xr:uid="{00000000-0005-0000-0000-0000F4060000}"/>
    <cellStyle name="Normal 2 2 2 2 20 7 2" xfId="9801" xr:uid="{92B43736-86B3-4249-8C3F-D870D0DB6423}"/>
    <cellStyle name="Normal 2 2 2 2 20 8" xfId="1816" xr:uid="{00000000-0005-0000-0000-0000F5060000}"/>
    <cellStyle name="Normal 2 2 2 2 20 8 2" xfId="9802" xr:uid="{B6177420-C28C-4BBF-BFE3-BD219D82853E}"/>
    <cellStyle name="Normal 2 2 2 2 20 9" xfId="1817" xr:uid="{00000000-0005-0000-0000-0000F6060000}"/>
    <cellStyle name="Normal 2 2 2 2 20 9 2" xfId="9803" xr:uid="{3C3E7BAC-F943-48B2-84C3-EC6CEA7C7562}"/>
    <cellStyle name="Normal 2 2 2 2 21" xfId="1818" xr:uid="{00000000-0005-0000-0000-0000F7060000}"/>
    <cellStyle name="Normal 2 2 2 2 21 2" xfId="9804" xr:uid="{BB6F3963-A0AD-48D8-8F89-D8F3B4CF4E9A}"/>
    <cellStyle name="Normal 2 2 2 2 22" xfId="1819" xr:uid="{00000000-0005-0000-0000-0000F8060000}"/>
    <cellStyle name="Normal 2 2 2 2 22 2" xfId="9805" xr:uid="{8209D0FF-D66D-480B-9770-7619A817C884}"/>
    <cellStyle name="Normal 2 2 2 2 23" xfId="1820" xr:uid="{00000000-0005-0000-0000-0000F9060000}"/>
    <cellStyle name="Normal 2 2 2 2 23 10" xfId="9806" xr:uid="{9581569F-527E-4E45-914F-34E3ACA779C9}"/>
    <cellStyle name="Normal 2 2 2 2 23 2" xfId="1821" xr:uid="{00000000-0005-0000-0000-0000FA060000}"/>
    <cellStyle name="Normal 2 2 2 2 23 2 2" xfId="1822" xr:uid="{00000000-0005-0000-0000-0000FB060000}"/>
    <cellStyle name="Normal 2 2 2 2 23 2 2 2" xfId="9808" xr:uid="{0807EE90-71E4-46CA-B267-07D0122F1A0A}"/>
    <cellStyle name="Normal 2 2 2 2 23 2 3" xfId="1823" xr:uid="{00000000-0005-0000-0000-0000FC060000}"/>
    <cellStyle name="Normal 2 2 2 2 23 2 3 2" xfId="9809" xr:uid="{1DD8A226-B39C-4017-90BE-1AD6CB246658}"/>
    <cellStyle name="Normal 2 2 2 2 23 2 4" xfId="1824" xr:uid="{00000000-0005-0000-0000-0000FD060000}"/>
    <cellStyle name="Normal 2 2 2 2 23 2 4 2" xfId="9810" xr:uid="{DDE6F8B6-7CEC-49A8-A630-C1398CDEBB9A}"/>
    <cellStyle name="Normal 2 2 2 2 23 2 5" xfId="1825" xr:uid="{00000000-0005-0000-0000-0000FE060000}"/>
    <cellStyle name="Normal 2 2 2 2 23 2 5 2" xfId="9811" xr:uid="{D1EF269C-E822-40BA-AAB6-F54A080FD8DA}"/>
    <cellStyle name="Normal 2 2 2 2 23 2 6" xfId="1826" xr:uid="{00000000-0005-0000-0000-0000FF060000}"/>
    <cellStyle name="Normal 2 2 2 2 23 2 6 2" xfId="9812" xr:uid="{17ADDBA3-AC37-4E89-9BE5-9CF652C32075}"/>
    <cellStyle name="Normal 2 2 2 2 23 2 7" xfId="9807" xr:uid="{2AE54DDD-BA0D-4AFD-8DAC-574B5FDFC2E1}"/>
    <cellStyle name="Normal 2 2 2 2 23 3" xfId="1827" xr:uid="{00000000-0005-0000-0000-000000070000}"/>
    <cellStyle name="Normal 2 2 2 2 23 3 2" xfId="9813" xr:uid="{8B5A3671-0792-4764-B216-E62075DC6AB0}"/>
    <cellStyle name="Normal 2 2 2 2 23 4" xfId="1828" xr:uid="{00000000-0005-0000-0000-000001070000}"/>
    <cellStyle name="Normal 2 2 2 2 23 4 2" xfId="9814" xr:uid="{D0A4EA00-5CD1-4EE8-88A0-F6859C3BF482}"/>
    <cellStyle name="Normal 2 2 2 2 23 5" xfId="1829" xr:uid="{00000000-0005-0000-0000-000002070000}"/>
    <cellStyle name="Normal 2 2 2 2 23 5 2" xfId="9815" xr:uid="{CFD0F6AC-21CD-4117-B5E0-B6AB22B7B24E}"/>
    <cellStyle name="Normal 2 2 2 2 23 6" xfId="1830" xr:uid="{00000000-0005-0000-0000-000003070000}"/>
    <cellStyle name="Normal 2 2 2 2 23 6 2" xfId="9816" xr:uid="{7D208665-2B23-4025-89DA-D6E04747BDA0}"/>
    <cellStyle name="Normal 2 2 2 2 23 7" xfId="1831" xr:uid="{00000000-0005-0000-0000-000004070000}"/>
    <cellStyle name="Normal 2 2 2 2 23 7 2" xfId="9817" xr:uid="{3B592629-AB29-409E-8476-4017EEDE10AD}"/>
    <cellStyle name="Normal 2 2 2 2 23 8" xfId="1832" xr:uid="{00000000-0005-0000-0000-000005070000}"/>
    <cellStyle name="Normal 2 2 2 2 23 8 2" xfId="9818" xr:uid="{989EA4EE-D278-4C15-96D4-CB771EA8103A}"/>
    <cellStyle name="Normal 2 2 2 2 23 9" xfId="1833" xr:uid="{00000000-0005-0000-0000-000006070000}"/>
    <cellStyle name="Normal 2 2 2 2 23 9 2" xfId="9819" xr:uid="{1EC68087-DB3D-44EF-B328-1E2604B0F19F}"/>
    <cellStyle name="Normal 2 2 2 2 24" xfId="1834" xr:uid="{00000000-0005-0000-0000-000007070000}"/>
    <cellStyle name="Normal 2 2 2 2 24 2" xfId="9820" xr:uid="{941DF97B-EE45-4D39-8852-F8ACD6BE6711}"/>
    <cellStyle name="Normal 2 2 2 2 25" xfId="1835" xr:uid="{00000000-0005-0000-0000-000008070000}"/>
    <cellStyle name="Normal 2 2 2 2 25 2" xfId="9821" xr:uid="{44C78371-022A-47E2-A4D8-07A2EEEBE07C}"/>
    <cellStyle name="Normal 2 2 2 2 26" xfId="1836" xr:uid="{00000000-0005-0000-0000-000009070000}"/>
    <cellStyle name="Normal 2 2 2 2 26 2" xfId="1837" xr:uid="{00000000-0005-0000-0000-00000A070000}"/>
    <cellStyle name="Normal 2 2 2 2 26 2 2" xfId="9823" xr:uid="{BF475C8E-D815-42BB-91D7-E84CD5B5407C}"/>
    <cellStyle name="Normal 2 2 2 2 26 3" xfId="1838" xr:uid="{00000000-0005-0000-0000-00000B070000}"/>
    <cellStyle name="Normal 2 2 2 2 26 3 2" xfId="9824" xr:uid="{85AE2E83-0ED6-486B-AD65-0F93AAA9F53C}"/>
    <cellStyle name="Normal 2 2 2 2 26 4" xfId="1839" xr:uid="{00000000-0005-0000-0000-00000C070000}"/>
    <cellStyle name="Normal 2 2 2 2 26 4 2" xfId="9825" xr:uid="{EE92477C-F893-4F5B-BF89-DD7437F3540C}"/>
    <cellStyle name="Normal 2 2 2 2 26 5" xfId="1840" xr:uid="{00000000-0005-0000-0000-00000D070000}"/>
    <cellStyle name="Normal 2 2 2 2 26 5 2" xfId="9826" xr:uid="{AE48E4DB-CC47-432A-AF67-7AFEC9DAE53B}"/>
    <cellStyle name="Normal 2 2 2 2 26 6" xfId="1841" xr:uid="{00000000-0005-0000-0000-00000E070000}"/>
    <cellStyle name="Normal 2 2 2 2 26 6 2" xfId="9827" xr:uid="{1602D665-4463-4192-BFF2-84630C767F28}"/>
    <cellStyle name="Normal 2 2 2 2 26 7" xfId="9822" xr:uid="{BC38CEF3-11ED-4CD3-9B86-A20FF7594292}"/>
    <cellStyle name="Normal 2 2 2 2 27" xfId="1842" xr:uid="{00000000-0005-0000-0000-00000F070000}"/>
    <cellStyle name="Normal 2 2 2 2 27 2" xfId="9828" xr:uid="{C4BA8555-4CCB-40F7-B339-E00D4BA07100}"/>
    <cellStyle name="Normal 2 2 2 2 28" xfId="1843" xr:uid="{00000000-0005-0000-0000-000010070000}"/>
    <cellStyle name="Normal 2 2 2 2 28 2" xfId="9829" xr:uid="{DC3337E5-BAE8-4191-BE85-73BF6305D7EB}"/>
    <cellStyle name="Normal 2 2 2 2 29" xfId="1844" xr:uid="{00000000-0005-0000-0000-000011070000}"/>
    <cellStyle name="Normal 2 2 2 2 29 2" xfId="9830" xr:uid="{FBE0FD14-725E-47E1-8EF5-8329D0C479EC}"/>
    <cellStyle name="Normal 2 2 2 2 3" xfId="1845" xr:uid="{00000000-0005-0000-0000-000012070000}"/>
    <cellStyle name="Normal 2 2 2 2 3 10" xfId="1846" xr:uid="{00000000-0005-0000-0000-000013070000}"/>
    <cellStyle name="Normal 2 2 2 2 3 10 2" xfId="9832" xr:uid="{3EEAF05D-84E5-47F7-81A2-F6D8A1A897BB}"/>
    <cellStyle name="Normal 2 2 2 2 3 11" xfId="1847" xr:uid="{00000000-0005-0000-0000-000014070000}"/>
    <cellStyle name="Normal 2 2 2 2 3 11 2" xfId="9833" xr:uid="{549753D9-A8D2-4DD3-95DC-986DB6B49C20}"/>
    <cellStyle name="Normal 2 2 2 2 3 12" xfId="1848" xr:uid="{00000000-0005-0000-0000-000015070000}"/>
    <cellStyle name="Normal 2 2 2 2 3 12 2" xfId="9834" xr:uid="{D05AA1B9-410E-4BE4-AC39-ACA3700A2314}"/>
    <cellStyle name="Normal 2 2 2 2 3 13" xfId="1849" xr:uid="{00000000-0005-0000-0000-000016070000}"/>
    <cellStyle name="Normal 2 2 2 2 3 13 2" xfId="9835" xr:uid="{BDDF558D-D226-4EDF-A9A1-0AD9F696E92B}"/>
    <cellStyle name="Normal 2 2 2 2 3 14" xfId="1850" xr:uid="{00000000-0005-0000-0000-000017070000}"/>
    <cellStyle name="Normal 2 2 2 2 3 14 2" xfId="9836" xr:uid="{46B3A1D1-F8A0-411B-9307-DD7F59D4A74F}"/>
    <cellStyle name="Normal 2 2 2 2 3 15" xfId="1851" xr:uid="{00000000-0005-0000-0000-000018070000}"/>
    <cellStyle name="Normal 2 2 2 2 3 15 2" xfId="9837" xr:uid="{43BDC789-3BBC-4EE3-9957-370ABAEBAC38}"/>
    <cellStyle name="Normal 2 2 2 2 3 16" xfId="1852" xr:uid="{00000000-0005-0000-0000-000019070000}"/>
    <cellStyle name="Normal 2 2 2 2 3 16 2" xfId="9838" xr:uid="{6799B57D-168A-4075-8F47-CC6B032A1D98}"/>
    <cellStyle name="Normal 2 2 2 2 3 17" xfId="1853" xr:uid="{00000000-0005-0000-0000-00001A070000}"/>
    <cellStyle name="Normal 2 2 2 2 3 17 2" xfId="9839" xr:uid="{73B0CD06-D5AE-4CF0-8EC0-ED97C33854AA}"/>
    <cellStyle name="Normal 2 2 2 2 3 18" xfId="1854" xr:uid="{00000000-0005-0000-0000-00001B070000}"/>
    <cellStyle name="Normal 2 2 2 2 3 18 2" xfId="9840" xr:uid="{CCFC450E-E565-49FD-BFC6-51AED7652008}"/>
    <cellStyle name="Normal 2 2 2 2 3 19" xfId="1855" xr:uid="{00000000-0005-0000-0000-00001C070000}"/>
    <cellStyle name="Normal 2 2 2 2 3 19 2" xfId="9841" xr:uid="{E7082D42-9181-4A4F-A422-C5C882040AF6}"/>
    <cellStyle name="Normal 2 2 2 2 3 2" xfId="1856" xr:uid="{00000000-0005-0000-0000-00001D070000}"/>
    <cellStyle name="Normal 2 2 2 2 3 2 2" xfId="1857" xr:uid="{00000000-0005-0000-0000-00001E070000}"/>
    <cellStyle name="Normal 2 2 2 2 3 2 2 10" xfId="1858" xr:uid="{00000000-0005-0000-0000-00001F070000}"/>
    <cellStyle name="Normal 2 2 2 2 3 2 2 10 2" xfId="9844" xr:uid="{1C11EADE-11A3-4814-A558-591F91741093}"/>
    <cellStyle name="Normal 2 2 2 2 3 2 2 11" xfId="1859" xr:uid="{00000000-0005-0000-0000-000020070000}"/>
    <cellStyle name="Normal 2 2 2 2 3 2 2 11 2" xfId="9845" xr:uid="{6A4257E4-5FCB-4B02-A459-2CAEEDD8A94E}"/>
    <cellStyle name="Normal 2 2 2 2 3 2 2 12" xfId="1860" xr:uid="{00000000-0005-0000-0000-000021070000}"/>
    <cellStyle name="Normal 2 2 2 2 3 2 2 12 2" xfId="9846" xr:uid="{032EE287-F453-43C4-8BAC-AC6132E91375}"/>
    <cellStyle name="Normal 2 2 2 2 3 2 2 13" xfId="1861" xr:uid="{00000000-0005-0000-0000-000022070000}"/>
    <cellStyle name="Normal 2 2 2 2 3 2 2 13 2" xfId="9847" xr:uid="{ADDB4E89-0E18-498C-A1A0-38180FED6D47}"/>
    <cellStyle name="Normal 2 2 2 2 3 2 2 14" xfId="1862" xr:uid="{00000000-0005-0000-0000-000023070000}"/>
    <cellStyle name="Normal 2 2 2 2 3 2 2 14 2" xfId="9848" xr:uid="{67834B90-AC4F-4926-922D-18F161D1AA9F}"/>
    <cellStyle name="Normal 2 2 2 2 3 2 2 15" xfId="1863" xr:uid="{00000000-0005-0000-0000-000024070000}"/>
    <cellStyle name="Normal 2 2 2 2 3 2 2 15 2" xfId="9849" xr:uid="{A523880F-EEFC-40CB-82D4-3D675E79E0E4}"/>
    <cellStyle name="Normal 2 2 2 2 3 2 2 16" xfId="1864" xr:uid="{00000000-0005-0000-0000-000025070000}"/>
    <cellStyle name="Normal 2 2 2 2 3 2 2 16 2" xfId="9850" xr:uid="{3AFC3F57-357A-4795-8916-AC1F9CAB20AD}"/>
    <cellStyle name="Normal 2 2 2 2 3 2 2 17" xfId="1865" xr:uid="{00000000-0005-0000-0000-000026070000}"/>
    <cellStyle name="Normal 2 2 2 2 3 2 2 17 2" xfId="9851" xr:uid="{84617461-908D-4049-AB33-ABCEDE7EDA1A}"/>
    <cellStyle name="Normal 2 2 2 2 3 2 2 18" xfId="1866" xr:uid="{00000000-0005-0000-0000-000027070000}"/>
    <cellStyle name="Normal 2 2 2 2 3 2 2 18 2" xfId="9852" xr:uid="{5033AAEC-8ABB-409E-B8EF-5CBB3EC89874}"/>
    <cellStyle name="Normal 2 2 2 2 3 2 2 19" xfId="1867" xr:uid="{00000000-0005-0000-0000-000028070000}"/>
    <cellStyle name="Normal 2 2 2 2 3 2 2 19 2" xfId="9853" xr:uid="{C04CD91D-F57E-4ED8-870B-1174188788DA}"/>
    <cellStyle name="Normal 2 2 2 2 3 2 2 2" xfId="1868" xr:uid="{00000000-0005-0000-0000-000029070000}"/>
    <cellStyle name="Normal 2 2 2 2 3 2 2 2 2" xfId="1869" xr:uid="{00000000-0005-0000-0000-00002A070000}"/>
    <cellStyle name="Normal 2 2 2 2 3 2 2 2 2 10" xfId="1870" xr:uid="{00000000-0005-0000-0000-00002B070000}"/>
    <cellStyle name="Normal 2 2 2 2 3 2 2 2 2 10 2" xfId="9856" xr:uid="{BF45D3D2-895F-4B5F-AEB6-E6A1535E5543}"/>
    <cellStyle name="Normal 2 2 2 2 3 2 2 2 2 11" xfId="1871" xr:uid="{00000000-0005-0000-0000-00002C070000}"/>
    <cellStyle name="Normal 2 2 2 2 3 2 2 2 2 11 2" xfId="9857" xr:uid="{B4C1DF91-FFB1-4A96-BBB7-6A6321CD20A5}"/>
    <cellStyle name="Normal 2 2 2 2 3 2 2 2 2 12" xfId="1872" xr:uid="{00000000-0005-0000-0000-00002D070000}"/>
    <cellStyle name="Normal 2 2 2 2 3 2 2 2 2 12 2" xfId="9858" xr:uid="{9F3716CC-21C3-4564-A22B-7EACA385CAF4}"/>
    <cellStyle name="Normal 2 2 2 2 3 2 2 2 2 13" xfId="1873" xr:uid="{00000000-0005-0000-0000-00002E070000}"/>
    <cellStyle name="Normal 2 2 2 2 3 2 2 2 2 13 2" xfId="9859" xr:uid="{FDE8A703-96E1-42E1-83FF-F3AF0E635268}"/>
    <cellStyle name="Normal 2 2 2 2 3 2 2 2 2 14" xfId="1874" xr:uid="{00000000-0005-0000-0000-00002F070000}"/>
    <cellStyle name="Normal 2 2 2 2 3 2 2 2 2 14 2" xfId="9860" xr:uid="{2E564F69-FEBE-4D02-A941-27CD2CB73BC9}"/>
    <cellStyle name="Normal 2 2 2 2 3 2 2 2 2 15" xfId="1875" xr:uid="{00000000-0005-0000-0000-000030070000}"/>
    <cellStyle name="Normal 2 2 2 2 3 2 2 2 2 15 2" xfId="9861" xr:uid="{A9665EE1-406B-4F8A-B052-7F793109C495}"/>
    <cellStyle name="Normal 2 2 2 2 3 2 2 2 2 16" xfId="9855" xr:uid="{B9CD32E7-E9DC-4747-92B0-412D3621EE3B}"/>
    <cellStyle name="Normal 2 2 2 2 3 2 2 2 2 2" xfId="1876" xr:uid="{00000000-0005-0000-0000-000031070000}"/>
    <cellStyle name="Normal 2 2 2 2 3 2 2 2 2 2 2" xfId="9862" xr:uid="{A910A751-D925-4416-8738-9BEE569C04FC}"/>
    <cellStyle name="Normal 2 2 2 2 3 2 2 2 2 3" xfId="1877" xr:uid="{00000000-0005-0000-0000-000032070000}"/>
    <cellStyle name="Normal 2 2 2 2 3 2 2 2 2 3 2" xfId="9863" xr:uid="{E35849CD-E960-4EDD-AE4A-8922387170DF}"/>
    <cellStyle name="Normal 2 2 2 2 3 2 2 2 2 4" xfId="1878" xr:uid="{00000000-0005-0000-0000-000033070000}"/>
    <cellStyle name="Normal 2 2 2 2 3 2 2 2 2 4 2" xfId="9864" xr:uid="{69C0384D-6549-4406-BF7D-506B9908B80B}"/>
    <cellStyle name="Normal 2 2 2 2 3 2 2 2 2 5" xfId="1879" xr:uid="{00000000-0005-0000-0000-000034070000}"/>
    <cellStyle name="Normal 2 2 2 2 3 2 2 2 2 5 2" xfId="9865" xr:uid="{9408EEBE-4A00-4A70-B277-E3497C54AD9C}"/>
    <cellStyle name="Normal 2 2 2 2 3 2 2 2 2 6" xfId="1880" xr:uid="{00000000-0005-0000-0000-000035070000}"/>
    <cellStyle name="Normal 2 2 2 2 3 2 2 2 2 6 2" xfId="9866" xr:uid="{55D9A8C2-C674-4A6C-AD24-B831678AC66C}"/>
    <cellStyle name="Normal 2 2 2 2 3 2 2 2 2 7" xfId="1881" xr:uid="{00000000-0005-0000-0000-000036070000}"/>
    <cellStyle name="Normal 2 2 2 2 3 2 2 2 2 7 2" xfId="9867" xr:uid="{E9CF456F-C7AC-4033-868C-6370D862BF34}"/>
    <cellStyle name="Normal 2 2 2 2 3 2 2 2 2 8" xfId="1882" xr:uid="{00000000-0005-0000-0000-000037070000}"/>
    <cellStyle name="Normal 2 2 2 2 3 2 2 2 2 8 2" xfId="9868" xr:uid="{8DD9C902-3917-4FE8-B871-6483F8C09557}"/>
    <cellStyle name="Normal 2 2 2 2 3 2 2 2 2 9" xfId="1883" xr:uid="{00000000-0005-0000-0000-000038070000}"/>
    <cellStyle name="Normal 2 2 2 2 3 2 2 2 2 9 2" xfId="9869" xr:uid="{EAAE2D5F-71F1-4684-A934-E210EBE475A2}"/>
    <cellStyle name="Normal 2 2 2 2 3 2 2 2 3" xfId="1884" xr:uid="{00000000-0005-0000-0000-000039070000}"/>
    <cellStyle name="Normal 2 2 2 2 3 2 2 2 3 10" xfId="1885" xr:uid="{00000000-0005-0000-0000-00003A070000}"/>
    <cellStyle name="Normal 2 2 2 2 3 2 2 2 3 10 2" xfId="9871" xr:uid="{616B6517-2B9E-4272-BFBD-90AABB618B7E}"/>
    <cellStyle name="Normal 2 2 2 2 3 2 2 2 3 11" xfId="1886" xr:uid="{00000000-0005-0000-0000-00003B070000}"/>
    <cellStyle name="Normal 2 2 2 2 3 2 2 2 3 11 2" xfId="9872" xr:uid="{4FA9EC20-7FF6-488E-9E0B-5C27B49B71C9}"/>
    <cellStyle name="Normal 2 2 2 2 3 2 2 2 3 12" xfId="1887" xr:uid="{00000000-0005-0000-0000-00003C070000}"/>
    <cellStyle name="Normal 2 2 2 2 3 2 2 2 3 12 2" xfId="9873" xr:uid="{024CCCB8-B66B-4EA9-96A9-2FB50CDE4C2B}"/>
    <cellStyle name="Normal 2 2 2 2 3 2 2 2 3 13" xfId="1888" xr:uid="{00000000-0005-0000-0000-00003D070000}"/>
    <cellStyle name="Normal 2 2 2 2 3 2 2 2 3 13 2" xfId="9874" xr:uid="{96CD4A48-593D-4BA4-B930-BF1BADB28B7B}"/>
    <cellStyle name="Normal 2 2 2 2 3 2 2 2 3 14" xfId="1889" xr:uid="{00000000-0005-0000-0000-00003E070000}"/>
    <cellStyle name="Normal 2 2 2 2 3 2 2 2 3 14 2" xfId="9875" xr:uid="{E4768051-2BC3-4E7A-952D-90F16C6200BA}"/>
    <cellStyle name="Normal 2 2 2 2 3 2 2 2 3 15" xfId="1890" xr:uid="{00000000-0005-0000-0000-00003F070000}"/>
    <cellStyle name="Normal 2 2 2 2 3 2 2 2 3 15 2" xfId="9876" xr:uid="{5F757E5C-4B76-4C90-9586-5C261F5E408F}"/>
    <cellStyle name="Normal 2 2 2 2 3 2 2 2 3 16" xfId="9870" xr:uid="{C5F5960B-6E99-460F-940D-B4FEC6B1ADA0}"/>
    <cellStyle name="Normal 2 2 2 2 3 2 2 2 3 2" xfId="1891" xr:uid="{00000000-0005-0000-0000-000040070000}"/>
    <cellStyle name="Normal 2 2 2 2 3 2 2 2 3 2 2" xfId="9877" xr:uid="{540006DC-C37B-4B1F-8F75-FF3A1BEE2612}"/>
    <cellStyle name="Normal 2 2 2 2 3 2 2 2 3 3" xfId="1892" xr:uid="{00000000-0005-0000-0000-000041070000}"/>
    <cellStyle name="Normal 2 2 2 2 3 2 2 2 3 3 2" xfId="9878" xr:uid="{552D1815-4231-4445-853F-E9716B226128}"/>
    <cellStyle name="Normal 2 2 2 2 3 2 2 2 3 4" xfId="1893" xr:uid="{00000000-0005-0000-0000-000042070000}"/>
    <cellStyle name="Normal 2 2 2 2 3 2 2 2 3 4 2" xfId="9879" xr:uid="{E2CD29A9-BD29-444B-8605-917C6569625D}"/>
    <cellStyle name="Normal 2 2 2 2 3 2 2 2 3 5" xfId="1894" xr:uid="{00000000-0005-0000-0000-000043070000}"/>
    <cellStyle name="Normal 2 2 2 2 3 2 2 2 3 5 2" xfId="9880" xr:uid="{72360E64-A0E1-43B9-8FAB-1C9CC4274125}"/>
    <cellStyle name="Normal 2 2 2 2 3 2 2 2 3 6" xfId="1895" xr:uid="{00000000-0005-0000-0000-000044070000}"/>
    <cellStyle name="Normal 2 2 2 2 3 2 2 2 3 6 2" xfId="9881" xr:uid="{D136435D-AA2D-4785-AFF0-62442E169C03}"/>
    <cellStyle name="Normal 2 2 2 2 3 2 2 2 3 7" xfId="1896" xr:uid="{00000000-0005-0000-0000-000045070000}"/>
    <cellStyle name="Normal 2 2 2 2 3 2 2 2 3 7 2" xfId="9882" xr:uid="{F7EC33F3-02D4-4D36-84C9-460FA7FFD0DE}"/>
    <cellStyle name="Normal 2 2 2 2 3 2 2 2 3 8" xfId="1897" xr:uid="{00000000-0005-0000-0000-000046070000}"/>
    <cellStyle name="Normal 2 2 2 2 3 2 2 2 3 8 2" xfId="9883" xr:uid="{CDB144B6-4034-452C-B32A-90A185B8F4B4}"/>
    <cellStyle name="Normal 2 2 2 2 3 2 2 2 3 9" xfId="1898" xr:uid="{00000000-0005-0000-0000-000047070000}"/>
    <cellStyle name="Normal 2 2 2 2 3 2 2 2 3 9 2" xfId="9884" xr:uid="{DD6733E4-6549-4837-BE65-BBAC7EE1ADA3}"/>
    <cellStyle name="Normal 2 2 2 2 3 2 2 2 4" xfId="1899" xr:uid="{00000000-0005-0000-0000-000048070000}"/>
    <cellStyle name="Normal 2 2 2 2 3 2 2 2 4 10" xfId="1900" xr:uid="{00000000-0005-0000-0000-000049070000}"/>
    <cellStyle name="Normal 2 2 2 2 3 2 2 2 4 10 2" xfId="9886" xr:uid="{4678A488-7619-41A3-9240-7D0098D51025}"/>
    <cellStyle name="Normal 2 2 2 2 3 2 2 2 4 11" xfId="1901" xr:uid="{00000000-0005-0000-0000-00004A070000}"/>
    <cellStyle name="Normal 2 2 2 2 3 2 2 2 4 11 2" xfId="9887" xr:uid="{2B95D32C-231F-4720-8CC8-409299FC6FBA}"/>
    <cellStyle name="Normal 2 2 2 2 3 2 2 2 4 12" xfId="1902" xr:uid="{00000000-0005-0000-0000-00004B070000}"/>
    <cellStyle name="Normal 2 2 2 2 3 2 2 2 4 12 2" xfId="9888" xr:uid="{33ED9A2B-BEB4-4E6D-BFC0-DC88D4A4E1A3}"/>
    <cellStyle name="Normal 2 2 2 2 3 2 2 2 4 13" xfId="1903" xr:uid="{00000000-0005-0000-0000-00004C070000}"/>
    <cellStyle name="Normal 2 2 2 2 3 2 2 2 4 13 2" xfId="9889" xr:uid="{6F5020DC-0444-4D12-BA96-5DB865E39855}"/>
    <cellStyle name="Normal 2 2 2 2 3 2 2 2 4 14" xfId="1904" xr:uid="{00000000-0005-0000-0000-00004D070000}"/>
    <cellStyle name="Normal 2 2 2 2 3 2 2 2 4 14 2" xfId="9890" xr:uid="{F86C18A8-50D7-423E-95FF-972F7125C5DF}"/>
    <cellStyle name="Normal 2 2 2 2 3 2 2 2 4 15" xfId="1905" xr:uid="{00000000-0005-0000-0000-00004E070000}"/>
    <cellStyle name="Normal 2 2 2 2 3 2 2 2 4 15 2" xfId="9891" xr:uid="{14DEF87F-8949-4960-81F1-7E500810919F}"/>
    <cellStyle name="Normal 2 2 2 2 3 2 2 2 4 16" xfId="9885" xr:uid="{61DC0E4D-3284-420B-885F-FA973524293B}"/>
    <cellStyle name="Normal 2 2 2 2 3 2 2 2 4 2" xfId="1906" xr:uid="{00000000-0005-0000-0000-00004F070000}"/>
    <cellStyle name="Normal 2 2 2 2 3 2 2 2 4 2 2" xfId="9892" xr:uid="{4D4494C8-33E3-495A-972F-9E5469F89950}"/>
    <cellStyle name="Normal 2 2 2 2 3 2 2 2 4 3" xfId="1907" xr:uid="{00000000-0005-0000-0000-000050070000}"/>
    <cellStyle name="Normal 2 2 2 2 3 2 2 2 4 3 2" xfId="9893" xr:uid="{09EE78B2-A474-4270-8AFA-7B2C0A6E0C34}"/>
    <cellStyle name="Normal 2 2 2 2 3 2 2 2 4 4" xfId="1908" xr:uid="{00000000-0005-0000-0000-000051070000}"/>
    <cellStyle name="Normal 2 2 2 2 3 2 2 2 4 4 2" xfId="9894" xr:uid="{DA57A8B7-AB46-4464-A865-40CC853F8F29}"/>
    <cellStyle name="Normal 2 2 2 2 3 2 2 2 4 5" xfId="1909" xr:uid="{00000000-0005-0000-0000-000052070000}"/>
    <cellStyle name="Normal 2 2 2 2 3 2 2 2 4 5 2" xfId="9895" xr:uid="{FD514AB1-B218-48F5-9AE5-8703FC63B0F1}"/>
    <cellStyle name="Normal 2 2 2 2 3 2 2 2 4 6" xfId="1910" xr:uid="{00000000-0005-0000-0000-000053070000}"/>
    <cellStyle name="Normal 2 2 2 2 3 2 2 2 4 6 2" xfId="9896" xr:uid="{9AAFEA4E-9350-430C-91B5-366163D59F80}"/>
    <cellStyle name="Normal 2 2 2 2 3 2 2 2 4 7" xfId="1911" xr:uid="{00000000-0005-0000-0000-000054070000}"/>
    <cellStyle name="Normal 2 2 2 2 3 2 2 2 4 7 2" xfId="9897" xr:uid="{C9DC5CFF-028C-44CF-A9ED-F1F4D95D9471}"/>
    <cellStyle name="Normal 2 2 2 2 3 2 2 2 4 8" xfId="1912" xr:uid="{00000000-0005-0000-0000-000055070000}"/>
    <cellStyle name="Normal 2 2 2 2 3 2 2 2 4 8 2" xfId="9898" xr:uid="{57F1F44B-0060-4EA1-A0BC-78058132E34C}"/>
    <cellStyle name="Normal 2 2 2 2 3 2 2 2 4 9" xfId="1913" xr:uid="{00000000-0005-0000-0000-000056070000}"/>
    <cellStyle name="Normal 2 2 2 2 3 2 2 2 4 9 2" xfId="9899" xr:uid="{0A404B92-D55B-41B8-98D2-0705C11DAEF9}"/>
    <cellStyle name="Normal 2 2 2 2 3 2 2 2 5" xfId="1914" xr:uid="{00000000-0005-0000-0000-000057070000}"/>
    <cellStyle name="Normal 2 2 2 2 3 2 2 2 5 10" xfId="1915" xr:uid="{00000000-0005-0000-0000-000058070000}"/>
    <cellStyle name="Normal 2 2 2 2 3 2 2 2 5 10 2" xfId="9901" xr:uid="{7D9EE257-2F94-47F5-B9AD-6BB9FDC610D6}"/>
    <cellStyle name="Normal 2 2 2 2 3 2 2 2 5 11" xfId="1916" xr:uid="{00000000-0005-0000-0000-000059070000}"/>
    <cellStyle name="Normal 2 2 2 2 3 2 2 2 5 11 2" xfId="9902" xr:uid="{9961D84E-7622-47AA-819B-BEA74181C790}"/>
    <cellStyle name="Normal 2 2 2 2 3 2 2 2 5 12" xfId="1917" xr:uid="{00000000-0005-0000-0000-00005A070000}"/>
    <cellStyle name="Normal 2 2 2 2 3 2 2 2 5 12 2" xfId="9903" xr:uid="{960469E4-E56A-4614-846A-9DE43751854F}"/>
    <cellStyle name="Normal 2 2 2 2 3 2 2 2 5 13" xfId="1918" xr:uid="{00000000-0005-0000-0000-00005B070000}"/>
    <cellStyle name="Normal 2 2 2 2 3 2 2 2 5 13 2" xfId="9904" xr:uid="{46A3659D-5686-477A-861E-C7E4308FB3E0}"/>
    <cellStyle name="Normal 2 2 2 2 3 2 2 2 5 14" xfId="1919" xr:uid="{00000000-0005-0000-0000-00005C070000}"/>
    <cellStyle name="Normal 2 2 2 2 3 2 2 2 5 14 2" xfId="9905" xr:uid="{B2E9D1FC-12A7-4B49-906D-1757BCBB1B74}"/>
    <cellStyle name="Normal 2 2 2 2 3 2 2 2 5 15" xfId="1920" xr:uid="{00000000-0005-0000-0000-00005D070000}"/>
    <cellStyle name="Normal 2 2 2 2 3 2 2 2 5 15 2" xfId="9906" xr:uid="{E5D96743-D3B7-4765-854B-897C44A1D80B}"/>
    <cellStyle name="Normal 2 2 2 2 3 2 2 2 5 16" xfId="9900" xr:uid="{D3FF0591-D494-4751-8130-B3ECF0BC3B8B}"/>
    <cellStyle name="Normal 2 2 2 2 3 2 2 2 5 2" xfId="1921" xr:uid="{00000000-0005-0000-0000-00005E070000}"/>
    <cellStyle name="Normal 2 2 2 2 3 2 2 2 5 2 2" xfId="9907" xr:uid="{8075F3D7-25B3-4480-96DA-EDACD44FA027}"/>
    <cellStyle name="Normal 2 2 2 2 3 2 2 2 5 3" xfId="1922" xr:uid="{00000000-0005-0000-0000-00005F070000}"/>
    <cellStyle name="Normal 2 2 2 2 3 2 2 2 5 3 2" xfId="9908" xr:uid="{A95A57B0-F089-48F7-9ACB-0C93F4DDDC75}"/>
    <cellStyle name="Normal 2 2 2 2 3 2 2 2 5 4" xfId="1923" xr:uid="{00000000-0005-0000-0000-000060070000}"/>
    <cellStyle name="Normal 2 2 2 2 3 2 2 2 5 4 2" xfId="9909" xr:uid="{77C1B484-BF7B-4D46-AAAA-45ECCF4B4B18}"/>
    <cellStyle name="Normal 2 2 2 2 3 2 2 2 5 5" xfId="1924" xr:uid="{00000000-0005-0000-0000-000061070000}"/>
    <cellStyle name="Normal 2 2 2 2 3 2 2 2 5 5 2" xfId="9910" xr:uid="{9D33CA9F-01F7-42CB-BD57-27BD13114EF5}"/>
    <cellStyle name="Normal 2 2 2 2 3 2 2 2 5 6" xfId="1925" xr:uid="{00000000-0005-0000-0000-000062070000}"/>
    <cellStyle name="Normal 2 2 2 2 3 2 2 2 5 6 2" xfId="9911" xr:uid="{21FCC94F-99C6-4C42-8A87-1886CD781813}"/>
    <cellStyle name="Normal 2 2 2 2 3 2 2 2 5 7" xfId="1926" xr:uid="{00000000-0005-0000-0000-000063070000}"/>
    <cellStyle name="Normal 2 2 2 2 3 2 2 2 5 7 2" xfId="9912" xr:uid="{CB2D0113-B180-4B5F-9AA5-C8BF9D5AD3BE}"/>
    <cellStyle name="Normal 2 2 2 2 3 2 2 2 5 8" xfId="1927" xr:uid="{00000000-0005-0000-0000-000064070000}"/>
    <cellStyle name="Normal 2 2 2 2 3 2 2 2 5 8 2" xfId="9913" xr:uid="{F090F6D4-B716-458C-805F-647EEC165E14}"/>
    <cellStyle name="Normal 2 2 2 2 3 2 2 2 5 9" xfId="1928" xr:uid="{00000000-0005-0000-0000-000065070000}"/>
    <cellStyle name="Normal 2 2 2 2 3 2 2 2 5 9 2" xfId="9914" xr:uid="{8951BCDC-FEA7-468E-A4AF-E8B1D018F97B}"/>
    <cellStyle name="Normal 2 2 2 2 3 2 2 2 6" xfId="9854" xr:uid="{D7F80D24-F966-4335-8671-EF8F29E7368D}"/>
    <cellStyle name="Normal 2 2 2 2 3 2 2 20" xfId="9843" xr:uid="{FEBE11F7-07FF-4C98-9052-EFA55162E64C}"/>
    <cellStyle name="Normal 2 2 2 2 3 2 2 3" xfId="1929" xr:uid="{00000000-0005-0000-0000-000066070000}"/>
    <cellStyle name="Normal 2 2 2 2 3 2 2 3 2" xfId="9915" xr:uid="{A862F3C2-6AC9-41F0-9844-CD8FE25B3BE2}"/>
    <cellStyle name="Normal 2 2 2 2 3 2 2 4" xfId="1930" xr:uid="{00000000-0005-0000-0000-000067070000}"/>
    <cellStyle name="Normal 2 2 2 2 3 2 2 4 2" xfId="9916" xr:uid="{2160744D-4DB4-4759-A33C-C5FDD59705DD}"/>
    <cellStyle name="Normal 2 2 2 2 3 2 2 5" xfId="1931" xr:uid="{00000000-0005-0000-0000-000068070000}"/>
    <cellStyle name="Normal 2 2 2 2 3 2 2 5 2" xfId="9917" xr:uid="{D9885326-9A3B-49DE-AAFB-99715DEB57DA}"/>
    <cellStyle name="Normal 2 2 2 2 3 2 2 6" xfId="1932" xr:uid="{00000000-0005-0000-0000-000069070000}"/>
    <cellStyle name="Normal 2 2 2 2 3 2 2 6 2" xfId="9918" xr:uid="{B28D8D35-2F44-4D93-9A86-BB533DCFBD2E}"/>
    <cellStyle name="Normal 2 2 2 2 3 2 2 7" xfId="1933" xr:uid="{00000000-0005-0000-0000-00006A070000}"/>
    <cellStyle name="Normal 2 2 2 2 3 2 2 7 2" xfId="9919" xr:uid="{E1BBF4E4-E65E-4F1F-B9C8-3A1E0082FAFB}"/>
    <cellStyle name="Normal 2 2 2 2 3 2 2 8" xfId="1934" xr:uid="{00000000-0005-0000-0000-00006B070000}"/>
    <cellStyle name="Normal 2 2 2 2 3 2 2 8 2" xfId="9920" xr:uid="{734FC447-6C29-4B12-B21C-1744FE853C1F}"/>
    <cellStyle name="Normal 2 2 2 2 3 2 2 9" xfId="1935" xr:uid="{00000000-0005-0000-0000-00006C070000}"/>
    <cellStyle name="Normal 2 2 2 2 3 2 2 9 2" xfId="9921" xr:uid="{DC3A6C1D-2310-43A6-BE4A-91CD6C66B13A}"/>
    <cellStyle name="Normal 2 2 2 2 3 2 3" xfId="1936" xr:uid="{00000000-0005-0000-0000-00006D070000}"/>
    <cellStyle name="Normal 2 2 2 2 3 2 3 10" xfId="1937" xr:uid="{00000000-0005-0000-0000-00006E070000}"/>
    <cellStyle name="Normal 2 2 2 2 3 2 3 10 2" xfId="9923" xr:uid="{545DC36C-CAFA-4C3F-BEF9-201825E0B110}"/>
    <cellStyle name="Normal 2 2 2 2 3 2 3 11" xfId="1938" xr:uid="{00000000-0005-0000-0000-00006F070000}"/>
    <cellStyle name="Normal 2 2 2 2 3 2 3 11 2" xfId="9924" xr:uid="{E3B79BAD-2C6D-4EA0-85D4-6304414B014E}"/>
    <cellStyle name="Normal 2 2 2 2 3 2 3 12" xfId="1939" xr:uid="{00000000-0005-0000-0000-000070070000}"/>
    <cellStyle name="Normal 2 2 2 2 3 2 3 12 2" xfId="9925" xr:uid="{53136DD8-8477-42F6-A014-F5AB7750BB56}"/>
    <cellStyle name="Normal 2 2 2 2 3 2 3 13" xfId="1940" xr:uid="{00000000-0005-0000-0000-000071070000}"/>
    <cellStyle name="Normal 2 2 2 2 3 2 3 13 2" xfId="9926" xr:uid="{93E91067-FB32-4312-B88B-73FE0F865029}"/>
    <cellStyle name="Normal 2 2 2 2 3 2 3 14" xfId="1941" xr:uid="{00000000-0005-0000-0000-000072070000}"/>
    <cellStyle name="Normal 2 2 2 2 3 2 3 14 2" xfId="9927" xr:uid="{8D3173C9-2691-4CD5-BF81-DFC238E119C7}"/>
    <cellStyle name="Normal 2 2 2 2 3 2 3 15" xfId="1942" xr:uid="{00000000-0005-0000-0000-000073070000}"/>
    <cellStyle name="Normal 2 2 2 2 3 2 3 15 2" xfId="9928" xr:uid="{9001B453-7E73-4882-9B45-335307BECC2C}"/>
    <cellStyle name="Normal 2 2 2 2 3 2 3 16" xfId="9922" xr:uid="{28CB1A57-2DCE-4F74-8872-9FA6B800824F}"/>
    <cellStyle name="Normal 2 2 2 2 3 2 3 2" xfId="1943" xr:uid="{00000000-0005-0000-0000-000074070000}"/>
    <cellStyle name="Normal 2 2 2 2 3 2 3 2 2" xfId="9929" xr:uid="{488D71F0-21B2-4455-BBA1-C031A9BAC265}"/>
    <cellStyle name="Normal 2 2 2 2 3 2 3 3" xfId="1944" xr:uid="{00000000-0005-0000-0000-000075070000}"/>
    <cellStyle name="Normal 2 2 2 2 3 2 3 3 2" xfId="9930" xr:uid="{AE7FA832-06DD-47CB-B790-0A8B7BF08C78}"/>
    <cellStyle name="Normal 2 2 2 2 3 2 3 4" xfId="1945" xr:uid="{00000000-0005-0000-0000-000076070000}"/>
    <cellStyle name="Normal 2 2 2 2 3 2 3 4 2" xfId="9931" xr:uid="{37508FEC-7070-41EA-AAEC-0EA0FE866C09}"/>
    <cellStyle name="Normal 2 2 2 2 3 2 3 5" xfId="1946" xr:uid="{00000000-0005-0000-0000-000077070000}"/>
    <cellStyle name="Normal 2 2 2 2 3 2 3 5 2" xfId="9932" xr:uid="{F79BA3CF-9569-4F31-BA19-2135D1CE0270}"/>
    <cellStyle name="Normal 2 2 2 2 3 2 3 6" xfId="1947" xr:uid="{00000000-0005-0000-0000-000078070000}"/>
    <cellStyle name="Normal 2 2 2 2 3 2 3 6 2" xfId="9933" xr:uid="{F8DE6EB4-569E-4D24-86C5-3BF6326B7729}"/>
    <cellStyle name="Normal 2 2 2 2 3 2 3 7" xfId="1948" xr:uid="{00000000-0005-0000-0000-000079070000}"/>
    <cellStyle name="Normal 2 2 2 2 3 2 3 7 2" xfId="9934" xr:uid="{CB831FD5-F06C-4184-AF40-43FF77BE55AC}"/>
    <cellStyle name="Normal 2 2 2 2 3 2 3 8" xfId="1949" xr:uid="{00000000-0005-0000-0000-00007A070000}"/>
    <cellStyle name="Normal 2 2 2 2 3 2 3 8 2" xfId="9935" xr:uid="{B8803C2B-599D-448F-8199-9566EBA9DB78}"/>
    <cellStyle name="Normal 2 2 2 2 3 2 3 9" xfId="1950" xr:uid="{00000000-0005-0000-0000-00007B070000}"/>
    <cellStyle name="Normal 2 2 2 2 3 2 3 9 2" xfId="9936" xr:uid="{E9D0A10F-F027-4B83-AB52-43B2F81ABD80}"/>
    <cellStyle name="Normal 2 2 2 2 3 2 4" xfId="1951" xr:uid="{00000000-0005-0000-0000-00007C070000}"/>
    <cellStyle name="Normal 2 2 2 2 3 2 4 10" xfId="1952" xr:uid="{00000000-0005-0000-0000-00007D070000}"/>
    <cellStyle name="Normal 2 2 2 2 3 2 4 10 2" xfId="9938" xr:uid="{90B75E71-EA52-4DD6-8AA3-40EFF8E67FA8}"/>
    <cellStyle name="Normal 2 2 2 2 3 2 4 11" xfId="1953" xr:uid="{00000000-0005-0000-0000-00007E070000}"/>
    <cellStyle name="Normal 2 2 2 2 3 2 4 11 2" xfId="9939" xr:uid="{085953BB-79DF-4CFA-AB68-4E71548F7560}"/>
    <cellStyle name="Normal 2 2 2 2 3 2 4 12" xfId="1954" xr:uid="{00000000-0005-0000-0000-00007F070000}"/>
    <cellStyle name="Normal 2 2 2 2 3 2 4 12 2" xfId="9940" xr:uid="{D96EF28F-2EDB-478D-9422-EF7AC2578B49}"/>
    <cellStyle name="Normal 2 2 2 2 3 2 4 13" xfId="1955" xr:uid="{00000000-0005-0000-0000-000080070000}"/>
    <cellStyle name="Normal 2 2 2 2 3 2 4 13 2" xfId="9941" xr:uid="{4EB96B60-1390-43D0-859B-624B9E1B6BE6}"/>
    <cellStyle name="Normal 2 2 2 2 3 2 4 14" xfId="1956" xr:uid="{00000000-0005-0000-0000-000081070000}"/>
    <cellStyle name="Normal 2 2 2 2 3 2 4 14 2" xfId="9942" xr:uid="{A8BA7E06-30D5-41F0-A94A-0D9DC39FE251}"/>
    <cellStyle name="Normal 2 2 2 2 3 2 4 15" xfId="1957" xr:uid="{00000000-0005-0000-0000-000082070000}"/>
    <cellStyle name="Normal 2 2 2 2 3 2 4 15 2" xfId="9943" xr:uid="{6CE1B67A-DD9B-47B9-AEA7-2C741246D227}"/>
    <cellStyle name="Normal 2 2 2 2 3 2 4 16" xfId="9937" xr:uid="{AD5B958C-C470-47DA-B2FB-3C670BEB5291}"/>
    <cellStyle name="Normal 2 2 2 2 3 2 4 2" xfId="1958" xr:uid="{00000000-0005-0000-0000-000083070000}"/>
    <cellStyle name="Normal 2 2 2 2 3 2 4 2 2" xfId="9944" xr:uid="{9C451858-046E-4480-9C7A-D2444E18FD92}"/>
    <cellStyle name="Normal 2 2 2 2 3 2 4 3" xfId="1959" xr:uid="{00000000-0005-0000-0000-000084070000}"/>
    <cellStyle name="Normal 2 2 2 2 3 2 4 3 2" xfId="9945" xr:uid="{4C2C358E-46E9-418D-A3EA-7B4C542715F4}"/>
    <cellStyle name="Normal 2 2 2 2 3 2 4 4" xfId="1960" xr:uid="{00000000-0005-0000-0000-000085070000}"/>
    <cellStyle name="Normal 2 2 2 2 3 2 4 4 2" xfId="9946" xr:uid="{220C91B5-A940-4591-B027-1068DF833991}"/>
    <cellStyle name="Normal 2 2 2 2 3 2 4 5" xfId="1961" xr:uid="{00000000-0005-0000-0000-000086070000}"/>
    <cellStyle name="Normal 2 2 2 2 3 2 4 5 2" xfId="9947" xr:uid="{C08A95FB-818C-4B16-9A3F-75BA17C1DB5B}"/>
    <cellStyle name="Normal 2 2 2 2 3 2 4 6" xfId="1962" xr:uid="{00000000-0005-0000-0000-000087070000}"/>
    <cellStyle name="Normal 2 2 2 2 3 2 4 6 2" xfId="9948" xr:uid="{858765E7-8866-4F1F-838F-DF28A5797948}"/>
    <cellStyle name="Normal 2 2 2 2 3 2 4 7" xfId="1963" xr:uid="{00000000-0005-0000-0000-000088070000}"/>
    <cellStyle name="Normal 2 2 2 2 3 2 4 7 2" xfId="9949" xr:uid="{6CE6EFAD-3097-447F-95E9-F54E4A44E0BE}"/>
    <cellStyle name="Normal 2 2 2 2 3 2 4 8" xfId="1964" xr:uid="{00000000-0005-0000-0000-000089070000}"/>
    <cellStyle name="Normal 2 2 2 2 3 2 4 8 2" xfId="9950" xr:uid="{829AB45D-FCF3-4508-BD4A-F2FBAA713577}"/>
    <cellStyle name="Normal 2 2 2 2 3 2 4 9" xfId="1965" xr:uid="{00000000-0005-0000-0000-00008A070000}"/>
    <cellStyle name="Normal 2 2 2 2 3 2 4 9 2" xfId="9951" xr:uid="{4CF557B6-6509-4E60-BD6F-365D35CCD511}"/>
    <cellStyle name="Normal 2 2 2 2 3 2 5" xfId="1966" xr:uid="{00000000-0005-0000-0000-00008B070000}"/>
    <cellStyle name="Normal 2 2 2 2 3 2 5 10" xfId="1967" xr:uid="{00000000-0005-0000-0000-00008C070000}"/>
    <cellStyle name="Normal 2 2 2 2 3 2 5 10 2" xfId="9953" xr:uid="{BBE9C35A-51EB-4B92-857A-474CDBE2CD66}"/>
    <cellStyle name="Normal 2 2 2 2 3 2 5 11" xfId="1968" xr:uid="{00000000-0005-0000-0000-00008D070000}"/>
    <cellStyle name="Normal 2 2 2 2 3 2 5 11 2" xfId="9954" xr:uid="{9515D8DF-8530-4D7F-A42A-BE323B23F49E}"/>
    <cellStyle name="Normal 2 2 2 2 3 2 5 12" xfId="1969" xr:uid="{00000000-0005-0000-0000-00008E070000}"/>
    <cellStyle name="Normal 2 2 2 2 3 2 5 12 2" xfId="9955" xr:uid="{D127D637-031F-4D9A-96BB-89A57196D681}"/>
    <cellStyle name="Normal 2 2 2 2 3 2 5 13" xfId="1970" xr:uid="{00000000-0005-0000-0000-00008F070000}"/>
    <cellStyle name="Normal 2 2 2 2 3 2 5 13 2" xfId="9956" xr:uid="{3CD03EC3-4185-4D44-8311-53DD5DF4E5C9}"/>
    <cellStyle name="Normal 2 2 2 2 3 2 5 14" xfId="1971" xr:uid="{00000000-0005-0000-0000-000090070000}"/>
    <cellStyle name="Normal 2 2 2 2 3 2 5 14 2" xfId="9957" xr:uid="{B4DB4E06-2E81-443A-9376-E99073B85D1A}"/>
    <cellStyle name="Normal 2 2 2 2 3 2 5 15" xfId="1972" xr:uid="{00000000-0005-0000-0000-000091070000}"/>
    <cellStyle name="Normal 2 2 2 2 3 2 5 15 2" xfId="9958" xr:uid="{B1857C8C-CE32-4EF7-A360-F2D0303317FC}"/>
    <cellStyle name="Normal 2 2 2 2 3 2 5 16" xfId="9952" xr:uid="{2FB99D38-8B2A-44D0-8BDA-D89F3602711C}"/>
    <cellStyle name="Normal 2 2 2 2 3 2 5 2" xfId="1973" xr:uid="{00000000-0005-0000-0000-000092070000}"/>
    <cellStyle name="Normal 2 2 2 2 3 2 5 2 2" xfId="9959" xr:uid="{99BA0948-87A0-469B-A9D6-233CF4308640}"/>
    <cellStyle name="Normal 2 2 2 2 3 2 5 3" xfId="1974" xr:uid="{00000000-0005-0000-0000-000093070000}"/>
    <cellStyle name="Normal 2 2 2 2 3 2 5 3 2" xfId="9960" xr:uid="{93FF43D4-A5F6-49A5-BA86-99838EDE7F4A}"/>
    <cellStyle name="Normal 2 2 2 2 3 2 5 4" xfId="1975" xr:uid="{00000000-0005-0000-0000-000094070000}"/>
    <cellStyle name="Normal 2 2 2 2 3 2 5 4 2" xfId="9961" xr:uid="{EDF23D0E-8551-402A-80D9-DF1CF0D3F729}"/>
    <cellStyle name="Normal 2 2 2 2 3 2 5 5" xfId="1976" xr:uid="{00000000-0005-0000-0000-000095070000}"/>
    <cellStyle name="Normal 2 2 2 2 3 2 5 5 2" xfId="9962" xr:uid="{87835621-131C-448F-96E1-A2273CD84F16}"/>
    <cellStyle name="Normal 2 2 2 2 3 2 5 6" xfId="1977" xr:uid="{00000000-0005-0000-0000-000096070000}"/>
    <cellStyle name="Normal 2 2 2 2 3 2 5 6 2" xfId="9963" xr:uid="{434FC6EF-2664-40BA-B1DE-505427B69B02}"/>
    <cellStyle name="Normal 2 2 2 2 3 2 5 7" xfId="1978" xr:uid="{00000000-0005-0000-0000-000097070000}"/>
    <cellStyle name="Normal 2 2 2 2 3 2 5 7 2" xfId="9964" xr:uid="{48F028F1-CAD7-4370-B8F4-1863D7104855}"/>
    <cellStyle name="Normal 2 2 2 2 3 2 5 8" xfId="1979" xr:uid="{00000000-0005-0000-0000-000098070000}"/>
    <cellStyle name="Normal 2 2 2 2 3 2 5 8 2" xfId="9965" xr:uid="{4F7841F7-BBE6-46CC-9719-2ECC3299A37B}"/>
    <cellStyle name="Normal 2 2 2 2 3 2 5 9" xfId="1980" xr:uid="{00000000-0005-0000-0000-000099070000}"/>
    <cellStyle name="Normal 2 2 2 2 3 2 5 9 2" xfId="9966" xr:uid="{362168FE-3A56-4525-A281-D05C69230646}"/>
    <cellStyle name="Normal 2 2 2 2 3 2 6" xfId="1981" xr:uid="{00000000-0005-0000-0000-00009A070000}"/>
    <cellStyle name="Normal 2 2 2 2 3 2 6 10" xfId="1982" xr:uid="{00000000-0005-0000-0000-00009B070000}"/>
    <cellStyle name="Normal 2 2 2 2 3 2 6 10 2" xfId="9968" xr:uid="{8BE67ED4-9904-40C4-8B1C-C45B42BCD7B3}"/>
    <cellStyle name="Normal 2 2 2 2 3 2 6 11" xfId="1983" xr:uid="{00000000-0005-0000-0000-00009C070000}"/>
    <cellStyle name="Normal 2 2 2 2 3 2 6 11 2" xfId="9969" xr:uid="{7273AC73-7023-4FFB-8D70-B5488654D2E5}"/>
    <cellStyle name="Normal 2 2 2 2 3 2 6 12" xfId="1984" xr:uid="{00000000-0005-0000-0000-00009D070000}"/>
    <cellStyle name="Normal 2 2 2 2 3 2 6 12 2" xfId="9970" xr:uid="{D42552D2-6D10-42E3-844F-206B2B492A7E}"/>
    <cellStyle name="Normal 2 2 2 2 3 2 6 13" xfId="1985" xr:uid="{00000000-0005-0000-0000-00009E070000}"/>
    <cellStyle name="Normal 2 2 2 2 3 2 6 13 2" xfId="9971" xr:uid="{90C1CFFE-A4B8-4E68-AB2A-99120DD83B71}"/>
    <cellStyle name="Normal 2 2 2 2 3 2 6 14" xfId="1986" xr:uid="{00000000-0005-0000-0000-00009F070000}"/>
    <cellStyle name="Normal 2 2 2 2 3 2 6 14 2" xfId="9972" xr:uid="{5A3E596A-6BA9-4205-8D17-6547F2BD4C66}"/>
    <cellStyle name="Normal 2 2 2 2 3 2 6 15" xfId="1987" xr:uid="{00000000-0005-0000-0000-0000A0070000}"/>
    <cellStyle name="Normal 2 2 2 2 3 2 6 15 2" xfId="9973" xr:uid="{C6F0461A-1CC0-4CFD-BFB1-AC04A871C4FD}"/>
    <cellStyle name="Normal 2 2 2 2 3 2 6 16" xfId="9967" xr:uid="{57EDF20D-0714-4A68-BCDD-9FA6FE97803D}"/>
    <cellStyle name="Normal 2 2 2 2 3 2 6 2" xfId="1988" xr:uid="{00000000-0005-0000-0000-0000A1070000}"/>
    <cellStyle name="Normal 2 2 2 2 3 2 6 2 2" xfId="9974" xr:uid="{7A8891CC-D87A-42D2-B8DB-62D571596704}"/>
    <cellStyle name="Normal 2 2 2 2 3 2 6 3" xfId="1989" xr:uid="{00000000-0005-0000-0000-0000A2070000}"/>
    <cellStyle name="Normal 2 2 2 2 3 2 6 3 2" xfId="9975" xr:uid="{139CB770-B544-4CCC-B14F-BB6C98828375}"/>
    <cellStyle name="Normal 2 2 2 2 3 2 6 4" xfId="1990" xr:uid="{00000000-0005-0000-0000-0000A3070000}"/>
    <cellStyle name="Normal 2 2 2 2 3 2 6 4 2" xfId="9976" xr:uid="{28C1E9D3-A342-4B55-BF8E-2FBEDC61F9B4}"/>
    <cellStyle name="Normal 2 2 2 2 3 2 6 5" xfId="1991" xr:uid="{00000000-0005-0000-0000-0000A4070000}"/>
    <cellStyle name="Normal 2 2 2 2 3 2 6 5 2" xfId="9977" xr:uid="{932CC05C-E4FD-4BE0-9819-39E728DE9AF8}"/>
    <cellStyle name="Normal 2 2 2 2 3 2 6 6" xfId="1992" xr:uid="{00000000-0005-0000-0000-0000A5070000}"/>
    <cellStyle name="Normal 2 2 2 2 3 2 6 6 2" xfId="9978" xr:uid="{52082B38-1445-4460-8B5F-AD8DDACE7086}"/>
    <cellStyle name="Normal 2 2 2 2 3 2 6 7" xfId="1993" xr:uid="{00000000-0005-0000-0000-0000A6070000}"/>
    <cellStyle name="Normal 2 2 2 2 3 2 6 7 2" xfId="9979" xr:uid="{C38D06F4-EDB6-46E3-9852-5238F91F19BB}"/>
    <cellStyle name="Normal 2 2 2 2 3 2 6 8" xfId="1994" xr:uid="{00000000-0005-0000-0000-0000A7070000}"/>
    <cellStyle name="Normal 2 2 2 2 3 2 6 8 2" xfId="9980" xr:uid="{86467A23-20E9-441B-9FEB-2F611F6E54F9}"/>
    <cellStyle name="Normal 2 2 2 2 3 2 6 9" xfId="1995" xr:uid="{00000000-0005-0000-0000-0000A8070000}"/>
    <cellStyle name="Normal 2 2 2 2 3 2 6 9 2" xfId="9981" xr:uid="{0EE074E7-576E-45A9-BF21-4E11D10E3CBF}"/>
    <cellStyle name="Normal 2 2 2 2 3 2 7" xfId="1996" xr:uid="{00000000-0005-0000-0000-0000A9070000}"/>
    <cellStyle name="Normal 2 2 2 2 3 2 7 10" xfId="1997" xr:uid="{00000000-0005-0000-0000-0000AA070000}"/>
    <cellStyle name="Normal 2 2 2 2 3 2 7 10 2" xfId="9983" xr:uid="{94099422-B743-4876-B8CA-749591D221F2}"/>
    <cellStyle name="Normal 2 2 2 2 3 2 7 11" xfId="1998" xr:uid="{00000000-0005-0000-0000-0000AB070000}"/>
    <cellStyle name="Normal 2 2 2 2 3 2 7 11 2" xfId="9984" xr:uid="{17BC8C36-CFC5-4217-A25E-51049839E23B}"/>
    <cellStyle name="Normal 2 2 2 2 3 2 7 12" xfId="1999" xr:uid="{00000000-0005-0000-0000-0000AC070000}"/>
    <cellStyle name="Normal 2 2 2 2 3 2 7 12 2" xfId="9985" xr:uid="{A8D7D5D8-DBE4-409C-9FC7-AA0FE9352E96}"/>
    <cellStyle name="Normal 2 2 2 2 3 2 7 13" xfId="2000" xr:uid="{00000000-0005-0000-0000-0000AD070000}"/>
    <cellStyle name="Normal 2 2 2 2 3 2 7 13 2" xfId="9986" xr:uid="{14F2A5CA-59C8-4543-A2DE-05FAAF1B89C5}"/>
    <cellStyle name="Normal 2 2 2 2 3 2 7 14" xfId="2001" xr:uid="{00000000-0005-0000-0000-0000AE070000}"/>
    <cellStyle name="Normal 2 2 2 2 3 2 7 14 2" xfId="9987" xr:uid="{B659BFB4-6999-4C64-83F0-CDD40895F431}"/>
    <cellStyle name="Normal 2 2 2 2 3 2 7 15" xfId="2002" xr:uid="{00000000-0005-0000-0000-0000AF070000}"/>
    <cellStyle name="Normal 2 2 2 2 3 2 7 15 2" xfId="9988" xr:uid="{8A7A9FC6-9CCF-4FFA-8789-B751311B6F05}"/>
    <cellStyle name="Normal 2 2 2 2 3 2 7 16" xfId="9982" xr:uid="{CAA7EB3F-D4C5-4FF4-A949-E20D402C1FAD}"/>
    <cellStyle name="Normal 2 2 2 2 3 2 7 2" xfId="2003" xr:uid="{00000000-0005-0000-0000-0000B0070000}"/>
    <cellStyle name="Normal 2 2 2 2 3 2 7 2 2" xfId="9989" xr:uid="{CCF0A59D-B20A-4852-9C62-B4A0DE17CA27}"/>
    <cellStyle name="Normal 2 2 2 2 3 2 7 3" xfId="2004" xr:uid="{00000000-0005-0000-0000-0000B1070000}"/>
    <cellStyle name="Normal 2 2 2 2 3 2 7 3 2" xfId="9990" xr:uid="{DAC083D4-C2C3-4E1F-B3F9-77F65F996501}"/>
    <cellStyle name="Normal 2 2 2 2 3 2 7 4" xfId="2005" xr:uid="{00000000-0005-0000-0000-0000B2070000}"/>
    <cellStyle name="Normal 2 2 2 2 3 2 7 4 2" xfId="9991" xr:uid="{A495C6FC-4179-4D0A-88EE-FCAD403F56E7}"/>
    <cellStyle name="Normal 2 2 2 2 3 2 7 5" xfId="2006" xr:uid="{00000000-0005-0000-0000-0000B3070000}"/>
    <cellStyle name="Normal 2 2 2 2 3 2 7 5 2" xfId="9992" xr:uid="{DC85E695-2B70-412D-8CC0-C0E11C15576B}"/>
    <cellStyle name="Normal 2 2 2 2 3 2 7 6" xfId="2007" xr:uid="{00000000-0005-0000-0000-0000B4070000}"/>
    <cellStyle name="Normal 2 2 2 2 3 2 7 6 2" xfId="9993" xr:uid="{C0F213F2-EDB5-420D-A391-2A8BBED935C8}"/>
    <cellStyle name="Normal 2 2 2 2 3 2 7 7" xfId="2008" xr:uid="{00000000-0005-0000-0000-0000B5070000}"/>
    <cellStyle name="Normal 2 2 2 2 3 2 7 7 2" xfId="9994" xr:uid="{D3BB06BF-0AE5-4ACC-968C-560FED8DFBE0}"/>
    <cellStyle name="Normal 2 2 2 2 3 2 7 8" xfId="2009" xr:uid="{00000000-0005-0000-0000-0000B6070000}"/>
    <cellStyle name="Normal 2 2 2 2 3 2 7 8 2" xfId="9995" xr:uid="{E275967E-565A-4400-98F3-67B3F0A1A50A}"/>
    <cellStyle name="Normal 2 2 2 2 3 2 7 9" xfId="2010" xr:uid="{00000000-0005-0000-0000-0000B7070000}"/>
    <cellStyle name="Normal 2 2 2 2 3 2 7 9 2" xfId="9996" xr:uid="{BAD0A384-4CB0-4AAE-8A37-34E99EBC4942}"/>
    <cellStyle name="Normal 2 2 2 2 3 2 8" xfId="2011" xr:uid="{00000000-0005-0000-0000-0000B8070000}"/>
    <cellStyle name="Normal 2 2 2 2 3 2 8 10" xfId="2012" xr:uid="{00000000-0005-0000-0000-0000B9070000}"/>
    <cellStyle name="Normal 2 2 2 2 3 2 8 10 2" xfId="9998" xr:uid="{128A6954-6543-495F-9A5D-BA9552FC974F}"/>
    <cellStyle name="Normal 2 2 2 2 3 2 8 11" xfId="2013" xr:uid="{00000000-0005-0000-0000-0000BA070000}"/>
    <cellStyle name="Normal 2 2 2 2 3 2 8 11 2" xfId="9999" xr:uid="{98B951EF-F33F-46AA-A81A-601437500767}"/>
    <cellStyle name="Normal 2 2 2 2 3 2 8 12" xfId="2014" xr:uid="{00000000-0005-0000-0000-0000BB070000}"/>
    <cellStyle name="Normal 2 2 2 2 3 2 8 12 2" xfId="10000" xr:uid="{73F84755-D01B-4285-8B95-9B84A950E8E7}"/>
    <cellStyle name="Normal 2 2 2 2 3 2 8 13" xfId="2015" xr:uid="{00000000-0005-0000-0000-0000BC070000}"/>
    <cellStyle name="Normal 2 2 2 2 3 2 8 13 2" xfId="10001" xr:uid="{29C1AC24-6CA8-4132-AEAD-E0C88C6960FA}"/>
    <cellStyle name="Normal 2 2 2 2 3 2 8 14" xfId="2016" xr:uid="{00000000-0005-0000-0000-0000BD070000}"/>
    <cellStyle name="Normal 2 2 2 2 3 2 8 14 2" xfId="10002" xr:uid="{BB9D3D8D-A6E5-4D2A-80EB-F523D781CE3C}"/>
    <cellStyle name="Normal 2 2 2 2 3 2 8 15" xfId="2017" xr:uid="{00000000-0005-0000-0000-0000BE070000}"/>
    <cellStyle name="Normal 2 2 2 2 3 2 8 15 2" xfId="10003" xr:uid="{80FD3271-C953-4E98-B227-B7D3F8A8C2A2}"/>
    <cellStyle name="Normal 2 2 2 2 3 2 8 16" xfId="9997" xr:uid="{94636D38-3512-4590-9CA4-515073FD3FE2}"/>
    <cellStyle name="Normal 2 2 2 2 3 2 8 2" xfId="2018" xr:uid="{00000000-0005-0000-0000-0000BF070000}"/>
    <cellStyle name="Normal 2 2 2 2 3 2 8 2 2" xfId="10004" xr:uid="{1815884F-4037-48FC-8C73-FD559FBA5F19}"/>
    <cellStyle name="Normal 2 2 2 2 3 2 8 3" xfId="2019" xr:uid="{00000000-0005-0000-0000-0000C0070000}"/>
    <cellStyle name="Normal 2 2 2 2 3 2 8 3 2" xfId="10005" xr:uid="{FE8E9DE0-2FA5-476E-B81B-4113C256D2E3}"/>
    <cellStyle name="Normal 2 2 2 2 3 2 8 4" xfId="2020" xr:uid="{00000000-0005-0000-0000-0000C1070000}"/>
    <cellStyle name="Normal 2 2 2 2 3 2 8 4 2" xfId="10006" xr:uid="{5022701F-078B-46CF-9CDA-6C8A6FB31B30}"/>
    <cellStyle name="Normal 2 2 2 2 3 2 8 5" xfId="2021" xr:uid="{00000000-0005-0000-0000-0000C2070000}"/>
    <cellStyle name="Normal 2 2 2 2 3 2 8 5 2" xfId="10007" xr:uid="{3C2506B0-8591-4A06-B702-4142A274B2AF}"/>
    <cellStyle name="Normal 2 2 2 2 3 2 8 6" xfId="2022" xr:uid="{00000000-0005-0000-0000-0000C3070000}"/>
    <cellStyle name="Normal 2 2 2 2 3 2 8 6 2" xfId="10008" xr:uid="{72023BAE-F7A6-4C58-9836-17B22E7D6C70}"/>
    <cellStyle name="Normal 2 2 2 2 3 2 8 7" xfId="2023" xr:uid="{00000000-0005-0000-0000-0000C4070000}"/>
    <cellStyle name="Normal 2 2 2 2 3 2 8 7 2" xfId="10009" xr:uid="{DBB48D8F-63CF-4E4D-9EE9-F45E5BB306DB}"/>
    <cellStyle name="Normal 2 2 2 2 3 2 8 8" xfId="2024" xr:uid="{00000000-0005-0000-0000-0000C5070000}"/>
    <cellStyle name="Normal 2 2 2 2 3 2 8 8 2" xfId="10010" xr:uid="{B54C9F87-5907-4DFD-BFDC-08A69A522AA6}"/>
    <cellStyle name="Normal 2 2 2 2 3 2 8 9" xfId="2025" xr:uid="{00000000-0005-0000-0000-0000C6070000}"/>
    <cellStyle name="Normal 2 2 2 2 3 2 8 9 2" xfId="10011" xr:uid="{8C7A0477-31F7-49BE-BA9E-9D5E960ACCBA}"/>
    <cellStyle name="Normal 2 2 2 2 3 2 9" xfId="9842" xr:uid="{F68D1142-5AAC-45C0-9C0C-3C3AA0E588DD}"/>
    <cellStyle name="Normal 2 2 2 2 3 20" xfId="2026" xr:uid="{00000000-0005-0000-0000-0000C7070000}"/>
    <cellStyle name="Normal 2 2 2 2 3 20 2" xfId="10012" xr:uid="{771777D9-649B-40E9-91C7-F4FE5CDBDF26}"/>
    <cellStyle name="Normal 2 2 2 2 3 21" xfId="2027" xr:uid="{00000000-0005-0000-0000-0000C8070000}"/>
    <cellStyle name="Normal 2 2 2 2 3 21 2" xfId="10013" xr:uid="{22A83433-97BB-46B0-9767-885ED3A58E5C}"/>
    <cellStyle name="Normal 2 2 2 2 3 22" xfId="2028" xr:uid="{00000000-0005-0000-0000-0000C9070000}"/>
    <cellStyle name="Normal 2 2 2 2 3 22 2" xfId="10014" xr:uid="{CBF9FA79-6832-4705-97F2-18FD0494C496}"/>
    <cellStyle name="Normal 2 2 2 2 3 23" xfId="9831" xr:uid="{82296D4E-DC78-4502-93E0-70650F10CD45}"/>
    <cellStyle name="Normal 2 2 2 2 3 3" xfId="2029" xr:uid="{00000000-0005-0000-0000-0000CA070000}"/>
    <cellStyle name="Normal 2 2 2 2 3 3 2" xfId="2030" xr:uid="{00000000-0005-0000-0000-0000CB070000}"/>
    <cellStyle name="Normal 2 2 2 2 3 3 2 10" xfId="2031" xr:uid="{00000000-0005-0000-0000-0000CC070000}"/>
    <cellStyle name="Normal 2 2 2 2 3 3 2 10 2" xfId="10017" xr:uid="{169ED30D-5BB7-4F30-AE4A-8B76E835717E}"/>
    <cellStyle name="Normal 2 2 2 2 3 3 2 11" xfId="2032" xr:uid="{00000000-0005-0000-0000-0000CD070000}"/>
    <cellStyle name="Normal 2 2 2 2 3 3 2 11 2" xfId="10018" xr:uid="{540DF7B8-2D33-46F7-9158-E08D1D0F4996}"/>
    <cellStyle name="Normal 2 2 2 2 3 3 2 12" xfId="2033" xr:uid="{00000000-0005-0000-0000-0000CE070000}"/>
    <cellStyle name="Normal 2 2 2 2 3 3 2 12 2" xfId="10019" xr:uid="{F6A8FAB8-E126-4524-AC41-9B3F69CCCA91}"/>
    <cellStyle name="Normal 2 2 2 2 3 3 2 13" xfId="2034" xr:uid="{00000000-0005-0000-0000-0000CF070000}"/>
    <cellStyle name="Normal 2 2 2 2 3 3 2 13 2" xfId="10020" xr:uid="{32143CFC-B547-4E50-BBCF-D6870F57A8D0}"/>
    <cellStyle name="Normal 2 2 2 2 3 3 2 14" xfId="2035" xr:uid="{00000000-0005-0000-0000-0000D0070000}"/>
    <cellStyle name="Normal 2 2 2 2 3 3 2 14 2" xfId="10021" xr:uid="{6D2924F5-21B5-4B59-896F-F34A3E387EB6}"/>
    <cellStyle name="Normal 2 2 2 2 3 3 2 15" xfId="2036" xr:uid="{00000000-0005-0000-0000-0000D1070000}"/>
    <cellStyle name="Normal 2 2 2 2 3 3 2 15 2" xfId="10022" xr:uid="{A44AFCD9-3092-4270-8824-7FB34B2CD9E6}"/>
    <cellStyle name="Normal 2 2 2 2 3 3 2 16" xfId="2037" xr:uid="{00000000-0005-0000-0000-0000D2070000}"/>
    <cellStyle name="Normal 2 2 2 2 3 3 2 16 2" xfId="10023" xr:uid="{31401B1D-8DDA-4CA0-8459-897E88A7655B}"/>
    <cellStyle name="Normal 2 2 2 2 3 3 2 17" xfId="2038" xr:uid="{00000000-0005-0000-0000-0000D3070000}"/>
    <cellStyle name="Normal 2 2 2 2 3 3 2 17 2" xfId="10024" xr:uid="{E57D7FB4-D8D2-40DB-9A6B-D05C1AF905EF}"/>
    <cellStyle name="Normal 2 2 2 2 3 3 2 18" xfId="2039" xr:uid="{00000000-0005-0000-0000-0000D4070000}"/>
    <cellStyle name="Normal 2 2 2 2 3 3 2 18 2" xfId="10025" xr:uid="{6004BE8F-1984-4B2A-8015-0AD68B110295}"/>
    <cellStyle name="Normal 2 2 2 2 3 3 2 19" xfId="2040" xr:uid="{00000000-0005-0000-0000-0000D5070000}"/>
    <cellStyle name="Normal 2 2 2 2 3 3 2 19 2" xfId="10026" xr:uid="{CDD9C981-98FA-4362-9417-D7542F1790EE}"/>
    <cellStyle name="Normal 2 2 2 2 3 3 2 2" xfId="2041" xr:uid="{00000000-0005-0000-0000-0000D6070000}"/>
    <cellStyle name="Normal 2 2 2 2 3 3 2 2 2" xfId="10027" xr:uid="{B3967295-D8A9-41D2-B48F-91E369B17EF6}"/>
    <cellStyle name="Normal 2 2 2 2 3 3 2 20" xfId="10016" xr:uid="{77AD1DE8-FFEC-45E9-9E6C-2CC5567D50B2}"/>
    <cellStyle name="Normal 2 2 2 2 3 3 2 3" xfId="2042" xr:uid="{00000000-0005-0000-0000-0000D7070000}"/>
    <cellStyle name="Normal 2 2 2 2 3 3 2 3 2" xfId="10028" xr:uid="{905F09A3-0880-4404-8D29-C1CEA7342D01}"/>
    <cellStyle name="Normal 2 2 2 2 3 3 2 4" xfId="2043" xr:uid="{00000000-0005-0000-0000-0000D8070000}"/>
    <cellStyle name="Normal 2 2 2 2 3 3 2 4 2" xfId="10029" xr:uid="{E544E0B4-BCC0-4501-9D1C-41DDB2E09459}"/>
    <cellStyle name="Normal 2 2 2 2 3 3 2 5" xfId="2044" xr:uid="{00000000-0005-0000-0000-0000D9070000}"/>
    <cellStyle name="Normal 2 2 2 2 3 3 2 5 2" xfId="10030" xr:uid="{7975E881-379F-4287-9897-CA51FFFE126B}"/>
    <cellStyle name="Normal 2 2 2 2 3 3 2 6" xfId="2045" xr:uid="{00000000-0005-0000-0000-0000DA070000}"/>
    <cellStyle name="Normal 2 2 2 2 3 3 2 6 2" xfId="10031" xr:uid="{9E580119-8A8D-4395-87B1-0DFBC9FB45F4}"/>
    <cellStyle name="Normal 2 2 2 2 3 3 2 7" xfId="2046" xr:uid="{00000000-0005-0000-0000-0000DB070000}"/>
    <cellStyle name="Normal 2 2 2 2 3 3 2 7 2" xfId="10032" xr:uid="{EA5E8EE6-F0FA-4E09-BE10-68464E6FCC2B}"/>
    <cellStyle name="Normal 2 2 2 2 3 3 2 8" xfId="2047" xr:uid="{00000000-0005-0000-0000-0000DC070000}"/>
    <cellStyle name="Normal 2 2 2 2 3 3 2 8 2" xfId="10033" xr:uid="{D7635002-7872-452E-8A3F-CFDB6010AB33}"/>
    <cellStyle name="Normal 2 2 2 2 3 3 2 9" xfId="2048" xr:uid="{00000000-0005-0000-0000-0000DD070000}"/>
    <cellStyle name="Normal 2 2 2 2 3 3 2 9 2" xfId="10034" xr:uid="{5DC26750-A9E3-4952-AC93-58A8EB833E79}"/>
    <cellStyle name="Normal 2 2 2 2 3 3 3" xfId="2049" xr:uid="{00000000-0005-0000-0000-0000DE070000}"/>
    <cellStyle name="Normal 2 2 2 2 3 3 3 10" xfId="2050" xr:uid="{00000000-0005-0000-0000-0000DF070000}"/>
    <cellStyle name="Normal 2 2 2 2 3 3 3 10 2" xfId="10036" xr:uid="{8DB2381C-5229-43E0-A873-FCA2A75779E0}"/>
    <cellStyle name="Normal 2 2 2 2 3 3 3 11" xfId="2051" xr:uid="{00000000-0005-0000-0000-0000E0070000}"/>
    <cellStyle name="Normal 2 2 2 2 3 3 3 11 2" xfId="10037" xr:uid="{DC177EF3-2C41-45CB-8A07-C50BCEB33FE7}"/>
    <cellStyle name="Normal 2 2 2 2 3 3 3 12" xfId="2052" xr:uid="{00000000-0005-0000-0000-0000E1070000}"/>
    <cellStyle name="Normal 2 2 2 2 3 3 3 12 2" xfId="10038" xr:uid="{379DE572-3A5D-4969-BCF8-C124992495F5}"/>
    <cellStyle name="Normal 2 2 2 2 3 3 3 13" xfId="2053" xr:uid="{00000000-0005-0000-0000-0000E2070000}"/>
    <cellStyle name="Normal 2 2 2 2 3 3 3 13 2" xfId="10039" xr:uid="{E22351E0-07F0-420C-86DB-6146DDEB561E}"/>
    <cellStyle name="Normal 2 2 2 2 3 3 3 14" xfId="2054" xr:uid="{00000000-0005-0000-0000-0000E3070000}"/>
    <cellStyle name="Normal 2 2 2 2 3 3 3 14 2" xfId="10040" xr:uid="{C0AE8114-688E-411A-A9FB-4D47BD90B378}"/>
    <cellStyle name="Normal 2 2 2 2 3 3 3 15" xfId="2055" xr:uid="{00000000-0005-0000-0000-0000E4070000}"/>
    <cellStyle name="Normal 2 2 2 2 3 3 3 15 2" xfId="10041" xr:uid="{39DDFAF9-C549-42C1-A2F9-80B6E5EF71B3}"/>
    <cellStyle name="Normal 2 2 2 2 3 3 3 16" xfId="10035" xr:uid="{26F2BFE7-0DD5-440A-9CF7-4C43C617FF47}"/>
    <cellStyle name="Normal 2 2 2 2 3 3 3 2" xfId="2056" xr:uid="{00000000-0005-0000-0000-0000E5070000}"/>
    <cellStyle name="Normal 2 2 2 2 3 3 3 2 2" xfId="10042" xr:uid="{0FE6FAD0-149E-43D3-8F1C-76E415AB12B8}"/>
    <cellStyle name="Normal 2 2 2 2 3 3 3 3" xfId="2057" xr:uid="{00000000-0005-0000-0000-0000E6070000}"/>
    <cellStyle name="Normal 2 2 2 2 3 3 3 3 2" xfId="10043" xr:uid="{E03203F1-8D9A-4B72-8A67-04F872932066}"/>
    <cellStyle name="Normal 2 2 2 2 3 3 3 4" xfId="2058" xr:uid="{00000000-0005-0000-0000-0000E7070000}"/>
    <cellStyle name="Normal 2 2 2 2 3 3 3 4 2" xfId="10044" xr:uid="{00F545ED-97B9-4F40-AB78-2D555073181E}"/>
    <cellStyle name="Normal 2 2 2 2 3 3 3 5" xfId="2059" xr:uid="{00000000-0005-0000-0000-0000E8070000}"/>
    <cellStyle name="Normal 2 2 2 2 3 3 3 5 2" xfId="10045" xr:uid="{13002D05-1807-4F94-BDBE-6EAF39716DB6}"/>
    <cellStyle name="Normal 2 2 2 2 3 3 3 6" xfId="2060" xr:uid="{00000000-0005-0000-0000-0000E9070000}"/>
    <cellStyle name="Normal 2 2 2 2 3 3 3 6 2" xfId="10046" xr:uid="{4CE84CDB-DD5F-4221-BAD3-8BC1BDF5E461}"/>
    <cellStyle name="Normal 2 2 2 2 3 3 3 7" xfId="2061" xr:uid="{00000000-0005-0000-0000-0000EA070000}"/>
    <cellStyle name="Normal 2 2 2 2 3 3 3 7 2" xfId="10047" xr:uid="{133F8647-11A0-4164-9B22-6B193D44D11B}"/>
    <cellStyle name="Normal 2 2 2 2 3 3 3 8" xfId="2062" xr:uid="{00000000-0005-0000-0000-0000EB070000}"/>
    <cellStyle name="Normal 2 2 2 2 3 3 3 8 2" xfId="10048" xr:uid="{8629F129-E1BE-484D-8C1E-9156F5D4F971}"/>
    <cellStyle name="Normal 2 2 2 2 3 3 3 9" xfId="2063" xr:uid="{00000000-0005-0000-0000-0000EC070000}"/>
    <cellStyle name="Normal 2 2 2 2 3 3 3 9 2" xfId="10049" xr:uid="{41022F99-BA9E-40B6-BF9C-24560F9AB87A}"/>
    <cellStyle name="Normal 2 2 2 2 3 3 4" xfId="2064" xr:uid="{00000000-0005-0000-0000-0000ED070000}"/>
    <cellStyle name="Normal 2 2 2 2 3 3 4 10" xfId="2065" xr:uid="{00000000-0005-0000-0000-0000EE070000}"/>
    <cellStyle name="Normal 2 2 2 2 3 3 4 10 2" xfId="10051" xr:uid="{CC4DC5EB-9B47-46DB-B864-EC4841870947}"/>
    <cellStyle name="Normal 2 2 2 2 3 3 4 11" xfId="2066" xr:uid="{00000000-0005-0000-0000-0000EF070000}"/>
    <cellStyle name="Normal 2 2 2 2 3 3 4 11 2" xfId="10052" xr:uid="{1B9DA4AE-A602-4E14-98F5-2C4404B7BAC7}"/>
    <cellStyle name="Normal 2 2 2 2 3 3 4 12" xfId="2067" xr:uid="{00000000-0005-0000-0000-0000F0070000}"/>
    <cellStyle name="Normal 2 2 2 2 3 3 4 12 2" xfId="10053" xr:uid="{249F1C69-DA87-4788-9314-EDE45D13575E}"/>
    <cellStyle name="Normal 2 2 2 2 3 3 4 13" xfId="2068" xr:uid="{00000000-0005-0000-0000-0000F1070000}"/>
    <cellStyle name="Normal 2 2 2 2 3 3 4 13 2" xfId="10054" xr:uid="{DF4CA754-D780-4D5A-BA3C-40B5FF72F478}"/>
    <cellStyle name="Normal 2 2 2 2 3 3 4 14" xfId="2069" xr:uid="{00000000-0005-0000-0000-0000F2070000}"/>
    <cellStyle name="Normal 2 2 2 2 3 3 4 14 2" xfId="10055" xr:uid="{2267B50D-17B0-4ABD-8CA0-444997F4BF02}"/>
    <cellStyle name="Normal 2 2 2 2 3 3 4 15" xfId="2070" xr:uid="{00000000-0005-0000-0000-0000F3070000}"/>
    <cellStyle name="Normal 2 2 2 2 3 3 4 15 2" xfId="10056" xr:uid="{73B7ADD5-E5BD-4BBF-B084-97EFEAD7BD7D}"/>
    <cellStyle name="Normal 2 2 2 2 3 3 4 16" xfId="10050" xr:uid="{666E113C-6BFB-4EBB-94AE-D6F6AB167176}"/>
    <cellStyle name="Normal 2 2 2 2 3 3 4 2" xfId="2071" xr:uid="{00000000-0005-0000-0000-0000F4070000}"/>
    <cellStyle name="Normal 2 2 2 2 3 3 4 2 2" xfId="10057" xr:uid="{B0866465-3688-4AA5-ABA3-8933F89A350D}"/>
    <cellStyle name="Normal 2 2 2 2 3 3 4 3" xfId="2072" xr:uid="{00000000-0005-0000-0000-0000F5070000}"/>
    <cellStyle name="Normal 2 2 2 2 3 3 4 3 2" xfId="10058" xr:uid="{A3C98265-AED9-4674-9E66-1465EAE58F16}"/>
    <cellStyle name="Normal 2 2 2 2 3 3 4 4" xfId="2073" xr:uid="{00000000-0005-0000-0000-0000F6070000}"/>
    <cellStyle name="Normal 2 2 2 2 3 3 4 4 2" xfId="10059" xr:uid="{EB0462AB-C13A-4C2D-B91C-EF8127A7CE24}"/>
    <cellStyle name="Normal 2 2 2 2 3 3 4 5" xfId="2074" xr:uid="{00000000-0005-0000-0000-0000F7070000}"/>
    <cellStyle name="Normal 2 2 2 2 3 3 4 5 2" xfId="10060" xr:uid="{6239EDF1-32A2-4E51-AB8A-1749BB0DF6C6}"/>
    <cellStyle name="Normal 2 2 2 2 3 3 4 6" xfId="2075" xr:uid="{00000000-0005-0000-0000-0000F8070000}"/>
    <cellStyle name="Normal 2 2 2 2 3 3 4 6 2" xfId="10061" xr:uid="{3BC9ECB9-728A-4AEC-B334-827F082999A0}"/>
    <cellStyle name="Normal 2 2 2 2 3 3 4 7" xfId="2076" xr:uid="{00000000-0005-0000-0000-0000F9070000}"/>
    <cellStyle name="Normal 2 2 2 2 3 3 4 7 2" xfId="10062" xr:uid="{87E30BD1-9058-4F63-9BAC-2D04D4BC511C}"/>
    <cellStyle name="Normal 2 2 2 2 3 3 4 8" xfId="2077" xr:uid="{00000000-0005-0000-0000-0000FA070000}"/>
    <cellStyle name="Normal 2 2 2 2 3 3 4 8 2" xfId="10063" xr:uid="{F4B85710-BABD-4D27-9B57-A02BC1D3B4AD}"/>
    <cellStyle name="Normal 2 2 2 2 3 3 4 9" xfId="2078" xr:uid="{00000000-0005-0000-0000-0000FB070000}"/>
    <cellStyle name="Normal 2 2 2 2 3 3 4 9 2" xfId="10064" xr:uid="{343B7966-9B56-412F-B435-69BFE4282AE2}"/>
    <cellStyle name="Normal 2 2 2 2 3 3 5" xfId="2079" xr:uid="{00000000-0005-0000-0000-0000FC070000}"/>
    <cellStyle name="Normal 2 2 2 2 3 3 5 10" xfId="2080" xr:uid="{00000000-0005-0000-0000-0000FD070000}"/>
    <cellStyle name="Normal 2 2 2 2 3 3 5 10 2" xfId="10066" xr:uid="{4D2FA428-A3C9-4160-881E-99F706312ED6}"/>
    <cellStyle name="Normal 2 2 2 2 3 3 5 11" xfId="2081" xr:uid="{00000000-0005-0000-0000-0000FE070000}"/>
    <cellStyle name="Normal 2 2 2 2 3 3 5 11 2" xfId="10067" xr:uid="{2E640F37-25BD-4C90-9841-04BFD1B495B6}"/>
    <cellStyle name="Normal 2 2 2 2 3 3 5 12" xfId="2082" xr:uid="{00000000-0005-0000-0000-0000FF070000}"/>
    <cellStyle name="Normal 2 2 2 2 3 3 5 12 2" xfId="10068" xr:uid="{8EEA5E30-53BE-4396-904A-F4AE189EBF64}"/>
    <cellStyle name="Normal 2 2 2 2 3 3 5 13" xfId="2083" xr:uid="{00000000-0005-0000-0000-000000080000}"/>
    <cellStyle name="Normal 2 2 2 2 3 3 5 13 2" xfId="10069" xr:uid="{28C710EE-A11F-4201-8F2F-882316C1CFE7}"/>
    <cellStyle name="Normal 2 2 2 2 3 3 5 14" xfId="2084" xr:uid="{00000000-0005-0000-0000-000001080000}"/>
    <cellStyle name="Normal 2 2 2 2 3 3 5 14 2" xfId="10070" xr:uid="{FA7190EB-26D8-416D-992B-EC83B59A620A}"/>
    <cellStyle name="Normal 2 2 2 2 3 3 5 15" xfId="2085" xr:uid="{00000000-0005-0000-0000-000002080000}"/>
    <cellStyle name="Normal 2 2 2 2 3 3 5 15 2" xfId="10071" xr:uid="{AA8854F0-FC00-4D31-A1B5-3885BCA1036D}"/>
    <cellStyle name="Normal 2 2 2 2 3 3 5 16" xfId="10065" xr:uid="{BB74265B-5F23-4E34-887A-31E4C4A37F04}"/>
    <cellStyle name="Normal 2 2 2 2 3 3 5 2" xfId="2086" xr:uid="{00000000-0005-0000-0000-000003080000}"/>
    <cellStyle name="Normal 2 2 2 2 3 3 5 2 2" xfId="10072" xr:uid="{C30AE72A-3D45-4162-8F1D-F3484299F54A}"/>
    <cellStyle name="Normal 2 2 2 2 3 3 5 3" xfId="2087" xr:uid="{00000000-0005-0000-0000-000004080000}"/>
    <cellStyle name="Normal 2 2 2 2 3 3 5 3 2" xfId="10073" xr:uid="{C6C69518-F667-4761-A32A-381B21436ECA}"/>
    <cellStyle name="Normal 2 2 2 2 3 3 5 4" xfId="2088" xr:uid="{00000000-0005-0000-0000-000005080000}"/>
    <cellStyle name="Normal 2 2 2 2 3 3 5 4 2" xfId="10074" xr:uid="{8175C7B3-9444-4BF7-ACDD-6C41F38CAF7D}"/>
    <cellStyle name="Normal 2 2 2 2 3 3 5 5" xfId="2089" xr:uid="{00000000-0005-0000-0000-000006080000}"/>
    <cellStyle name="Normal 2 2 2 2 3 3 5 5 2" xfId="10075" xr:uid="{5ED1E693-903F-48C4-A907-3DF3A0DC20B6}"/>
    <cellStyle name="Normal 2 2 2 2 3 3 5 6" xfId="2090" xr:uid="{00000000-0005-0000-0000-000007080000}"/>
    <cellStyle name="Normal 2 2 2 2 3 3 5 6 2" xfId="10076" xr:uid="{7974EB83-9331-408D-B354-18C227D2CE70}"/>
    <cellStyle name="Normal 2 2 2 2 3 3 5 7" xfId="2091" xr:uid="{00000000-0005-0000-0000-000008080000}"/>
    <cellStyle name="Normal 2 2 2 2 3 3 5 7 2" xfId="10077" xr:uid="{7482E1D1-4CD8-49B1-8CAF-877B467BE29D}"/>
    <cellStyle name="Normal 2 2 2 2 3 3 5 8" xfId="2092" xr:uid="{00000000-0005-0000-0000-000009080000}"/>
    <cellStyle name="Normal 2 2 2 2 3 3 5 8 2" xfId="10078" xr:uid="{77496DA1-71DF-46CE-91A5-E2428DEC0A8C}"/>
    <cellStyle name="Normal 2 2 2 2 3 3 5 9" xfId="2093" xr:uid="{00000000-0005-0000-0000-00000A080000}"/>
    <cellStyle name="Normal 2 2 2 2 3 3 5 9 2" xfId="10079" xr:uid="{212EC3EE-E467-4F89-9D2F-1CCB46DDDAEE}"/>
    <cellStyle name="Normal 2 2 2 2 3 3 6" xfId="10015" xr:uid="{24D83691-ADB9-4DDC-B6D3-A32F8A25C26F}"/>
    <cellStyle name="Normal 2 2 2 2 3 4" xfId="2094" xr:uid="{00000000-0005-0000-0000-00000B080000}"/>
    <cellStyle name="Normal 2 2 2 2 3 4 2" xfId="10080" xr:uid="{5DDB061E-BBF0-48E4-8808-7EC656D33B46}"/>
    <cellStyle name="Normal 2 2 2 2 3 5" xfId="2095" xr:uid="{00000000-0005-0000-0000-00000C080000}"/>
    <cellStyle name="Normal 2 2 2 2 3 5 2" xfId="10081" xr:uid="{DCFF573B-7241-4070-AE2D-03D33ED0C3EF}"/>
    <cellStyle name="Normal 2 2 2 2 3 6" xfId="2096" xr:uid="{00000000-0005-0000-0000-00000D080000}"/>
    <cellStyle name="Normal 2 2 2 2 3 6 2" xfId="10082" xr:uid="{722350FD-E380-429E-9D54-FA0227F63BB7}"/>
    <cellStyle name="Normal 2 2 2 2 3 7" xfId="2097" xr:uid="{00000000-0005-0000-0000-00000E080000}"/>
    <cellStyle name="Normal 2 2 2 2 3 7 2" xfId="10083" xr:uid="{373E119C-F810-45AC-BA2F-3064F828947A}"/>
    <cellStyle name="Normal 2 2 2 2 3 8" xfId="2098" xr:uid="{00000000-0005-0000-0000-00000F080000}"/>
    <cellStyle name="Normal 2 2 2 2 3 8 2" xfId="10084" xr:uid="{E8FEB0DB-0AFF-4042-AD91-E91F00566AA8}"/>
    <cellStyle name="Normal 2 2 2 2 3 9" xfId="2099" xr:uid="{00000000-0005-0000-0000-000010080000}"/>
    <cellStyle name="Normal 2 2 2 2 3 9 2" xfId="10085" xr:uid="{B531A45A-580E-44A0-B749-4C38C18F5BBC}"/>
    <cellStyle name="Normal 2 2 2 2 30" xfId="2100" xr:uid="{00000000-0005-0000-0000-000011080000}"/>
    <cellStyle name="Normal 2 2 2 2 30 2" xfId="10086" xr:uid="{475D80D5-EA97-4CEA-9B31-94D091576A38}"/>
    <cellStyle name="Normal 2 2 2 2 31" xfId="2101" xr:uid="{00000000-0005-0000-0000-000012080000}"/>
    <cellStyle name="Normal 2 2 2 2 31 2" xfId="10087" xr:uid="{FC69554D-33CE-4F4E-BEEE-BC042E2896A8}"/>
    <cellStyle name="Normal 2 2 2 2 32" xfId="2102" xr:uid="{00000000-0005-0000-0000-000013080000}"/>
    <cellStyle name="Normal 2 2 2 2 32 2" xfId="10088" xr:uid="{AB2256C9-0DEE-4086-BB4C-F4C7A63A0AE8}"/>
    <cellStyle name="Normal 2 2 2 2 33" xfId="8277" xr:uid="{FB4E71D6-AB47-4BA5-95F4-ECDB0D6CC164}"/>
    <cellStyle name="Normal 2 2 2 2 4" xfId="2103" xr:uid="{00000000-0005-0000-0000-000014080000}"/>
    <cellStyle name="Normal 2 2 2 2 4 10" xfId="2104" xr:uid="{00000000-0005-0000-0000-000015080000}"/>
    <cellStyle name="Normal 2 2 2 2 4 10 2" xfId="10090" xr:uid="{60B9E06E-5A89-448D-A588-5D0275C2AF11}"/>
    <cellStyle name="Normal 2 2 2 2 4 11" xfId="2105" xr:uid="{00000000-0005-0000-0000-000016080000}"/>
    <cellStyle name="Normal 2 2 2 2 4 11 2" xfId="10091" xr:uid="{6E6CC705-9907-405E-A304-5BBA1A8AA0DA}"/>
    <cellStyle name="Normal 2 2 2 2 4 12" xfId="2106" xr:uid="{00000000-0005-0000-0000-000017080000}"/>
    <cellStyle name="Normal 2 2 2 2 4 12 2" xfId="10092" xr:uid="{E3F7F2A9-F5A1-40B2-B9EA-D518888CDF1C}"/>
    <cellStyle name="Normal 2 2 2 2 4 13" xfId="2107" xr:uid="{00000000-0005-0000-0000-000018080000}"/>
    <cellStyle name="Normal 2 2 2 2 4 13 2" xfId="10093" xr:uid="{791CE7F9-2C8E-447B-A9F0-E5EFB16F8BD5}"/>
    <cellStyle name="Normal 2 2 2 2 4 14" xfId="2108" xr:uid="{00000000-0005-0000-0000-000019080000}"/>
    <cellStyle name="Normal 2 2 2 2 4 14 2" xfId="10094" xr:uid="{C9102779-2598-4978-97F2-72778346740E}"/>
    <cellStyle name="Normal 2 2 2 2 4 15" xfId="2109" xr:uid="{00000000-0005-0000-0000-00001A080000}"/>
    <cellStyle name="Normal 2 2 2 2 4 15 2" xfId="10095" xr:uid="{26CE548A-2BD7-4806-8105-6E07055E22DF}"/>
    <cellStyle name="Normal 2 2 2 2 4 16" xfId="2110" xr:uid="{00000000-0005-0000-0000-00001B080000}"/>
    <cellStyle name="Normal 2 2 2 2 4 16 2" xfId="10096" xr:uid="{E34C56C2-9A50-4083-B5AF-55C4C1C304E0}"/>
    <cellStyle name="Normal 2 2 2 2 4 17" xfId="2111" xr:uid="{00000000-0005-0000-0000-00001C080000}"/>
    <cellStyle name="Normal 2 2 2 2 4 17 2" xfId="10097" xr:uid="{AC751D41-DDB5-4ADA-8347-085A6E5FD08B}"/>
    <cellStyle name="Normal 2 2 2 2 4 18" xfId="2112" xr:uid="{00000000-0005-0000-0000-00001D080000}"/>
    <cellStyle name="Normal 2 2 2 2 4 18 2" xfId="10098" xr:uid="{5713B1E1-AE06-4C0F-93EB-7E4E716E7AF2}"/>
    <cellStyle name="Normal 2 2 2 2 4 19" xfId="2113" xr:uid="{00000000-0005-0000-0000-00001E080000}"/>
    <cellStyle name="Normal 2 2 2 2 4 19 2" xfId="10099" xr:uid="{A08D6CE3-0729-449C-A39D-749F690C1367}"/>
    <cellStyle name="Normal 2 2 2 2 4 2" xfId="2114" xr:uid="{00000000-0005-0000-0000-00001F080000}"/>
    <cellStyle name="Normal 2 2 2 2 4 2 2" xfId="2115" xr:uid="{00000000-0005-0000-0000-000020080000}"/>
    <cellStyle name="Normal 2 2 2 2 4 2 2 10" xfId="2116" xr:uid="{00000000-0005-0000-0000-000021080000}"/>
    <cellStyle name="Normal 2 2 2 2 4 2 2 10 2" xfId="10102" xr:uid="{11FA3BCD-AEE6-4F39-8311-35B477208C58}"/>
    <cellStyle name="Normal 2 2 2 2 4 2 2 11" xfId="2117" xr:uid="{00000000-0005-0000-0000-000022080000}"/>
    <cellStyle name="Normal 2 2 2 2 4 2 2 11 2" xfId="10103" xr:uid="{7FFDCFE1-3340-4B7A-AA55-29A6496668B7}"/>
    <cellStyle name="Normal 2 2 2 2 4 2 2 12" xfId="2118" xr:uid="{00000000-0005-0000-0000-000023080000}"/>
    <cellStyle name="Normal 2 2 2 2 4 2 2 12 2" xfId="10104" xr:uid="{C67FC08C-F2E0-451E-A1A5-824983BB2D50}"/>
    <cellStyle name="Normal 2 2 2 2 4 2 2 13" xfId="2119" xr:uid="{00000000-0005-0000-0000-000024080000}"/>
    <cellStyle name="Normal 2 2 2 2 4 2 2 13 2" xfId="10105" xr:uid="{5CB68091-2971-465D-95AF-E8A379429CF1}"/>
    <cellStyle name="Normal 2 2 2 2 4 2 2 14" xfId="2120" xr:uid="{00000000-0005-0000-0000-000025080000}"/>
    <cellStyle name="Normal 2 2 2 2 4 2 2 14 2" xfId="10106" xr:uid="{6160BADD-7275-4086-A88A-012F3AFEB40F}"/>
    <cellStyle name="Normal 2 2 2 2 4 2 2 15" xfId="2121" xr:uid="{00000000-0005-0000-0000-000026080000}"/>
    <cellStyle name="Normal 2 2 2 2 4 2 2 15 2" xfId="10107" xr:uid="{A14861B9-104B-432F-AB29-018DDB13970D}"/>
    <cellStyle name="Normal 2 2 2 2 4 2 2 16" xfId="10101" xr:uid="{ABC90071-B70F-4C1E-8403-BD705FA2C22F}"/>
    <cellStyle name="Normal 2 2 2 2 4 2 2 2" xfId="2122" xr:uid="{00000000-0005-0000-0000-000027080000}"/>
    <cellStyle name="Normal 2 2 2 2 4 2 2 2 2" xfId="10108" xr:uid="{936CC9A3-49E9-4A64-A64A-47BB929DBBF3}"/>
    <cellStyle name="Normal 2 2 2 2 4 2 2 3" xfId="2123" xr:uid="{00000000-0005-0000-0000-000028080000}"/>
    <cellStyle name="Normal 2 2 2 2 4 2 2 3 2" xfId="10109" xr:uid="{9D42F219-F9B9-453E-9E76-0314E9BED1E1}"/>
    <cellStyle name="Normal 2 2 2 2 4 2 2 4" xfId="2124" xr:uid="{00000000-0005-0000-0000-000029080000}"/>
    <cellStyle name="Normal 2 2 2 2 4 2 2 4 2" xfId="10110" xr:uid="{82F33621-132E-4B9A-9ADE-D5CCBACF05F2}"/>
    <cellStyle name="Normal 2 2 2 2 4 2 2 5" xfId="2125" xr:uid="{00000000-0005-0000-0000-00002A080000}"/>
    <cellStyle name="Normal 2 2 2 2 4 2 2 5 2" xfId="10111" xr:uid="{826885E0-6BC5-422F-A97A-29CB4B6031E0}"/>
    <cellStyle name="Normal 2 2 2 2 4 2 2 6" xfId="2126" xr:uid="{00000000-0005-0000-0000-00002B080000}"/>
    <cellStyle name="Normal 2 2 2 2 4 2 2 6 2" xfId="10112" xr:uid="{F941B169-2BFB-40D3-BDC2-E875261B54C0}"/>
    <cellStyle name="Normal 2 2 2 2 4 2 2 7" xfId="2127" xr:uid="{00000000-0005-0000-0000-00002C080000}"/>
    <cellStyle name="Normal 2 2 2 2 4 2 2 7 2" xfId="10113" xr:uid="{F0CB8F7C-7FFF-42DC-9C69-903DC9A11088}"/>
    <cellStyle name="Normal 2 2 2 2 4 2 2 8" xfId="2128" xr:uid="{00000000-0005-0000-0000-00002D080000}"/>
    <cellStyle name="Normal 2 2 2 2 4 2 2 8 2" xfId="10114" xr:uid="{CB92807F-E0F3-46CC-938C-6B6F226058C7}"/>
    <cellStyle name="Normal 2 2 2 2 4 2 2 9" xfId="2129" xr:uid="{00000000-0005-0000-0000-00002E080000}"/>
    <cellStyle name="Normal 2 2 2 2 4 2 2 9 2" xfId="10115" xr:uid="{A3C36DAF-E8C2-4CAB-8E4A-5B507725D238}"/>
    <cellStyle name="Normal 2 2 2 2 4 2 3" xfId="2130" xr:uid="{00000000-0005-0000-0000-00002F080000}"/>
    <cellStyle name="Normal 2 2 2 2 4 2 3 10" xfId="2131" xr:uid="{00000000-0005-0000-0000-000030080000}"/>
    <cellStyle name="Normal 2 2 2 2 4 2 3 10 2" xfId="10117" xr:uid="{9D507285-D77D-444F-88FB-C89D186C1511}"/>
    <cellStyle name="Normal 2 2 2 2 4 2 3 11" xfId="2132" xr:uid="{00000000-0005-0000-0000-000031080000}"/>
    <cellStyle name="Normal 2 2 2 2 4 2 3 11 2" xfId="10118" xr:uid="{C162CB9F-09D2-4871-BBE7-DCEE9226D826}"/>
    <cellStyle name="Normal 2 2 2 2 4 2 3 12" xfId="2133" xr:uid="{00000000-0005-0000-0000-000032080000}"/>
    <cellStyle name="Normal 2 2 2 2 4 2 3 12 2" xfId="10119" xr:uid="{E73EE8BA-8E4A-40F2-988C-8B003BCF61B5}"/>
    <cellStyle name="Normal 2 2 2 2 4 2 3 13" xfId="2134" xr:uid="{00000000-0005-0000-0000-000033080000}"/>
    <cellStyle name="Normal 2 2 2 2 4 2 3 13 2" xfId="10120" xr:uid="{4CB7BF75-6915-4124-8A15-B8237A106FAF}"/>
    <cellStyle name="Normal 2 2 2 2 4 2 3 14" xfId="2135" xr:uid="{00000000-0005-0000-0000-000034080000}"/>
    <cellStyle name="Normal 2 2 2 2 4 2 3 14 2" xfId="10121" xr:uid="{14B60F53-0136-48E4-A9F3-DF3F28CAC65C}"/>
    <cellStyle name="Normal 2 2 2 2 4 2 3 15" xfId="2136" xr:uid="{00000000-0005-0000-0000-000035080000}"/>
    <cellStyle name="Normal 2 2 2 2 4 2 3 15 2" xfId="10122" xr:uid="{6278847C-F25D-45DF-8E32-5A890D97861B}"/>
    <cellStyle name="Normal 2 2 2 2 4 2 3 16" xfId="10116" xr:uid="{1E4F73E6-A61C-4626-A510-8B26A20D4DAE}"/>
    <cellStyle name="Normal 2 2 2 2 4 2 3 2" xfId="2137" xr:uid="{00000000-0005-0000-0000-000036080000}"/>
    <cellStyle name="Normal 2 2 2 2 4 2 3 2 2" xfId="10123" xr:uid="{D18FC02E-ED17-41EF-BBBA-67F80B9ADC5B}"/>
    <cellStyle name="Normal 2 2 2 2 4 2 3 3" xfId="2138" xr:uid="{00000000-0005-0000-0000-000037080000}"/>
    <cellStyle name="Normal 2 2 2 2 4 2 3 3 2" xfId="10124" xr:uid="{631CB571-9ED6-42EE-BD55-77CA9F329022}"/>
    <cellStyle name="Normal 2 2 2 2 4 2 3 4" xfId="2139" xr:uid="{00000000-0005-0000-0000-000038080000}"/>
    <cellStyle name="Normal 2 2 2 2 4 2 3 4 2" xfId="10125" xr:uid="{239BF77F-9E88-4002-B0AE-FBBDCB827330}"/>
    <cellStyle name="Normal 2 2 2 2 4 2 3 5" xfId="2140" xr:uid="{00000000-0005-0000-0000-000039080000}"/>
    <cellStyle name="Normal 2 2 2 2 4 2 3 5 2" xfId="10126" xr:uid="{03EE4D2C-F827-4ECA-BEFD-7324301486C8}"/>
    <cellStyle name="Normal 2 2 2 2 4 2 3 6" xfId="2141" xr:uid="{00000000-0005-0000-0000-00003A080000}"/>
    <cellStyle name="Normal 2 2 2 2 4 2 3 6 2" xfId="10127" xr:uid="{2DACF335-0CCC-43FF-915B-398B65D36D76}"/>
    <cellStyle name="Normal 2 2 2 2 4 2 3 7" xfId="2142" xr:uid="{00000000-0005-0000-0000-00003B080000}"/>
    <cellStyle name="Normal 2 2 2 2 4 2 3 7 2" xfId="10128" xr:uid="{5472CEC8-2226-40D7-A8E5-C282A1226A7E}"/>
    <cellStyle name="Normal 2 2 2 2 4 2 3 8" xfId="2143" xr:uid="{00000000-0005-0000-0000-00003C080000}"/>
    <cellStyle name="Normal 2 2 2 2 4 2 3 8 2" xfId="10129" xr:uid="{47A79B75-8822-428A-8777-FCBB3DFE71D7}"/>
    <cellStyle name="Normal 2 2 2 2 4 2 3 9" xfId="2144" xr:uid="{00000000-0005-0000-0000-00003D080000}"/>
    <cellStyle name="Normal 2 2 2 2 4 2 3 9 2" xfId="10130" xr:uid="{783BCC9A-4724-46DF-AFFA-CCFC8A30DE88}"/>
    <cellStyle name="Normal 2 2 2 2 4 2 4" xfId="2145" xr:uid="{00000000-0005-0000-0000-00003E080000}"/>
    <cellStyle name="Normal 2 2 2 2 4 2 4 10" xfId="2146" xr:uid="{00000000-0005-0000-0000-00003F080000}"/>
    <cellStyle name="Normal 2 2 2 2 4 2 4 10 2" xfId="10132" xr:uid="{9C42B3DC-B7A8-42D0-8D63-610DEB9A96EC}"/>
    <cellStyle name="Normal 2 2 2 2 4 2 4 11" xfId="2147" xr:uid="{00000000-0005-0000-0000-000040080000}"/>
    <cellStyle name="Normal 2 2 2 2 4 2 4 11 2" xfId="10133" xr:uid="{B851D4A4-B3CB-46D8-BF4B-5628581F59F2}"/>
    <cellStyle name="Normal 2 2 2 2 4 2 4 12" xfId="2148" xr:uid="{00000000-0005-0000-0000-000041080000}"/>
    <cellStyle name="Normal 2 2 2 2 4 2 4 12 2" xfId="10134" xr:uid="{7CB354B1-8320-4930-BDF5-6DA3882F2E78}"/>
    <cellStyle name="Normal 2 2 2 2 4 2 4 13" xfId="2149" xr:uid="{00000000-0005-0000-0000-000042080000}"/>
    <cellStyle name="Normal 2 2 2 2 4 2 4 13 2" xfId="10135" xr:uid="{7DE9D30F-2755-4450-B7A7-9C201B12E9E4}"/>
    <cellStyle name="Normal 2 2 2 2 4 2 4 14" xfId="2150" xr:uid="{00000000-0005-0000-0000-000043080000}"/>
    <cellStyle name="Normal 2 2 2 2 4 2 4 14 2" xfId="10136" xr:uid="{B65B0E1F-FA2B-484F-A014-F304A772BA1E}"/>
    <cellStyle name="Normal 2 2 2 2 4 2 4 15" xfId="2151" xr:uid="{00000000-0005-0000-0000-000044080000}"/>
    <cellStyle name="Normal 2 2 2 2 4 2 4 15 2" xfId="10137" xr:uid="{CD253486-9469-4C04-9F6A-4DA7BD85D54E}"/>
    <cellStyle name="Normal 2 2 2 2 4 2 4 16" xfId="10131" xr:uid="{75F9F7E7-EF04-4AAF-9B61-F6BA7CD9C0FE}"/>
    <cellStyle name="Normal 2 2 2 2 4 2 4 2" xfId="2152" xr:uid="{00000000-0005-0000-0000-000045080000}"/>
    <cellStyle name="Normal 2 2 2 2 4 2 4 2 2" xfId="10138" xr:uid="{F349CC2F-1192-42AD-8154-529890373E7E}"/>
    <cellStyle name="Normal 2 2 2 2 4 2 4 3" xfId="2153" xr:uid="{00000000-0005-0000-0000-000046080000}"/>
    <cellStyle name="Normal 2 2 2 2 4 2 4 3 2" xfId="10139" xr:uid="{D90FABDF-2534-4159-BC8A-1115E678C340}"/>
    <cellStyle name="Normal 2 2 2 2 4 2 4 4" xfId="2154" xr:uid="{00000000-0005-0000-0000-000047080000}"/>
    <cellStyle name="Normal 2 2 2 2 4 2 4 4 2" xfId="10140" xr:uid="{6CDEF411-8FC3-4B80-BF96-75C5775C153A}"/>
    <cellStyle name="Normal 2 2 2 2 4 2 4 5" xfId="2155" xr:uid="{00000000-0005-0000-0000-000048080000}"/>
    <cellStyle name="Normal 2 2 2 2 4 2 4 5 2" xfId="10141" xr:uid="{36DC0B72-6E33-4B2F-8CA7-03DDAA3F344E}"/>
    <cellStyle name="Normal 2 2 2 2 4 2 4 6" xfId="2156" xr:uid="{00000000-0005-0000-0000-000049080000}"/>
    <cellStyle name="Normal 2 2 2 2 4 2 4 6 2" xfId="10142" xr:uid="{92E10AC2-E58E-44DF-BCBC-819FDB2AB68F}"/>
    <cellStyle name="Normal 2 2 2 2 4 2 4 7" xfId="2157" xr:uid="{00000000-0005-0000-0000-00004A080000}"/>
    <cellStyle name="Normal 2 2 2 2 4 2 4 7 2" xfId="10143" xr:uid="{779DE341-8B5F-4F66-B518-4E9A5304E465}"/>
    <cellStyle name="Normal 2 2 2 2 4 2 4 8" xfId="2158" xr:uid="{00000000-0005-0000-0000-00004B080000}"/>
    <cellStyle name="Normal 2 2 2 2 4 2 4 8 2" xfId="10144" xr:uid="{F7024A35-4C37-43B8-800A-8CFB38D8D8F2}"/>
    <cellStyle name="Normal 2 2 2 2 4 2 4 9" xfId="2159" xr:uid="{00000000-0005-0000-0000-00004C080000}"/>
    <cellStyle name="Normal 2 2 2 2 4 2 4 9 2" xfId="10145" xr:uid="{400049D2-0EC3-4720-A044-3E758BEAC646}"/>
    <cellStyle name="Normal 2 2 2 2 4 2 5" xfId="2160" xr:uid="{00000000-0005-0000-0000-00004D080000}"/>
    <cellStyle name="Normal 2 2 2 2 4 2 5 10" xfId="2161" xr:uid="{00000000-0005-0000-0000-00004E080000}"/>
    <cellStyle name="Normal 2 2 2 2 4 2 5 10 2" xfId="10147" xr:uid="{E31C03FB-B327-4E77-96A6-3F9FAC238BD3}"/>
    <cellStyle name="Normal 2 2 2 2 4 2 5 11" xfId="2162" xr:uid="{00000000-0005-0000-0000-00004F080000}"/>
    <cellStyle name="Normal 2 2 2 2 4 2 5 11 2" xfId="10148" xr:uid="{13BE9D33-6727-446B-A17D-3FD98534E2C5}"/>
    <cellStyle name="Normal 2 2 2 2 4 2 5 12" xfId="2163" xr:uid="{00000000-0005-0000-0000-000050080000}"/>
    <cellStyle name="Normal 2 2 2 2 4 2 5 12 2" xfId="10149" xr:uid="{578EA739-5655-47D8-97C2-DCC6336D20C2}"/>
    <cellStyle name="Normal 2 2 2 2 4 2 5 13" xfId="2164" xr:uid="{00000000-0005-0000-0000-000051080000}"/>
    <cellStyle name="Normal 2 2 2 2 4 2 5 13 2" xfId="10150" xr:uid="{6B7092B1-B66E-4965-8FDF-50989D8BEE0D}"/>
    <cellStyle name="Normal 2 2 2 2 4 2 5 14" xfId="2165" xr:uid="{00000000-0005-0000-0000-000052080000}"/>
    <cellStyle name="Normal 2 2 2 2 4 2 5 14 2" xfId="10151" xr:uid="{A042E79C-FDEA-4D1C-8817-57B8F6BAA971}"/>
    <cellStyle name="Normal 2 2 2 2 4 2 5 15" xfId="2166" xr:uid="{00000000-0005-0000-0000-000053080000}"/>
    <cellStyle name="Normal 2 2 2 2 4 2 5 15 2" xfId="10152" xr:uid="{D57E4535-3DBB-44D1-8C36-A8EF6184E8C7}"/>
    <cellStyle name="Normal 2 2 2 2 4 2 5 16" xfId="10146" xr:uid="{9A94CF97-B047-4C8F-9C0E-29650EC68E77}"/>
    <cellStyle name="Normal 2 2 2 2 4 2 5 2" xfId="2167" xr:uid="{00000000-0005-0000-0000-000054080000}"/>
    <cellStyle name="Normal 2 2 2 2 4 2 5 2 2" xfId="10153" xr:uid="{51C00D8D-B6B1-4FAD-9B7E-5381C10150BF}"/>
    <cellStyle name="Normal 2 2 2 2 4 2 5 3" xfId="2168" xr:uid="{00000000-0005-0000-0000-000055080000}"/>
    <cellStyle name="Normal 2 2 2 2 4 2 5 3 2" xfId="10154" xr:uid="{8EDF07EA-E2EB-404D-B0DE-41E631354CBC}"/>
    <cellStyle name="Normal 2 2 2 2 4 2 5 4" xfId="2169" xr:uid="{00000000-0005-0000-0000-000056080000}"/>
    <cellStyle name="Normal 2 2 2 2 4 2 5 4 2" xfId="10155" xr:uid="{FD0103EE-F9C9-4997-B8BF-B192DF2E6321}"/>
    <cellStyle name="Normal 2 2 2 2 4 2 5 5" xfId="2170" xr:uid="{00000000-0005-0000-0000-000057080000}"/>
    <cellStyle name="Normal 2 2 2 2 4 2 5 5 2" xfId="10156" xr:uid="{761EB22D-73AD-46AE-A601-0CADBBD2099A}"/>
    <cellStyle name="Normal 2 2 2 2 4 2 5 6" xfId="2171" xr:uid="{00000000-0005-0000-0000-000058080000}"/>
    <cellStyle name="Normal 2 2 2 2 4 2 5 6 2" xfId="10157" xr:uid="{8C8DBE60-614A-4593-BF9A-F654827A74A4}"/>
    <cellStyle name="Normal 2 2 2 2 4 2 5 7" xfId="2172" xr:uid="{00000000-0005-0000-0000-000059080000}"/>
    <cellStyle name="Normal 2 2 2 2 4 2 5 7 2" xfId="10158" xr:uid="{A87ECD32-3937-4604-A650-142A66DEB3A9}"/>
    <cellStyle name="Normal 2 2 2 2 4 2 5 8" xfId="2173" xr:uid="{00000000-0005-0000-0000-00005A080000}"/>
    <cellStyle name="Normal 2 2 2 2 4 2 5 8 2" xfId="10159" xr:uid="{0616AF09-B289-47D4-B762-4CF89E776165}"/>
    <cellStyle name="Normal 2 2 2 2 4 2 5 9" xfId="2174" xr:uid="{00000000-0005-0000-0000-00005B080000}"/>
    <cellStyle name="Normal 2 2 2 2 4 2 5 9 2" xfId="10160" xr:uid="{81486B15-9A40-4EC6-9FA5-010AB79BAAFD}"/>
    <cellStyle name="Normal 2 2 2 2 4 2 6" xfId="10100" xr:uid="{CABFDEC6-8AD5-4E78-8E14-D53D35DF2060}"/>
    <cellStyle name="Normal 2 2 2 2 4 20" xfId="10089" xr:uid="{F9E01622-B236-47D3-9FD7-19FC4396131C}"/>
    <cellStyle name="Normal 2 2 2 2 4 3" xfId="2175" xr:uid="{00000000-0005-0000-0000-00005C080000}"/>
    <cellStyle name="Normal 2 2 2 2 4 3 2" xfId="10161" xr:uid="{1DCE2C91-4B31-4359-8A39-9A94DD61E8AB}"/>
    <cellStyle name="Normal 2 2 2 2 4 4" xfId="2176" xr:uid="{00000000-0005-0000-0000-00005D080000}"/>
    <cellStyle name="Normal 2 2 2 2 4 4 2" xfId="10162" xr:uid="{9C1E431E-B80A-43B4-80CF-7FB3CA7221A2}"/>
    <cellStyle name="Normal 2 2 2 2 4 5" xfId="2177" xr:uid="{00000000-0005-0000-0000-00005E080000}"/>
    <cellStyle name="Normal 2 2 2 2 4 5 2" xfId="10163" xr:uid="{E6334364-4A4E-4E62-A3DA-49D64D8A5AA8}"/>
    <cellStyle name="Normal 2 2 2 2 4 6" xfId="2178" xr:uid="{00000000-0005-0000-0000-00005F080000}"/>
    <cellStyle name="Normal 2 2 2 2 4 6 2" xfId="10164" xr:uid="{AD7E829B-65FB-4CC1-9845-6B762DE9A23F}"/>
    <cellStyle name="Normal 2 2 2 2 4 7" xfId="2179" xr:uid="{00000000-0005-0000-0000-000060080000}"/>
    <cellStyle name="Normal 2 2 2 2 4 7 2" xfId="10165" xr:uid="{388605DD-0048-4EF2-8617-6D708E3B934D}"/>
    <cellStyle name="Normal 2 2 2 2 4 8" xfId="2180" xr:uid="{00000000-0005-0000-0000-000061080000}"/>
    <cellStyle name="Normal 2 2 2 2 4 8 2" xfId="10166" xr:uid="{9919312B-B154-4B5E-A856-0CC863C5C3FC}"/>
    <cellStyle name="Normal 2 2 2 2 4 9" xfId="2181" xr:uid="{00000000-0005-0000-0000-000062080000}"/>
    <cellStyle name="Normal 2 2 2 2 4 9 2" xfId="10167" xr:uid="{7F6D90E4-1AA9-425E-ABF1-4704BFCA451E}"/>
    <cellStyle name="Normal 2 2 2 2 5" xfId="2182" xr:uid="{00000000-0005-0000-0000-000063080000}"/>
    <cellStyle name="Normal 2 2 2 2 5 10" xfId="2183" xr:uid="{00000000-0005-0000-0000-000064080000}"/>
    <cellStyle name="Normal 2 2 2 2 5 10 2" xfId="10169" xr:uid="{AC7DCA9F-39DB-449F-8422-127A50DDF008}"/>
    <cellStyle name="Normal 2 2 2 2 5 11" xfId="2184" xr:uid="{00000000-0005-0000-0000-000065080000}"/>
    <cellStyle name="Normal 2 2 2 2 5 11 2" xfId="10170" xr:uid="{F0D0003A-1A39-4866-9503-4C22BD814983}"/>
    <cellStyle name="Normal 2 2 2 2 5 12" xfId="2185" xr:uid="{00000000-0005-0000-0000-000066080000}"/>
    <cellStyle name="Normal 2 2 2 2 5 12 2" xfId="10171" xr:uid="{C222A025-6032-4383-A614-942409F4B68A}"/>
    <cellStyle name="Normal 2 2 2 2 5 13" xfId="2186" xr:uid="{00000000-0005-0000-0000-000067080000}"/>
    <cellStyle name="Normal 2 2 2 2 5 13 2" xfId="10172" xr:uid="{F5DD9E8D-0556-4C0C-A25D-9398A316F68D}"/>
    <cellStyle name="Normal 2 2 2 2 5 14" xfId="2187" xr:uid="{00000000-0005-0000-0000-000068080000}"/>
    <cellStyle name="Normal 2 2 2 2 5 14 2" xfId="10173" xr:uid="{6A0740FA-B0B0-4693-8B71-64C7FDCCB223}"/>
    <cellStyle name="Normal 2 2 2 2 5 15" xfId="2188" xr:uid="{00000000-0005-0000-0000-000069080000}"/>
    <cellStyle name="Normal 2 2 2 2 5 15 2" xfId="10174" xr:uid="{0AE49E40-8861-4B1C-A38F-3386E308EC4C}"/>
    <cellStyle name="Normal 2 2 2 2 5 16" xfId="10168" xr:uid="{E7DFD165-0CF4-436F-98FE-DB70D6EA6932}"/>
    <cellStyle name="Normal 2 2 2 2 5 2" xfId="2189" xr:uid="{00000000-0005-0000-0000-00006A080000}"/>
    <cellStyle name="Normal 2 2 2 2 5 2 2" xfId="10175" xr:uid="{91F5E6F1-9051-46A2-A623-8CE4B05D6244}"/>
    <cellStyle name="Normal 2 2 2 2 5 3" xfId="2190" xr:uid="{00000000-0005-0000-0000-00006B080000}"/>
    <cellStyle name="Normal 2 2 2 2 5 3 2" xfId="10176" xr:uid="{D7136835-9A79-46EC-AE68-8EE78C0DF3F9}"/>
    <cellStyle name="Normal 2 2 2 2 5 4" xfId="2191" xr:uid="{00000000-0005-0000-0000-00006C080000}"/>
    <cellStyle name="Normal 2 2 2 2 5 4 2" xfId="10177" xr:uid="{4686D381-4C31-40F1-B31D-928F2240893C}"/>
    <cellStyle name="Normal 2 2 2 2 5 5" xfId="2192" xr:uid="{00000000-0005-0000-0000-00006D080000}"/>
    <cellStyle name="Normal 2 2 2 2 5 5 2" xfId="10178" xr:uid="{E674185A-259D-45DA-9761-E165E872A0DE}"/>
    <cellStyle name="Normal 2 2 2 2 5 6" xfId="2193" xr:uid="{00000000-0005-0000-0000-00006E080000}"/>
    <cellStyle name="Normal 2 2 2 2 5 6 2" xfId="10179" xr:uid="{FDF81D2C-CDDB-4E3C-BF42-3D4CE2D53FC1}"/>
    <cellStyle name="Normal 2 2 2 2 5 7" xfId="2194" xr:uid="{00000000-0005-0000-0000-00006F080000}"/>
    <cellStyle name="Normal 2 2 2 2 5 7 2" xfId="10180" xr:uid="{A144CC3E-64DF-4E83-9847-827AB46C8D43}"/>
    <cellStyle name="Normal 2 2 2 2 5 8" xfId="2195" xr:uid="{00000000-0005-0000-0000-000070080000}"/>
    <cellStyle name="Normal 2 2 2 2 5 8 2" xfId="10181" xr:uid="{1707B23B-180C-42F3-917C-4B30DDAB5D56}"/>
    <cellStyle name="Normal 2 2 2 2 5 9" xfId="2196" xr:uid="{00000000-0005-0000-0000-000071080000}"/>
    <cellStyle name="Normal 2 2 2 2 5 9 2" xfId="10182" xr:uid="{2C58E1ED-D910-499F-AE55-C8564A084A9B}"/>
    <cellStyle name="Normal 2 2 2 2 6" xfId="2197" xr:uid="{00000000-0005-0000-0000-000072080000}"/>
    <cellStyle name="Normal 2 2 2 2 6 10" xfId="2198" xr:uid="{00000000-0005-0000-0000-000073080000}"/>
    <cellStyle name="Normal 2 2 2 2 6 10 2" xfId="10184" xr:uid="{EFB3057C-4CCD-4331-B1C8-C585B52D17BE}"/>
    <cellStyle name="Normal 2 2 2 2 6 11" xfId="2199" xr:uid="{00000000-0005-0000-0000-000074080000}"/>
    <cellStyle name="Normal 2 2 2 2 6 11 2" xfId="10185" xr:uid="{A602F5B0-5A22-4482-9EA3-778D834503C5}"/>
    <cellStyle name="Normal 2 2 2 2 6 12" xfId="2200" xr:uid="{00000000-0005-0000-0000-000075080000}"/>
    <cellStyle name="Normal 2 2 2 2 6 12 2" xfId="10186" xr:uid="{4D1DFD43-3D7B-4CE9-8263-D093A4D2C1BF}"/>
    <cellStyle name="Normal 2 2 2 2 6 13" xfId="2201" xr:uid="{00000000-0005-0000-0000-000076080000}"/>
    <cellStyle name="Normal 2 2 2 2 6 13 2" xfId="10187" xr:uid="{1FA49B19-D081-4562-B08A-027A9121409A}"/>
    <cellStyle name="Normal 2 2 2 2 6 14" xfId="2202" xr:uid="{00000000-0005-0000-0000-000077080000}"/>
    <cellStyle name="Normal 2 2 2 2 6 14 2" xfId="10188" xr:uid="{DCEC58DF-5993-466A-99CB-E0F2B9FD1D9D}"/>
    <cellStyle name="Normal 2 2 2 2 6 15" xfId="2203" xr:uid="{00000000-0005-0000-0000-000078080000}"/>
    <cellStyle name="Normal 2 2 2 2 6 15 2" xfId="10189" xr:uid="{35A2B264-15A5-46DD-AE90-A1B9DA25CB14}"/>
    <cellStyle name="Normal 2 2 2 2 6 16" xfId="10183" xr:uid="{2DD3DA70-C05B-4240-98F0-9D314D8134E5}"/>
    <cellStyle name="Normal 2 2 2 2 6 2" xfId="2204" xr:uid="{00000000-0005-0000-0000-000079080000}"/>
    <cellStyle name="Normal 2 2 2 2 6 2 2" xfId="10190" xr:uid="{760C71E9-DD27-4B8E-B5EE-B92E6AE421CE}"/>
    <cellStyle name="Normal 2 2 2 2 6 3" xfId="2205" xr:uid="{00000000-0005-0000-0000-00007A080000}"/>
    <cellStyle name="Normal 2 2 2 2 6 3 2" xfId="10191" xr:uid="{3CCF6EB3-2BF9-43FD-A3AC-D9E2FCD2E7CC}"/>
    <cellStyle name="Normal 2 2 2 2 6 4" xfId="2206" xr:uid="{00000000-0005-0000-0000-00007B080000}"/>
    <cellStyle name="Normal 2 2 2 2 6 4 2" xfId="10192" xr:uid="{840C1B17-1BC0-475B-844C-E9CE896D676B}"/>
    <cellStyle name="Normal 2 2 2 2 6 5" xfId="2207" xr:uid="{00000000-0005-0000-0000-00007C080000}"/>
    <cellStyle name="Normal 2 2 2 2 6 5 2" xfId="10193" xr:uid="{6B26947C-5481-4176-8638-A4DA376F221B}"/>
    <cellStyle name="Normal 2 2 2 2 6 6" xfId="2208" xr:uid="{00000000-0005-0000-0000-00007D080000}"/>
    <cellStyle name="Normal 2 2 2 2 6 6 2" xfId="10194" xr:uid="{20548C63-BB82-4E90-B08D-2A116CD70E47}"/>
    <cellStyle name="Normal 2 2 2 2 6 7" xfId="2209" xr:uid="{00000000-0005-0000-0000-00007E080000}"/>
    <cellStyle name="Normal 2 2 2 2 6 7 2" xfId="10195" xr:uid="{4CC4AA94-309F-4655-89C7-BAB858076270}"/>
    <cellStyle name="Normal 2 2 2 2 6 8" xfId="2210" xr:uid="{00000000-0005-0000-0000-00007F080000}"/>
    <cellStyle name="Normal 2 2 2 2 6 8 2" xfId="10196" xr:uid="{121CEC4B-CAE3-4788-975E-1D9639DC06D0}"/>
    <cellStyle name="Normal 2 2 2 2 6 9" xfId="2211" xr:uid="{00000000-0005-0000-0000-000080080000}"/>
    <cellStyle name="Normal 2 2 2 2 6 9 2" xfId="10197" xr:uid="{781920B7-F620-4802-B030-B8624CCC86DA}"/>
    <cellStyle name="Normal 2 2 2 2 7" xfId="2212" xr:uid="{00000000-0005-0000-0000-000081080000}"/>
    <cellStyle name="Normal 2 2 2 2 7 10" xfId="2213" xr:uid="{00000000-0005-0000-0000-000082080000}"/>
    <cellStyle name="Normal 2 2 2 2 7 10 2" xfId="10199" xr:uid="{0E4286AA-0961-46FA-9C51-3BC0AA801D89}"/>
    <cellStyle name="Normal 2 2 2 2 7 11" xfId="2214" xr:uid="{00000000-0005-0000-0000-000083080000}"/>
    <cellStyle name="Normal 2 2 2 2 7 11 2" xfId="10200" xr:uid="{A246810B-B4C6-4CDA-9B17-0512B6426764}"/>
    <cellStyle name="Normal 2 2 2 2 7 12" xfId="2215" xr:uid="{00000000-0005-0000-0000-000084080000}"/>
    <cellStyle name="Normal 2 2 2 2 7 12 2" xfId="10201" xr:uid="{73815DAB-3C05-486B-81F8-A5011ECA8B78}"/>
    <cellStyle name="Normal 2 2 2 2 7 13" xfId="2216" xr:uid="{00000000-0005-0000-0000-000085080000}"/>
    <cellStyle name="Normal 2 2 2 2 7 13 2" xfId="10202" xr:uid="{DC5A31DD-439A-49EE-AFE6-8D07E69E16F9}"/>
    <cellStyle name="Normal 2 2 2 2 7 14" xfId="2217" xr:uid="{00000000-0005-0000-0000-000086080000}"/>
    <cellStyle name="Normal 2 2 2 2 7 14 2" xfId="10203" xr:uid="{45357B0C-1CC4-49B0-BB54-B6FC3E91DC92}"/>
    <cellStyle name="Normal 2 2 2 2 7 15" xfId="2218" xr:uid="{00000000-0005-0000-0000-000087080000}"/>
    <cellStyle name="Normal 2 2 2 2 7 15 2" xfId="10204" xr:uid="{081EF330-2F03-4C55-9DF1-56C6F7083447}"/>
    <cellStyle name="Normal 2 2 2 2 7 16" xfId="10198" xr:uid="{9D01DBCB-15C6-4804-B357-7CA3F4FE304F}"/>
    <cellStyle name="Normal 2 2 2 2 7 2" xfId="2219" xr:uid="{00000000-0005-0000-0000-000088080000}"/>
    <cellStyle name="Normal 2 2 2 2 7 2 2" xfId="10205" xr:uid="{55045F3F-DF0D-4C46-8896-98A58BD43A2C}"/>
    <cellStyle name="Normal 2 2 2 2 7 3" xfId="2220" xr:uid="{00000000-0005-0000-0000-000089080000}"/>
    <cellStyle name="Normal 2 2 2 2 7 3 2" xfId="10206" xr:uid="{44F56953-0887-415C-9B84-35F1C5C5D2CF}"/>
    <cellStyle name="Normal 2 2 2 2 7 4" xfId="2221" xr:uid="{00000000-0005-0000-0000-00008A080000}"/>
    <cellStyle name="Normal 2 2 2 2 7 4 2" xfId="10207" xr:uid="{ED516D6D-9025-432F-8344-4009E0CD429B}"/>
    <cellStyle name="Normal 2 2 2 2 7 5" xfId="2222" xr:uid="{00000000-0005-0000-0000-00008B080000}"/>
    <cellStyle name="Normal 2 2 2 2 7 5 2" xfId="10208" xr:uid="{EED8A164-56EF-4331-BA0A-DCCB4F0155FF}"/>
    <cellStyle name="Normal 2 2 2 2 7 6" xfId="2223" xr:uid="{00000000-0005-0000-0000-00008C080000}"/>
    <cellStyle name="Normal 2 2 2 2 7 6 2" xfId="10209" xr:uid="{D2BE2230-E4CD-42C9-A132-358035E179BF}"/>
    <cellStyle name="Normal 2 2 2 2 7 7" xfId="2224" xr:uid="{00000000-0005-0000-0000-00008D080000}"/>
    <cellStyle name="Normal 2 2 2 2 7 7 2" xfId="10210" xr:uid="{CB631DA2-6D24-46FE-8BCE-9A5B2E521DAD}"/>
    <cellStyle name="Normal 2 2 2 2 7 8" xfId="2225" xr:uid="{00000000-0005-0000-0000-00008E080000}"/>
    <cellStyle name="Normal 2 2 2 2 7 8 2" xfId="10211" xr:uid="{65EEC439-67F2-4B67-A0C7-63D3AA5EEC51}"/>
    <cellStyle name="Normal 2 2 2 2 7 9" xfId="2226" xr:uid="{00000000-0005-0000-0000-00008F080000}"/>
    <cellStyle name="Normal 2 2 2 2 7 9 2" xfId="10212" xr:uid="{B8998097-D4CE-4A70-91BA-17EFAB5896A2}"/>
    <cellStyle name="Normal 2 2 2 2 8" xfId="2227" xr:uid="{00000000-0005-0000-0000-000090080000}"/>
    <cellStyle name="Normal 2 2 2 2 8 10" xfId="2228" xr:uid="{00000000-0005-0000-0000-000091080000}"/>
    <cellStyle name="Normal 2 2 2 2 8 10 2" xfId="10214" xr:uid="{9702E101-4901-40F3-B996-D546AC4F04A3}"/>
    <cellStyle name="Normal 2 2 2 2 8 11" xfId="2229" xr:uid="{00000000-0005-0000-0000-000092080000}"/>
    <cellStyle name="Normal 2 2 2 2 8 11 2" xfId="10215" xr:uid="{81392EC3-4C40-4928-AEF7-4FC30DF6C805}"/>
    <cellStyle name="Normal 2 2 2 2 8 12" xfId="2230" xr:uid="{00000000-0005-0000-0000-000093080000}"/>
    <cellStyle name="Normal 2 2 2 2 8 12 2" xfId="10216" xr:uid="{CD8F2E45-DD16-46A7-B2D9-35DD32E22D50}"/>
    <cellStyle name="Normal 2 2 2 2 8 13" xfId="2231" xr:uid="{00000000-0005-0000-0000-000094080000}"/>
    <cellStyle name="Normal 2 2 2 2 8 13 2" xfId="10217" xr:uid="{4E7F7FAD-E8B9-42FD-B2BE-B33F32C14177}"/>
    <cellStyle name="Normal 2 2 2 2 8 14" xfId="2232" xr:uid="{00000000-0005-0000-0000-000095080000}"/>
    <cellStyle name="Normal 2 2 2 2 8 14 2" xfId="10218" xr:uid="{0E09B579-14E0-4F38-9C15-64EDDA4B04D7}"/>
    <cellStyle name="Normal 2 2 2 2 8 15" xfId="2233" xr:uid="{00000000-0005-0000-0000-000096080000}"/>
    <cellStyle name="Normal 2 2 2 2 8 15 2" xfId="10219" xr:uid="{FC2BE8AA-DB6B-4D6E-8FD6-160EF5676953}"/>
    <cellStyle name="Normal 2 2 2 2 8 16" xfId="10213" xr:uid="{1F206990-40C7-4865-A119-58F89F1E2701}"/>
    <cellStyle name="Normal 2 2 2 2 8 2" xfId="2234" xr:uid="{00000000-0005-0000-0000-000097080000}"/>
    <cellStyle name="Normal 2 2 2 2 8 2 2" xfId="10220" xr:uid="{095041DE-C036-43E5-BA27-AF02151F9EDE}"/>
    <cellStyle name="Normal 2 2 2 2 8 3" xfId="2235" xr:uid="{00000000-0005-0000-0000-000098080000}"/>
    <cellStyle name="Normal 2 2 2 2 8 3 2" xfId="10221" xr:uid="{07117974-613A-4002-92C5-978CB79E192F}"/>
    <cellStyle name="Normal 2 2 2 2 8 4" xfId="2236" xr:uid="{00000000-0005-0000-0000-000099080000}"/>
    <cellStyle name="Normal 2 2 2 2 8 4 2" xfId="10222" xr:uid="{D6CE2E2A-7E8E-4E23-AFC9-AA6DF947C1BF}"/>
    <cellStyle name="Normal 2 2 2 2 8 5" xfId="2237" xr:uid="{00000000-0005-0000-0000-00009A080000}"/>
    <cellStyle name="Normal 2 2 2 2 8 5 2" xfId="10223" xr:uid="{DBCE62AC-BDE6-49DD-9458-6B4E3B2C8944}"/>
    <cellStyle name="Normal 2 2 2 2 8 6" xfId="2238" xr:uid="{00000000-0005-0000-0000-00009B080000}"/>
    <cellStyle name="Normal 2 2 2 2 8 6 2" xfId="10224" xr:uid="{11749122-552A-44AD-BAA0-C2A6B16D3FE6}"/>
    <cellStyle name="Normal 2 2 2 2 8 7" xfId="2239" xr:uid="{00000000-0005-0000-0000-00009C080000}"/>
    <cellStyle name="Normal 2 2 2 2 8 7 2" xfId="10225" xr:uid="{98510F04-5253-437E-979E-F71C95F440CD}"/>
    <cellStyle name="Normal 2 2 2 2 8 8" xfId="2240" xr:uid="{00000000-0005-0000-0000-00009D080000}"/>
    <cellStyle name="Normal 2 2 2 2 8 8 2" xfId="10226" xr:uid="{AD4526C3-8DCF-441C-8D71-2E2D8A964743}"/>
    <cellStyle name="Normal 2 2 2 2 8 9" xfId="2241" xr:uid="{00000000-0005-0000-0000-00009E080000}"/>
    <cellStyle name="Normal 2 2 2 2 8 9 2" xfId="10227" xr:uid="{C8A70593-BC74-4CE8-B9FE-F2F358B020DB}"/>
    <cellStyle name="Normal 2 2 2 2 9" xfId="2242" xr:uid="{00000000-0005-0000-0000-00009F080000}"/>
    <cellStyle name="Normal 2 2 2 2 9 10" xfId="2243" xr:uid="{00000000-0005-0000-0000-0000A0080000}"/>
    <cellStyle name="Normal 2 2 2 2 9 10 2" xfId="10229" xr:uid="{272F4D45-1E70-4723-B265-6E59EAA6A886}"/>
    <cellStyle name="Normal 2 2 2 2 9 11" xfId="2244" xr:uid="{00000000-0005-0000-0000-0000A1080000}"/>
    <cellStyle name="Normal 2 2 2 2 9 11 2" xfId="10230" xr:uid="{26AE8DF1-3A3D-44BC-B9F6-5ED7E3E4DADB}"/>
    <cellStyle name="Normal 2 2 2 2 9 12" xfId="2245" xr:uid="{00000000-0005-0000-0000-0000A2080000}"/>
    <cellStyle name="Normal 2 2 2 2 9 12 2" xfId="10231" xr:uid="{206EAE89-9C88-4414-9EA7-E7ADB22E9649}"/>
    <cellStyle name="Normal 2 2 2 2 9 13" xfId="2246" xr:uid="{00000000-0005-0000-0000-0000A3080000}"/>
    <cellStyle name="Normal 2 2 2 2 9 13 2" xfId="10232" xr:uid="{64BE961C-A330-4128-8F38-D8B4E2146775}"/>
    <cellStyle name="Normal 2 2 2 2 9 14" xfId="2247" xr:uid="{00000000-0005-0000-0000-0000A4080000}"/>
    <cellStyle name="Normal 2 2 2 2 9 14 2" xfId="10233" xr:uid="{E708557F-578A-4790-9A8E-B03ED1077F3F}"/>
    <cellStyle name="Normal 2 2 2 2 9 15" xfId="2248" xr:uid="{00000000-0005-0000-0000-0000A5080000}"/>
    <cellStyle name="Normal 2 2 2 2 9 15 2" xfId="10234" xr:uid="{D7658415-4C05-46D6-90F9-A512202B54A6}"/>
    <cellStyle name="Normal 2 2 2 2 9 16" xfId="10228" xr:uid="{7B3FF782-B9A7-401A-AC04-D19983C852EB}"/>
    <cellStyle name="Normal 2 2 2 2 9 2" xfId="2249" xr:uid="{00000000-0005-0000-0000-0000A6080000}"/>
    <cellStyle name="Normal 2 2 2 2 9 2 2" xfId="10235" xr:uid="{92A2B202-BBE4-4E37-B89D-8806E9A94EF0}"/>
    <cellStyle name="Normal 2 2 2 2 9 3" xfId="2250" xr:uid="{00000000-0005-0000-0000-0000A7080000}"/>
    <cellStyle name="Normal 2 2 2 2 9 3 2" xfId="10236" xr:uid="{49996951-1DCE-45E9-89F5-E4901518E349}"/>
    <cellStyle name="Normal 2 2 2 2 9 4" xfId="2251" xr:uid="{00000000-0005-0000-0000-0000A8080000}"/>
    <cellStyle name="Normal 2 2 2 2 9 4 2" xfId="10237" xr:uid="{D1F2EC7F-9D63-494A-8423-F76337E285F6}"/>
    <cellStyle name="Normal 2 2 2 2 9 5" xfId="2252" xr:uid="{00000000-0005-0000-0000-0000A9080000}"/>
    <cellStyle name="Normal 2 2 2 2 9 5 2" xfId="10238" xr:uid="{A72EC853-C17D-4E15-B828-2767A7C165F9}"/>
    <cellStyle name="Normal 2 2 2 2 9 6" xfId="2253" xr:uid="{00000000-0005-0000-0000-0000AA080000}"/>
    <cellStyle name="Normal 2 2 2 2 9 6 2" xfId="10239" xr:uid="{DE92B35B-DAA1-416B-A65E-3FA9819579A3}"/>
    <cellStyle name="Normal 2 2 2 2 9 7" xfId="2254" xr:uid="{00000000-0005-0000-0000-0000AB080000}"/>
    <cellStyle name="Normal 2 2 2 2 9 7 2" xfId="10240" xr:uid="{F6D194AA-CD8C-4CB7-8CFE-6493C59464CA}"/>
    <cellStyle name="Normal 2 2 2 2 9 8" xfId="2255" xr:uid="{00000000-0005-0000-0000-0000AC080000}"/>
    <cellStyle name="Normal 2 2 2 2 9 8 2" xfId="10241" xr:uid="{7C0897F6-705B-4F69-8553-A9713FFBD24C}"/>
    <cellStyle name="Normal 2 2 2 2 9 9" xfId="2256" xr:uid="{00000000-0005-0000-0000-0000AD080000}"/>
    <cellStyle name="Normal 2 2 2 2 9 9 2" xfId="10242" xr:uid="{06798B05-2A76-4124-8516-0A8D9F14C0B9}"/>
    <cellStyle name="Normal 2 2 2 20" xfId="2257" xr:uid="{00000000-0005-0000-0000-0000AE080000}"/>
    <cellStyle name="Normal 2 2 2 20 10" xfId="2258" xr:uid="{00000000-0005-0000-0000-0000AF080000}"/>
    <cellStyle name="Normal 2 2 2 20 10 2" xfId="10244" xr:uid="{35DF73C9-C92F-4D63-B206-0EF453DE86E1}"/>
    <cellStyle name="Normal 2 2 2 20 11" xfId="2259" xr:uid="{00000000-0005-0000-0000-0000B0080000}"/>
    <cellStyle name="Normal 2 2 2 20 11 2" xfId="10245" xr:uid="{75F02691-2158-4C6D-A436-07BE71CA53D6}"/>
    <cellStyle name="Normal 2 2 2 20 12" xfId="2260" xr:uid="{00000000-0005-0000-0000-0000B1080000}"/>
    <cellStyle name="Normal 2 2 2 20 12 2" xfId="10246" xr:uid="{2E540D7A-D3FB-4498-8081-FC4DF9A3F6E5}"/>
    <cellStyle name="Normal 2 2 2 20 13" xfId="10243" xr:uid="{369123BB-5FFF-48F3-A8FF-C70D01955986}"/>
    <cellStyle name="Normal 2 2 2 20 2" xfId="2261" xr:uid="{00000000-0005-0000-0000-0000B2080000}"/>
    <cellStyle name="Normal 2 2 2 20 2 10" xfId="10247" xr:uid="{F8256F6F-842F-4E6D-B2B7-76588E5A058D}"/>
    <cellStyle name="Normal 2 2 2 20 2 2" xfId="2262" xr:uid="{00000000-0005-0000-0000-0000B3080000}"/>
    <cellStyle name="Normal 2 2 2 20 2 2 2" xfId="2263" xr:uid="{00000000-0005-0000-0000-0000B4080000}"/>
    <cellStyle name="Normal 2 2 2 20 2 2 2 2" xfId="10249" xr:uid="{9B371B0F-8AC0-427B-A4A7-F9AC2DAECCD7}"/>
    <cellStyle name="Normal 2 2 2 20 2 2 3" xfId="2264" xr:uid="{00000000-0005-0000-0000-0000B5080000}"/>
    <cellStyle name="Normal 2 2 2 20 2 2 3 2" xfId="10250" xr:uid="{B9C8470D-5027-44D9-A5B4-EC66771352F7}"/>
    <cellStyle name="Normal 2 2 2 20 2 2 4" xfId="2265" xr:uid="{00000000-0005-0000-0000-0000B6080000}"/>
    <cellStyle name="Normal 2 2 2 20 2 2 4 2" xfId="10251" xr:uid="{3DA1CB5A-68E0-4468-B570-6A4DC6FE6D60}"/>
    <cellStyle name="Normal 2 2 2 20 2 2 5" xfId="2266" xr:uid="{00000000-0005-0000-0000-0000B7080000}"/>
    <cellStyle name="Normal 2 2 2 20 2 2 5 2" xfId="10252" xr:uid="{280B630B-7949-4B9E-8415-4D8AB411AD8B}"/>
    <cellStyle name="Normal 2 2 2 20 2 2 6" xfId="2267" xr:uid="{00000000-0005-0000-0000-0000B8080000}"/>
    <cellStyle name="Normal 2 2 2 20 2 2 6 2" xfId="10253" xr:uid="{0AFCD984-8913-44EE-8868-822BF0280176}"/>
    <cellStyle name="Normal 2 2 2 20 2 2 7" xfId="10248" xr:uid="{ED87DBAC-9B14-4517-9513-89529B95CDD7}"/>
    <cellStyle name="Normal 2 2 2 20 2 3" xfId="2268" xr:uid="{00000000-0005-0000-0000-0000B9080000}"/>
    <cellStyle name="Normal 2 2 2 20 2 3 2" xfId="10254" xr:uid="{A8ACB7E1-6879-4FEB-A306-6AFEC690D5FD}"/>
    <cellStyle name="Normal 2 2 2 20 2 4" xfId="2269" xr:uid="{00000000-0005-0000-0000-0000BA080000}"/>
    <cellStyle name="Normal 2 2 2 20 2 4 2" xfId="10255" xr:uid="{E8998B7F-8372-4B79-AED7-54389B8DD714}"/>
    <cellStyle name="Normal 2 2 2 20 2 5" xfId="2270" xr:uid="{00000000-0005-0000-0000-0000BB080000}"/>
    <cellStyle name="Normal 2 2 2 20 2 5 2" xfId="10256" xr:uid="{18FC0D0C-6282-4967-99E2-0D87E2D53480}"/>
    <cellStyle name="Normal 2 2 2 20 2 6" xfId="2271" xr:uid="{00000000-0005-0000-0000-0000BC080000}"/>
    <cellStyle name="Normal 2 2 2 20 2 6 2" xfId="10257" xr:uid="{0659DEC0-6F90-449D-9E31-87B9F1F4CDEB}"/>
    <cellStyle name="Normal 2 2 2 20 2 7" xfId="2272" xr:uid="{00000000-0005-0000-0000-0000BD080000}"/>
    <cellStyle name="Normal 2 2 2 20 2 7 2" xfId="10258" xr:uid="{0C24F007-653E-4040-BFAD-8728985F2205}"/>
    <cellStyle name="Normal 2 2 2 20 2 8" xfId="2273" xr:uid="{00000000-0005-0000-0000-0000BE080000}"/>
    <cellStyle name="Normal 2 2 2 20 2 8 2" xfId="10259" xr:uid="{D637E53A-9255-4BF0-8D20-7F4B5C7ED32C}"/>
    <cellStyle name="Normal 2 2 2 20 2 9" xfId="2274" xr:uid="{00000000-0005-0000-0000-0000BF080000}"/>
    <cellStyle name="Normal 2 2 2 20 2 9 2" xfId="10260" xr:uid="{04B095C0-D044-4365-AD9F-920EA098C530}"/>
    <cellStyle name="Normal 2 2 2 20 3" xfId="2275" xr:uid="{00000000-0005-0000-0000-0000C0080000}"/>
    <cellStyle name="Normal 2 2 2 20 3 2" xfId="10261" xr:uid="{40E518A4-B38A-4BD6-8092-D2D2ED1FBD79}"/>
    <cellStyle name="Normal 2 2 2 20 4" xfId="2276" xr:uid="{00000000-0005-0000-0000-0000C1080000}"/>
    <cellStyle name="Normal 2 2 2 20 4 2" xfId="10262" xr:uid="{57CF3164-9823-4A07-AF71-8F8AE697AAB6}"/>
    <cellStyle name="Normal 2 2 2 20 5" xfId="2277" xr:uid="{00000000-0005-0000-0000-0000C2080000}"/>
    <cellStyle name="Normal 2 2 2 20 5 2" xfId="10263" xr:uid="{38F3D162-2630-4EFC-965D-FA4C894376FF}"/>
    <cellStyle name="Normal 2 2 2 20 6" xfId="2278" xr:uid="{00000000-0005-0000-0000-0000C3080000}"/>
    <cellStyle name="Normal 2 2 2 20 6 2" xfId="2279" xr:uid="{00000000-0005-0000-0000-0000C4080000}"/>
    <cellStyle name="Normal 2 2 2 20 6 2 2" xfId="10265" xr:uid="{5E1BFFF2-B5C1-4791-BE3E-C4320ED117B3}"/>
    <cellStyle name="Normal 2 2 2 20 6 3" xfId="2280" xr:uid="{00000000-0005-0000-0000-0000C5080000}"/>
    <cellStyle name="Normal 2 2 2 20 6 3 2" xfId="10266" xr:uid="{EA4B9CEC-E2CA-48D7-9ADA-5F832156E5DA}"/>
    <cellStyle name="Normal 2 2 2 20 6 4" xfId="2281" xr:uid="{00000000-0005-0000-0000-0000C6080000}"/>
    <cellStyle name="Normal 2 2 2 20 6 4 2" xfId="10267" xr:uid="{8243F602-985D-4F54-ADBA-E6918C4B6E4E}"/>
    <cellStyle name="Normal 2 2 2 20 6 5" xfId="2282" xr:uid="{00000000-0005-0000-0000-0000C7080000}"/>
    <cellStyle name="Normal 2 2 2 20 6 5 2" xfId="10268" xr:uid="{AB771698-62D4-4327-81F9-CB0E1BB41AF2}"/>
    <cellStyle name="Normal 2 2 2 20 6 6" xfId="2283" xr:uid="{00000000-0005-0000-0000-0000C8080000}"/>
    <cellStyle name="Normal 2 2 2 20 6 6 2" xfId="10269" xr:uid="{4013840F-44D7-4511-94BF-6501C26678F5}"/>
    <cellStyle name="Normal 2 2 2 20 6 7" xfId="10264" xr:uid="{59C6B788-42B3-48EA-B808-75EC51E92F71}"/>
    <cellStyle name="Normal 2 2 2 20 7" xfId="2284" xr:uid="{00000000-0005-0000-0000-0000C9080000}"/>
    <cellStyle name="Normal 2 2 2 20 7 2" xfId="10270" xr:uid="{708CDA1E-5085-408F-BDE1-F07556842A2D}"/>
    <cellStyle name="Normal 2 2 2 20 8" xfId="2285" xr:uid="{00000000-0005-0000-0000-0000CA080000}"/>
    <cellStyle name="Normal 2 2 2 20 8 2" xfId="10271" xr:uid="{FF577598-DF81-4D2A-BA1B-73112BE413EE}"/>
    <cellStyle name="Normal 2 2 2 20 9" xfId="2286" xr:uid="{00000000-0005-0000-0000-0000CB080000}"/>
    <cellStyle name="Normal 2 2 2 20 9 2" xfId="10272" xr:uid="{A87204BE-6238-4647-B4BF-0C5A730BBB83}"/>
    <cellStyle name="Normal 2 2 2 21" xfId="2287" xr:uid="{00000000-0005-0000-0000-0000CC080000}"/>
    <cellStyle name="Normal 2 2 2 21 2" xfId="10273" xr:uid="{18155D96-B23C-4DF0-92FD-57F71E4869F4}"/>
    <cellStyle name="Normal 2 2 2 22" xfId="2288" xr:uid="{00000000-0005-0000-0000-0000CD080000}"/>
    <cellStyle name="Normal 2 2 2 22 2" xfId="10274" xr:uid="{0BDB4655-EAE6-4B98-A272-EA6FC80C3E30}"/>
    <cellStyle name="Normal 2 2 2 23" xfId="2289" xr:uid="{00000000-0005-0000-0000-0000CE080000}"/>
    <cellStyle name="Normal 2 2 2 23 10" xfId="10275" xr:uid="{CE6637B8-08F9-4A90-BD2D-F0FF4D696D77}"/>
    <cellStyle name="Normal 2 2 2 23 2" xfId="2290" xr:uid="{00000000-0005-0000-0000-0000CF080000}"/>
    <cellStyle name="Normal 2 2 2 23 2 2" xfId="2291" xr:uid="{00000000-0005-0000-0000-0000D0080000}"/>
    <cellStyle name="Normal 2 2 2 23 2 2 2" xfId="10277" xr:uid="{2BADCF91-C8C4-4C77-B69C-4D7A286782B6}"/>
    <cellStyle name="Normal 2 2 2 23 2 3" xfId="2292" xr:uid="{00000000-0005-0000-0000-0000D1080000}"/>
    <cellStyle name="Normal 2 2 2 23 2 3 2" xfId="10278" xr:uid="{F1A5FAF3-04CE-461D-B060-6272C0D06E59}"/>
    <cellStyle name="Normal 2 2 2 23 2 4" xfId="2293" xr:uid="{00000000-0005-0000-0000-0000D2080000}"/>
    <cellStyle name="Normal 2 2 2 23 2 4 2" xfId="10279" xr:uid="{E38CC876-32A1-4695-89DA-76E62F5E3BC3}"/>
    <cellStyle name="Normal 2 2 2 23 2 5" xfId="2294" xr:uid="{00000000-0005-0000-0000-0000D3080000}"/>
    <cellStyle name="Normal 2 2 2 23 2 5 2" xfId="10280" xr:uid="{45895928-1DAE-4C3F-88EF-2FAE10A0D6ED}"/>
    <cellStyle name="Normal 2 2 2 23 2 6" xfId="2295" xr:uid="{00000000-0005-0000-0000-0000D4080000}"/>
    <cellStyle name="Normal 2 2 2 23 2 6 2" xfId="10281" xr:uid="{126D26BB-CF99-4028-915B-5E1E617071A4}"/>
    <cellStyle name="Normal 2 2 2 23 2 7" xfId="10276" xr:uid="{435B58BB-54D2-4974-BBEC-D2B2DAF0E986}"/>
    <cellStyle name="Normal 2 2 2 23 3" xfId="2296" xr:uid="{00000000-0005-0000-0000-0000D5080000}"/>
    <cellStyle name="Normal 2 2 2 23 3 2" xfId="10282" xr:uid="{C67228AD-F5BF-47A0-964A-D3ECC9C06118}"/>
    <cellStyle name="Normal 2 2 2 23 4" xfId="2297" xr:uid="{00000000-0005-0000-0000-0000D6080000}"/>
    <cellStyle name="Normal 2 2 2 23 4 2" xfId="10283" xr:uid="{E1B9EDBF-6AD2-44C6-B231-06E5444B897D}"/>
    <cellStyle name="Normal 2 2 2 23 5" xfId="2298" xr:uid="{00000000-0005-0000-0000-0000D7080000}"/>
    <cellStyle name="Normal 2 2 2 23 5 2" xfId="10284" xr:uid="{673553E0-1579-4FE8-A5A8-7C61A2FEDE1A}"/>
    <cellStyle name="Normal 2 2 2 23 6" xfId="2299" xr:uid="{00000000-0005-0000-0000-0000D8080000}"/>
    <cellStyle name="Normal 2 2 2 23 6 2" xfId="10285" xr:uid="{06DB7168-5806-4005-9390-94C15F08DE04}"/>
    <cellStyle name="Normal 2 2 2 23 7" xfId="2300" xr:uid="{00000000-0005-0000-0000-0000D9080000}"/>
    <cellStyle name="Normal 2 2 2 23 7 2" xfId="10286" xr:uid="{F2A384E9-16A7-4023-98A9-7D974B2C5F63}"/>
    <cellStyle name="Normal 2 2 2 23 8" xfId="2301" xr:uid="{00000000-0005-0000-0000-0000DA080000}"/>
    <cellStyle name="Normal 2 2 2 23 8 2" xfId="10287" xr:uid="{3C53FE19-3A28-431A-875F-34EB6BAE5978}"/>
    <cellStyle name="Normal 2 2 2 23 9" xfId="2302" xr:uid="{00000000-0005-0000-0000-0000DB080000}"/>
    <cellStyle name="Normal 2 2 2 23 9 2" xfId="10288" xr:uid="{724C536F-3EA9-4EF4-B460-CC4BF913C750}"/>
    <cellStyle name="Normal 2 2 2 24" xfId="2303" xr:uid="{00000000-0005-0000-0000-0000DC080000}"/>
    <cellStyle name="Normal 2 2 2 24 2" xfId="10289" xr:uid="{78D4B4C6-2644-4718-877F-4C6F9FC9C626}"/>
    <cellStyle name="Normal 2 2 2 25" xfId="2304" xr:uid="{00000000-0005-0000-0000-0000DD080000}"/>
    <cellStyle name="Normal 2 2 2 25 2" xfId="10290" xr:uid="{CF027E73-D7BC-4554-889F-521BF571CB8A}"/>
    <cellStyle name="Normal 2 2 2 26" xfId="2305" xr:uid="{00000000-0005-0000-0000-0000DE080000}"/>
    <cellStyle name="Normal 2 2 2 26 2" xfId="2306" xr:uid="{00000000-0005-0000-0000-0000DF080000}"/>
    <cellStyle name="Normal 2 2 2 26 2 2" xfId="10292" xr:uid="{017BE53E-D495-46E6-B606-A7F01B77A28E}"/>
    <cellStyle name="Normal 2 2 2 26 3" xfId="2307" xr:uid="{00000000-0005-0000-0000-0000E0080000}"/>
    <cellStyle name="Normal 2 2 2 26 3 2" xfId="10293" xr:uid="{EDCA41C2-544E-40F3-AD87-F797FB6A7E5C}"/>
    <cellStyle name="Normal 2 2 2 26 4" xfId="2308" xr:uid="{00000000-0005-0000-0000-0000E1080000}"/>
    <cellStyle name="Normal 2 2 2 26 4 2" xfId="10294" xr:uid="{173D2FB8-B01E-4A4F-BA02-8D18A4F2B2AB}"/>
    <cellStyle name="Normal 2 2 2 26 5" xfId="2309" xr:uid="{00000000-0005-0000-0000-0000E2080000}"/>
    <cellStyle name="Normal 2 2 2 26 5 2" xfId="10295" xr:uid="{D19AC639-DC02-4E97-8A70-0BD4F3855F6C}"/>
    <cellStyle name="Normal 2 2 2 26 6" xfId="2310" xr:uid="{00000000-0005-0000-0000-0000E3080000}"/>
    <cellStyle name="Normal 2 2 2 26 6 2" xfId="10296" xr:uid="{61F813BD-8642-43DD-9EB6-E5AF33F4C511}"/>
    <cellStyle name="Normal 2 2 2 26 7" xfId="10291" xr:uid="{992D314F-2AD5-4174-BA29-03CD6650D2B4}"/>
    <cellStyle name="Normal 2 2 2 27" xfId="2311" xr:uid="{00000000-0005-0000-0000-0000E4080000}"/>
    <cellStyle name="Normal 2 2 2 27 2" xfId="10297" xr:uid="{2E4EA186-C676-46FE-9FD2-272A04B5BFEC}"/>
    <cellStyle name="Normal 2 2 2 28" xfId="2312" xr:uid="{00000000-0005-0000-0000-0000E5080000}"/>
    <cellStyle name="Normal 2 2 2 28 2" xfId="10298" xr:uid="{E219C71A-3445-4711-B704-F0EC6B7F70A2}"/>
    <cellStyle name="Normal 2 2 2 29" xfId="2313" xr:uid="{00000000-0005-0000-0000-0000E6080000}"/>
    <cellStyle name="Normal 2 2 2 29 2" xfId="10299" xr:uid="{81671618-08A6-43CF-9C4D-92A76D44EC04}"/>
    <cellStyle name="Normal 2 2 2 3" xfId="2314" xr:uid="{00000000-0005-0000-0000-0000E7080000}"/>
    <cellStyle name="Normal 2 2 2 3 10" xfId="10300" xr:uid="{1BC8766A-2C32-40E4-854F-288778539A43}"/>
    <cellStyle name="Normal 2 2 2 3 2" xfId="2315" xr:uid="{00000000-0005-0000-0000-0000E8080000}"/>
    <cellStyle name="Normal 2 2 2 3 2 10" xfId="2316" xr:uid="{00000000-0005-0000-0000-0000E9080000}"/>
    <cellStyle name="Normal 2 2 2 3 2 10 2" xfId="10302" xr:uid="{8894869C-92EE-4BE5-87D8-4850ADF0FD30}"/>
    <cellStyle name="Normal 2 2 2 3 2 11" xfId="2317" xr:uid="{00000000-0005-0000-0000-0000EA080000}"/>
    <cellStyle name="Normal 2 2 2 3 2 11 2" xfId="10303" xr:uid="{22FD4BF8-E11F-4AB5-9241-5092B5E5811A}"/>
    <cellStyle name="Normal 2 2 2 3 2 12" xfId="2318" xr:uid="{00000000-0005-0000-0000-0000EB080000}"/>
    <cellStyle name="Normal 2 2 2 3 2 12 2" xfId="10304" xr:uid="{518809B9-AC73-455B-8E77-B5ABD3CB8CC7}"/>
    <cellStyle name="Normal 2 2 2 3 2 13" xfId="2319" xr:uid="{00000000-0005-0000-0000-0000EC080000}"/>
    <cellStyle name="Normal 2 2 2 3 2 13 2" xfId="10305" xr:uid="{7A882BA9-B535-4E6E-8964-F88D6944A0AD}"/>
    <cellStyle name="Normal 2 2 2 3 2 14" xfId="2320" xr:uid="{00000000-0005-0000-0000-0000ED080000}"/>
    <cellStyle name="Normal 2 2 2 3 2 14 2" xfId="10306" xr:uid="{6D8061B7-09CB-45AD-8E53-6A161FFE59FA}"/>
    <cellStyle name="Normal 2 2 2 3 2 15" xfId="2321" xr:uid="{00000000-0005-0000-0000-0000EE080000}"/>
    <cellStyle name="Normal 2 2 2 3 2 15 2" xfId="10307" xr:uid="{52137C1B-0983-499E-99D6-08CC52A9E19F}"/>
    <cellStyle name="Normal 2 2 2 3 2 16" xfId="2322" xr:uid="{00000000-0005-0000-0000-0000EF080000}"/>
    <cellStyle name="Normal 2 2 2 3 2 16 2" xfId="10308" xr:uid="{FA184FD9-ED36-4A73-8489-051A4FE2DC50}"/>
    <cellStyle name="Normal 2 2 2 3 2 17" xfId="2323" xr:uid="{00000000-0005-0000-0000-0000F0080000}"/>
    <cellStyle name="Normal 2 2 2 3 2 17 2" xfId="10309" xr:uid="{10B3077F-7DFD-4A03-9713-F87C13518D1A}"/>
    <cellStyle name="Normal 2 2 2 3 2 18" xfId="2324" xr:uid="{00000000-0005-0000-0000-0000F1080000}"/>
    <cellStyle name="Normal 2 2 2 3 2 18 2" xfId="10310" xr:uid="{61D60D20-F000-44DD-8D2A-D782D08DF808}"/>
    <cellStyle name="Normal 2 2 2 3 2 19" xfId="2325" xr:uid="{00000000-0005-0000-0000-0000F2080000}"/>
    <cellStyle name="Normal 2 2 2 3 2 19 2" xfId="10311" xr:uid="{0826DBE9-CA4B-4965-BA5C-488A8B07E79A}"/>
    <cellStyle name="Normal 2 2 2 3 2 2" xfId="2326" xr:uid="{00000000-0005-0000-0000-0000F3080000}"/>
    <cellStyle name="Normal 2 2 2 3 2 2 2" xfId="2327" xr:uid="{00000000-0005-0000-0000-0000F4080000}"/>
    <cellStyle name="Normal 2 2 2 3 2 2 2 10" xfId="2328" xr:uid="{00000000-0005-0000-0000-0000F5080000}"/>
    <cellStyle name="Normal 2 2 2 3 2 2 2 10 2" xfId="10314" xr:uid="{144A30A2-0946-4DFB-BAA1-D8F2DA2B78C3}"/>
    <cellStyle name="Normal 2 2 2 3 2 2 2 11" xfId="2329" xr:uid="{00000000-0005-0000-0000-0000F6080000}"/>
    <cellStyle name="Normal 2 2 2 3 2 2 2 11 2" xfId="10315" xr:uid="{E0CBF04B-5851-4088-A7B3-8C8C4B236489}"/>
    <cellStyle name="Normal 2 2 2 3 2 2 2 12" xfId="2330" xr:uid="{00000000-0005-0000-0000-0000F7080000}"/>
    <cellStyle name="Normal 2 2 2 3 2 2 2 12 2" xfId="10316" xr:uid="{81CB5CB0-605D-415E-ACE0-6BD354FF061D}"/>
    <cellStyle name="Normal 2 2 2 3 2 2 2 13" xfId="2331" xr:uid="{00000000-0005-0000-0000-0000F8080000}"/>
    <cellStyle name="Normal 2 2 2 3 2 2 2 13 2" xfId="10317" xr:uid="{E752955C-E108-4BBA-B6CC-BAE6F3D35E08}"/>
    <cellStyle name="Normal 2 2 2 3 2 2 2 14" xfId="2332" xr:uid="{00000000-0005-0000-0000-0000F9080000}"/>
    <cellStyle name="Normal 2 2 2 3 2 2 2 14 2" xfId="10318" xr:uid="{89BCE9AB-2EB9-4D67-99D2-2B4FC89C16E7}"/>
    <cellStyle name="Normal 2 2 2 3 2 2 2 15" xfId="2333" xr:uid="{00000000-0005-0000-0000-0000FA080000}"/>
    <cellStyle name="Normal 2 2 2 3 2 2 2 15 2" xfId="10319" xr:uid="{953B6096-EEE7-4B28-B790-3C1BEF3B817E}"/>
    <cellStyle name="Normal 2 2 2 3 2 2 2 16" xfId="2334" xr:uid="{00000000-0005-0000-0000-0000FB080000}"/>
    <cellStyle name="Normal 2 2 2 3 2 2 2 16 2" xfId="10320" xr:uid="{AE9A7AFF-00F6-4B28-BEFB-703A218254DF}"/>
    <cellStyle name="Normal 2 2 2 3 2 2 2 17" xfId="2335" xr:uid="{00000000-0005-0000-0000-0000FC080000}"/>
    <cellStyle name="Normal 2 2 2 3 2 2 2 17 2" xfId="10321" xr:uid="{184DFEE4-755E-4F9E-84D8-6696145E2BB0}"/>
    <cellStyle name="Normal 2 2 2 3 2 2 2 18" xfId="2336" xr:uid="{00000000-0005-0000-0000-0000FD080000}"/>
    <cellStyle name="Normal 2 2 2 3 2 2 2 18 2" xfId="10322" xr:uid="{F879F8BC-ABA2-480F-B6D9-4993DD5F1F67}"/>
    <cellStyle name="Normal 2 2 2 3 2 2 2 19" xfId="2337" xr:uid="{00000000-0005-0000-0000-0000FE080000}"/>
    <cellStyle name="Normal 2 2 2 3 2 2 2 19 2" xfId="10323" xr:uid="{93F2F961-EF54-4896-BC81-FD0120934D7D}"/>
    <cellStyle name="Normal 2 2 2 3 2 2 2 2" xfId="2338" xr:uid="{00000000-0005-0000-0000-0000FF080000}"/>
    <cellStyle name="Normal 2 2 2 3 2 2 2 2 2" xfId="2339" xr:uid="{00000000-0005-0000-0000-000000090000}"/>
    <cellStyle name="Normal 2 2 2 3 2 2 2 2 2 10" xfId="2340" xr:uid="{00000000-0005-0000-0000-000001090000}"/>
    <cellStyle name="Normal 2 2 2 3 2 2 2 2 2 10 2" xfId="10326" xr:uid="{D3E44404-EBA4-4F91-B2FF-329228907C7A}"/>
    <cellStyle name="Normal 2 2 2 3 2 2 2 2 2 11" xfId="2341" xr:uid="{00000000-0005-0000-0000-000002090000}"/>
    <cellStyle name="Normal 2 2 2 3 2 2 2 2 2 11 2" xfId="10327" xr:uid="{DA9F06DC-6BC6-4C97-9368-120BFAF3106B}"/>
    <cellStyle name="Normal 2 2 2 3 2 2 2 2 2 12" xfId="2342" xr:uid="{00000000-0005-0000-0000-000003090000}"/>
    <cellStyle name="Normal 2 2 2 3 2 2 2 2 2 12 2" xfId="10328" xr:uid="{39FCE5B7-4389-473D-8A07-7A6A76901E63}"/>
    <cellStyle name="Normal 2 2 2 3 2 2 2 2 2 13" xfId="2343" xr:uid="{00000000-0005-0000-0000-000004090000}"/>
    <cellStyle name="Normal 2 2 2 3 2 2 2 2 2 13 2" xfId="10329" xr:uid="{0D79ECFF-0B53-4B1B-B4BD-5E8FF3A584C7}"/>
    <cellStyle name="Normal 2 2 2 3 2 2 2 2 2 14" xfId="2344" xr:uid="{00000000-0005-0000-0000-000005090000}"/>
    <cellStyle name="Normal 2 2 2 3 2 2 2 2 2 14 2" xfId="10330" xr:uid="{E7C13756-7FD7-4807-8488-D8A20F8C6996}"/>
    <cellStyle name="Normal 2 2 2 3 2 2 2 2 2 15" xfId="2345" xr:uid="{00000000-0005-0000-0000-000006090000}"/>
    <cellStyle name="Normal 2 2 2 3 2 2 2 2 2 15 2" xfId="10331" xr:uid="{4B4DF781-7AF7-4C5A-A4E5-27D2B8832ACA}"/>
    <cellStyle name="Normal 2 2 2 3 2 2 2 2 2 16" xfId="10325" xr:uid="{9B4844D9-B927-4453-B4C4-5CB1A7DEEB9C}"/>
    <cellStyle name="Normal 2 2 2 3 2 2 2 2 2 2" xfId="2346" xr:uid="{00000000-0005-0000-0000-000007090000}"/>
    <cellStyle name="Normal 2 2 2 3 2 2 2 2 2 2 2" xfId="10332" xr:uid="{487B3191-7A47-46DE-A45B-915AB24A60E9}"/>
    <cellStyle name="Normal 2 2 2 3 2 2 2 2 2 3" xfId="2347" xr:uid="{00000000-0005-0000-0000-000008090000}"/>
    <cellStyle name="Normal 2 2 2 3 2 2 2 2 2 3 2" xfId="10333" xr:uid="{8C437D9C-F4A1-4115-89F3-661EADDBADEA}"/>
    <cellStyle name="Normal 2 2 2 3 2 2 2 2 2 4" xfId="2348" xr:uid="{00000000-0005-0000-0000-000009090000}"/>
    <cellStyle name="Normal 2 2 2 3 2 2 2 2 2 4 2" xfId="10334" xr:uid="{A6A59A1A-78E4-4294-B0FB-729D503E836A}"/>
    <cellStyle name="Normal 2 2 2 3 2 2 2 2 2 5" xfId="2349" xr:uid="{00000000-0005-0000-0000-00000A090000}"/>
    <cellStyle name="Normal 2 2 2 3 2 2 2 2 2 5 2" xfId="10335" xr:uid="{B620FF4D-C2A6-479C-94A2-DC9A79F0BDD9}"/>
    <cellStyle name="Normal 2 2 2 3 2 2 2 2 2 6" xfId="2350" xr:uid="{00000000-0005-0000-0000-00000B090000}"/>
    <cellStyle name="Normal 2 2 2 3 2 2 2 2 2 6 2" xfId="10336" xr:uid="{F1EE7BB7-E00D-43C9-B4A5-4C562194DA04}"/>
    <cellStyle name="Normal 2 2 2 3 2 2 2 2 2 7" xfId="2351" xr:uid="{00000000-0005-0000-0000-00000C090000}"/>
    <cellStyle name="Normal 2 2 2 3 2 2 2 2 2 7 2" xfId="10337" xr:uid="{AC671904-4E1C-448D-995A-37DB106E3253}"/>
    <cellStyle name="Normal 2 2 2 3 2 2 2 2 2 8" xfId="2352" xr:uid="{00000000-0005-0000-0000-00000D090000}"/>
    <cellStyle name="Normal 2 2 2 3 2 2 2 2 2 8 2" xfId="10338" xr:uid="{8387E127-F476-4C85-97F4-41BF88DC935A}"/>
    <cellStyle name="Normal 2 2 2 3 2 2 2 2 2 9" xfId="2353" xr:uid="{00000000-0005-0000-0000-00000E090000}"/>
    <cellStyle name="Normal 2 2 2 3 2 2 2 2 2 9 2" xfId="10339" xr:uid="{538AC80C-5619-4B4A-AB49-BCFD7785AE45}"/>
    <cellStyle name="Normal 2 2 2 3 2 2 2 2 3" xfId="2354" xr:uid="{00000000-0005-0000-0000-00000F090000}"/>
    <cellStyle name="Normal 2 2 2 3 2 2 2 2 3 10" xfId="2355" xr:uid="{00000000-0005-0000-0000-000010090000}"/>
    <cellStyle name="Normal 2 2 2 3 2 2 2 2 3 10 2" xfId="10341" xr:uid="{4CD3FE7E-6C37-4F57-8269-2B1B4517FA52}"/>
    <cellStyle name="Normal 2 2 2 3 2 2 2 2 3 11" xfId="2356" xr:uid="{00000000-0005-0000-0000-000011090000}"/>
    <cellStyle name="Normal 2 2 2 3 2 2 2 2 3 11 2" xfId="10342" xr:uid="{588787B5-7918-4987-B1F3-83DA222D40FD}"/>
    <cellStyle name="Normal 2 2 2 3 2 2 2 2 3 12" xfId="2357" xr:uid="{00000000-0005-0000-0000-000012090000}"/>
    <cellStyle name="Normal 2 2 2 3 2 2 2 2 3 12 2" xfId="10343" xr:uid="{B3D4B7DA-9056-4892-B0E7-89D086C74948}"/>
    <cellStyle name="Normal 2 2 2 3 2 2 2 2 3 13" xfId="2358" xr:uid="{00000000-0005-0000-0000-000013090000}"/>
    <cellStyle name="Normal 2 2 2 3 2 2 2 2 3 13 2" xfId="10344" xr:uid="{ED278B12-2FD9-4F51-A270-3352E51F85C1}"/>
    <cellStyle name="Normal 2 2 2 3 2 2 2 2 3 14" xfId="2359" xr:uid="{00000000-0005-0000-0000-000014090000}"/>
    <cellStyle name="Normal 2 2 2 3 2 2 2 2 3 14 2" xfId="10345" xr:uid="{2ED35BEE-9617-45F3-8E33-4419107E6E21}"/>
    <cellStyle name="Normal 2 2 2 3 2 2 2 2 3 15" xfId="2360" xr:uid="{00000000-0005-0000-0000-000015090000}"/>
    <cellStyle name="Normal 2 2 2 3 2 2 2 2 3 15 2" xfId="10346" xr:uid="{23DDCDD3-FBEF-44E7-860A-D7BBBE921901}"/>
    <cellStyle name="Normal 2 2 2 3 2 2 2 2 3 16" xfId="10340" xr:uid="{55F4CECB-8702-429A-8212-A609C15ACD52}"/>
    <cellStyle name="Normal 2 2 2 3 2 2 2 2 3 2" xfId="2361" xr:uid="{00000000-0005-0000-0000-000016090000}"/>
    <cellStyle name="Normal 2 2 2 3 2 2 2 2 3 2 2" xfId="10347" xr:uid="{EEB83EAC-7613-4589-A9A9-88B28718AF3B}"/>
    <cellStyle name="Normal 2 2 2 3 2 2 2 2 3 3" xfId="2362" xr:uid="{00000000-0005-0000-0000-000017090000}"/>
    <cellStyle name="Normal 2 2 2 3 2 2 2 2 3 3 2" xfId="10348" xr:uid="{6F1CB2E0-8298-4464-9028-C06A4F70FA52}"/>
    <cellStyle name="Normal 2 2 2 3 2 2 2 2 3 4" xfId="2363" xr:uid="{00000000-0005-0000-0000-000018090000}"/>
    <cellStyle name="Normal 2 2 2 3 2 2 2 2 3 4 2" xfId="10349" xr:uid="{D139B63E-19C3-4C62-93EA-58F53DEE780C}"/>
    <cellStyle name="Normal 2 2 2 3 2 2 2 2 3 5" xfId="2364" xr:uid="{00000000-0005-0000-0000-000019090000}"/>
    <cellStyle name="Normal 2 2 2 3 2 2 2 2 3 5 2" xfId="10350" xr:uid="{D2EFBE8D-5078-4CE3-A954-F99930B9B24F}"/>
    <cellStyle name="Normal 2 2 2 3 2 2 2 2 3 6" xfId="2365" xr:uid="{00000000-0005-0000-0000-00001A090000}"/>
    <cellStyle name="Normal 2 2 2 3 2 2 2 2 3 6 2" xfId="10351" xr:uid="{152E2304-D108-49E5-B10C-76BA919E3181}"/>
    <cellStyle name="Normal 2 2 2 3 2 2 2 2 3 7" xfId="2366" xr:uid="{00000000-0005-0000-0000-00001B090000}"/>
    <cellStyle name="Normal 2 2 2 3 2 2 2 2 3 7 2" xfId="10352" xr:uid="{5B0892C5-E24C-4F16-BB86-C0BF83FC077D}"/>
    <cellStyle name="Normal 2 2 2 3 2 2 2 2 3 8" xfId="2367" xr:uid="{00000000-0005-0000-0000-00001C090000}"/>
    <cellStyle name="Normal 2 2 2 3 2 2 2 2 3 8 2" xfId="10353" xr:uid="{8FC944F2-CC73-4711-B0B0-C5EF9430EF87}"/>
    <cellStyle name="Normal 2 2 2 3 2 2 2 2 3 9" xfId="2368" xr:uid="{00000000-0005-0000-0000-00001D090000}"/>
    <cellStyle name="Normal 2 2 2 3 2 2 2 2 3 9 2" xfId="10354" xr:uid="{A5E8C9F8-1694-432D-94FB-3B76A54B94C1}"/>
    <cellStyle name="Normal 2 2 2 3 2 2 2 2 4" xfId="2369" xr:uid="{00000000-0005-0000-0000-00001E090000}"/>
    <cellStyle name="Normal 2 2 2 3 2 2 2 2 4 10" xfId="2370" xr:uid="{00000000-0005-0000-0000-00001F090000}"/>
    <cellStyle name="Normal 2 2 2 3 2 2 2 2 4 10 2" xfId="10356" xr:uid="{FBBEC8B8-4E5E-4B78-8D36-5C5F633705CA}"/>
    <cellStyle name="Normal 2 2 2 3 2 2 2 2 4 11" xfId="2371" xr:uid="{00000000-0005-0000-0000-000020090000}"/>
    <cellStyle name="Normal 2 2 2 3 2 2 2 2 4 11 2" xfId="10357" xr:uid="{1902C3BF-0D92-4A34-9214-D1B51E3BF980}"/>
    <cellStyle name="Normal 2 2 2 3 2 2 2 2 4 12" xfId="2372" xr:uid="{00000000-0005-0000-0000-000021090000}"/>
    <cellStyle name="Normal 2 2 2 3 2 2 2 2 4 12 2" xfId="10358" xr:uid="{384147F0-3653-4292-AFA0-56E8C746211A}"/>
    <cellStyle name="Normal 2 2 2 3 2 2 2 2 4 13" xfId="2373" xr:uid="{00000000-0005-0000-0000-000022090000}"/>
    <cellStyle name="Normal 2 2 2 3 2 2 2 2 4 13 2" xfId="10359" xr:uid="{770B9244-98D3-4A8D-8B1B-0CF2852B9301}"/>
    <cellStyle name="Normal 2 2 2 3 2 2 2 2 4 14" xfId="2374" xr:uid="{00000000-0005-0000-0000-000023090000}"/>
    <cellStyle name="Normal 2 2 2 3 2 2 2 2 4 14 2" xfId="10360" xr:uid="{2AD6D531-9250-46ED-A2CB-0D2B773FE33A}"/>
    <cellStyle name="Normal 2 2 2 3 2 2 2 2 4 15" xfId="2375" xr:uid="{00000000-0005-0000-0000-000024090000}"/>
    <cellStyle name="Normal 2 2 2 3 2 2 2 2 4 15 2" xfId="10361" xr:uid="{976019E2-D413-401B-92A1-A4EEA2850829}"/>
    <cellStyle name="Normal 2 2 2 3 2 2 2 2 4 16" xfId="10355" xr:uid="{90E39F27-C325-4BA5-A160-FAB7E18781A4}"/>
    <cellStyle name="Normal 2 2 2 3 2 2 2 2 4 2" xfId="2376" xr:uid="{00000000-0005-0000-0000-000025090000}"/>
    <cellStyle name="Normal 2 2 2 3 2 2 2 2 4 2 2" xfId="10362" xr:uid="{AA0EFB2E-DBA5-4A81-9685-56F0A01F256E}"/>
    <cellStyle name="Normal 2 2 2 3 2 2 2 2 4 3" xfId="2377" xr:uid="{00000000-0005-0000-0000-000026090000}"/>
    <cellStyle name="Normal 2 2 2 3 2 2 2 2 4 3 2" xfId="10363" xr:uid="{9F3862C7-1BE0-4616-8262-5308C8136CB0}"/>
    <cellStyle name="Normal 2 2 2 3 2 2 2 2 4 4" xfId="2378" xr:uid="{00000000-0005-0000-0000-000027090000}"/>
    <cellStyle name="Normal 2 2 2 3 2 2 2 2 4 4 2" xfId="10364" xr:uid="{B5E9E2AE-6E95-453E-93BC-5B309714D68A}"/>
    <cellStyle name="Normal 2 2 2 3 2 2 2 2 4 5" xfId="2379" xr:uid="{00000000-0005-0000-0000-000028090000}"/>
    <cellStyle name="Normal 2 2 2 3 2 2 2 2 4 5 2" xfId="10365" xr:uid="{68A42301-C4F9-461B-80E3-6CA0EE4042FE}"/>
    <cellStyle name="Normal 2 2 2 3 2 2 2 2 4 6" xfId="2380" xr:uid="{00000000-0005-0000-0000-000029090000}"/>
    <cellStyle name="Normal 2 2 2 3 2 2 2 2 4 6 2" xfId="10366" xr:uid="{E15B2022-38A9-4736-A992-C7D7574F3A43}"/>
    <cellStyle name="Normal 2 2 2 3 2 2 2 2 4 7" xfId="2381" xr:uid="{00000000-0005-0000-0000-00002A090000}"/>
    <cellStyle name="Normal 2 2 2 3 2 2 2 2 4 7 2" xfId="10367" xr:uid="{5E839131-1F04-4E6B-B04F-A026B9D4DAFE}"/>
    <cellStyle name="Normal 2 2 2 3 2 2 2 2 4 8" xfId="2382" xr:uid="{00000000-0005-0000-0000-00002B090000}"/>
    <cellStyle name="Normal 2 2 2 3 2 2 2 2 4 8 2" xfId="10368" xr:uid="{2C498AD6-750C-4F57-AC90-5B23D3CDFDD4}"/>
    <cellStyle name="Normal 2 2 2 3 2 2 2 2 4 9" xfId="2383" xr:uid="{00000000-0005-0000-0000-00002C090000}"/>
    <cellStyle name="Normal 2 2 2 3 2 2 2 2 4 9 2" xfId="10369" xr:uid="{5E7B5BBD-EE7C-4784-A32D-069CAB16A268}"/>
    <cellStyle name="Normal 2 2 2 3 2 2 2 2 5" xfId="2384" xr:uid="{00000000-0005-0000-0000-00002D090000}"/>
    <cellStyle name="Normal 2 2 2 3 2 2 2 2 5 10" xfId="2385" xr:uid="{00000000-0005-0000-0000-00002E090000}"/>
    <cellStyle name="Normal 2 2 2 3 2 2 2 2 5 10 2" xfId="10371" xr:uid="{6DC147E7-900D-442B-B377-95D04EB7C35D}"/>
    <cellStyle name="Normal 2 2 2 3 2 2 2 2 5 11" xfId="2386" xr:uid="{00000000-0005-0000-0000-00002F090000}"/>
    <cellStyle name="Normal 2 2 2 3 2 2 2 2 5 11 2" xfId="10372" xr:uid="{4B816C77-C254-4830-BD30-1FE7C8497936}"/>
    <cellStyle name="Normal 2 2 2 3 2 2 2 2 5 12" xfId="2387" xr:uid="{00000000-0005-0000-0000-000030090000}"/>
    <cellStyle name="Normal 2 2 2 3 2 2 2 2 5 12 2" xfId="10373" xr:uid="{71C62B80-AB82-40A8-9804-D060D1FEA98B}"/>
    <cellStyle name="Normal 2 2 2 3 2 2 2 2 5 13" xfId="2388" xr:uid="{00000000-0005-0000-0000-000031090000}"/>
    <cellStyle name="Normal 2 2 2 3 2 2 2 2 5 13 2" xfId="10374" xr:uid="{A15684B5-9FA8-4E10-9178-B79AA6FB4B76}"/>
    <cellStyle name="Normal 2 2 2 3 2 2 2 2 5 14" xfId="2389" xr:uid="{00000000-0005-0000-0000-000032090000}"/>
    <cellStyle name="Normal 2 2 2 3 2 2 2 2 5 14 2" xfId="10375" xr:uid="{9714703F-2C76-4641-95BD-553C7BFC1D38}"/>
    <cellStyle name="Normal 2 2 2 3 2 2 2 2 5 15" xfId="2390" xr:uid="{00000000-0005-0000-0000-000033090000}"/>
    <cellStyle name="Normal 2 2 2 3 2 2 2 2 5 15 2" xfId="10376" xr:uid="{9556E971-BFCB-4D3A-BF9B-73DADBC77046}"/>
    <cellStyle name="Normal 2 2 2 3 2 2 2 2 5 16" xfId="10370" xr:uid="{6B4B83E5-F67B-4792-BF80-C2DB8E9038AC}"/>
    <cellStyle name="Normal 2 2 2 3 2 2 2 2 5 2" xfId="2391" xr:uid="{00000000-0005-0000-0000-000034090000}"/>
    <cellStyle name="Normal 2 2 2 3 2 2 2 2 5 2 2" xfId="10377" xr:uid="{DEBA9DF8-55C4-45F7-8E6D-3EEC81978393}"/>
    <cellStyle name="Normal 2 2 2 3 2 2 2 2 5 3" xfId="2392" xr:uid="{00000000-0005-0000-0000-000035090000}"/>
    <cellStyle name="Normal 2 2 2 3 2 2 2 2 5 3 2" xfId="10378" xr:uid="{A92E123A-ADFD-4C04-AA22-013B3342646D}"/>
    <cellStyle name="Normal 2 2 2 3 2 2 2 2 5 4" xfId="2393" xr:uid="{00000000-0005-0000-0000-000036090000}"/>
    <cellStyle name="Normal 2 2 2 3 2 2 2 2 5 4 2" xfId="10379" xr:uid="{84E8652E-07CA-4DC0-883C-94512D00C9DE}"/>
    <cellStyle name="Normal 2 2 2 3 2 2 2 2 5 5" xfId="2394" xr:uid="{00000000-0005-0000-0000-000037090000}"/>
    <cellStyle name="Normal 2 2 2 3 2 2 2 2 5 5 2" xfId="10380" xr:uid="{951687A8-5B0D-4B54-B584-AB85DF295B86}"/>
    <cellStyle name="Normal 2 2 2 3 2 2 2 2 5 6" xfId="2395" xr:uid="{00000000-0005-0000-0000-000038090000}"/>
    <cellStyle name="Normal 2 2 2 3 2 2 2 2 5 6 2" xfId="10381" xr:uid="{6A6D654D-15B4-4141-94BD-C8C0488431F2}"/>
    <cellStyle name="Normal 2 2 2 3 2 2 2 2 5 7" xfId="2396" xr:uid="{00000000-0005-0000-0000-000039090000}"/>
    <cellStyle name="Normal 2 2 2 3 2 2 2 2 5 7 2" xfId="10382" xr:uid="{DC666638-D2B6-46E2-B011-DB60F0201CB8}"/>
    <cellStyle name="Normal 2 2 2 3 2 2 2 2 5 8" xfId="2397" xr:uid="{00000000-0005-0000-0000-00003A090000}"/>
    <cellStyle name="Normal 2 2 2 3 2 2 2 2 5 8 2" xfId="10383" xr:uid="{9CCD63A3-65B0-4B86-B670-6F564C91FC83}"/>
    <cellStyle name="Normal 2 2 2 3 2 2 2 2 5 9" xfId="2398" xr:uid="{00000000-0005-0000-0000-00003B090000}"/>
    <cellStyle name="Normal 2 2 2 3 2 2 2 2 5 9 2" xfId="10384" xr:uid="{F791961F-3F4A-416A-AE11-31965785A0DE}"/>
    <cellStyle name="Normal 2 2 2 3 2 2 2 2 6" xfId="10324" xr:uid="{FC0DAE54-4982-4723-9643-3C65240CDAF9}"/>
    <cellStyle name="Normal 2 2 2 3 2 2 2 20" xfId="10313" xr:uid="{DF8EDD66-3236-4035-A16D-53ECBC565448}"/>
    <cellStyle name="Normal 2 2 2 3 2 2 2 3" xfId="2399" xr:uid="{00000000-0005-0000-0000-00003C090000}"/>
    <cellStyle name="Normal 2 2 2 3 2 2 2 3 2" xfId="10385" xr:uid="{1F64F87B-D79D-43D4-911B-FCF648C9456D}"/>
    <cellStyle name="Normal 2 2 2 3 2 2 2 4" xfId="2400" xr:uid="{00000000-0005-0000-0000-00003D090000}"/>
    <cellStyle name="Normal 2 2 2 3 2 2 2 4 2" xfId="10386" xr:uid="{FF42E58F-A588-43EB-8276-F13B5A3356EF}"/>
    <cellStyle name="Normal 2 2 2 3 2 2 2 5" xfId="2401" xr:uid="{00000000-0005-0000-0000-00003E090000}"/>
    <cellStyle name="Normal 2 2 2 3 2 2 2 5 2" xfId="10387" xr:uid="{6F583491-0E9A-4197-A992-780BD3C5870D}"/>
    <cellStyle name="Normal 2 2 2 3 2 2 2 6" xfId="2402" xr:uid="{00000000-0005-0000-0000-00003F090000}"/>
    <cellStyle name="Normal 2 2 2 3 2 2 2 6 2" xfId="10388" xr:uid="{3C06794D-C1ED-4533-A6B0-FE05934D659E}"/>
    <cellStyle name="Normal 2 2 2 3 2 2 2 7" xfId="2403" xr:uid="{00000000-0005-0000-0000-000040090000}"/>
    <cellStyle name="Normal 2 2 2 3 2 2 2 7 2" xfId="10389" xr:uid="{237240BE-5D6E-45BC-8E7E-2CC035C83D03}"/>
    <cellStyle name="Normal 2 2 2 3 2 2 2 8" xfId="2404" xr:uid="{00000000-0005-0000-0000-000041090000}"/>
    <cellStyle name="Normal 2 2 2 3 2 2 2 8 2" xfId="10390" xr:uid="{2B7FB54F-DA32-443E-BE19-316FD18181D4}"/>
    <cellStyle name="Normal 2 2 2 3 2 2 2 9" xfId="2405" xr:uid="{00000000-0005-0000-0000-000042090000}"/>
    <cellStyle name="Normal 2 2 2 3 2 2 2 9 2" xfId="10391" xr:uid="{C84EFF00-0CDB-42E7-BE78-6CFBE7900C41}"/>
    <cellStyle name="Normal 2 2 2 3 2 2 3" xfId="2406" xr:uid="{00000000-0005-0000-0000-000043090000}"/>
    <cellStyle name="Normal 2 2 2 3 2 2 3 10" xfId="2407" xr:uid="{00000000-0005-0000-0000-000044090000}"/>
    <cellStyle name="Normal 2 2 2 3 2 2 3 10 2" xfId="10393" xr:uid="{8A0EF5F7-2DBB-4632-B847-C15E5019E978}"/>
    <cellStyle name="Normal 2 2 2 3 2 2 3 11" xfId="2408" xr:uid="{00000000-0005-0000-0000-000045090000}"/>
    <cellStyle name="Normal 2 2 2 3 2 2 3 11 2" xfId="10394" xr:uid="{FB950BA7-1770-44E0-9E1C-2E004AF60CCC}"/>
    <cellStyle name="Normal 2 2 2 3 2 2 3 12" xfId="2409" xr:uid="{00000000-0005-0000-0000-000046090000}"/>
    <cellStyle name="Normal 2 2 2 3 2 2 3 12 2" xfId="10395" xr:uid="{CB3EECC8-FACC-448D-B1B3-0083CB47EB1C}"/>
    <cellStyle name="Normal 2 2 2 3 2 2 3 13" xfId="2410" xr:uid="{00000000-0005-0000-0000-000047090000}"/>
    <cellStyle name="Normal 2 2 2 3 2 2 3 13 2" xfId="10396" xr:uid="{E4834C19-ED8C-451A-B097-E8EDD04781C1}"/>
    <cellStyle name="Normal 2 2 2 3 2 2 3 14" xfId="2411" xr:uid="{00000000-0005-0000-0000-000048090000}"/>
    <cellStyle name="Normal 2 2 2 3 2 2 3 14 2" xfId="10397" xr:uid="{D0CD83E2-E39E-4DF7-BC5F-BFDC7B8C6246}"/>
    <cellStyle name="Normal 2 2 2 3 2 2 3 15" xfId="2412" xr:uid="{00000000-0005-0000-0000-000049090000}"/>
    <cellStyle name="Normal 2 2 2 3 2 2 3 15 2" xfId="10398" xr:uid="{AEAD9934-E07B-418D-8FC8-27EAADE0169C}"/>
    <cellStyle name="Normal 2 2 2 3 2 2 3 16" xfId="10392" xr:uid="{1536F61D-8767-4ECC-A86B-3BD444D9517B}"/>
    <cellStyle name="Normal 2 2 2 3 2 2 3 2" xfId="2413" xr:uid="{00000000-0005-0000-0000-00004A090000}"/>
    <cellStyle name="Normal 2 2 2 3 2 2 3 2 2" xfId="10399" xr:uid="{911FF22D-290B-4839-A0CD-7994A7EB2AF7}"/>
    <cellStyle name="Normal 2 2 2 3 2 2 3 3" xfId="2414" xr:uid="{00000000-0005-0000-0000-00004B090000}"/>
    <cellStyle name="Normal 2 2 2 3 2 2 3 3 2" xfId="10400" xr:uid="{379DEE9A-0F68-4EC1-97CF-8E974831F11E}"/>
    <cellStyle name="Normal 2 2 2 3 2 2 3 4" xfId="2415" xr:uid="{00000000-0005-0000-0000-00004C090000}"/>
    <cellStyle name="Normal 2 2 2 3 2 2 3 4 2" xfId="10401" xr:uid="{F3336754-C5C2-4F1C-88E9-515DDD12268F}"/>
    <cellStyle name="Normal 2 2 2 3 2 2 3 5" xfId="2416" xr:uid="{00000000-0005-0000-0000-00004D090000}"/>
    <cellStyle name="Normal 2 2 2 3 2 2 3 5 2" xfId="10402" xr:uid="{BC849913-717C-44AA-8F1D-53713B9FAF61}"/>
    <cellStyle name="Normal 2 2 2 3 2 2 3 6" xfId="2417" xr:uid="{00000000-0005-0000-0000-00004E090000}"/>
    <cellStyle name="Normal 2 2 2 3 2 2 3 6 2" xfId="10403" xr:uid="{3D0B182A-C1EF-4C17-AE07-E10DDF18DE88}"/>
    <cellStyle name="Normal 2 2 2 3 2 2 3 7" xfId="2418" xr:uid="{00000000-0005-0000-0000-00004F090000}"/>
    <cellStyle name="Normal 2 2 2 3 2 2 3 7 2" xfId="10404" xr:uid="{70B573FD-F817-46B7-95D4-04BB6ECE0421}"/>
    <cellStyle name="Normal 2 2 2 3 2 2 3 8" xfId="2419" xr:uid="{00000000-0005-0000-0000-000050090000}"/>
    <cellStyle name="Normal 2 2 2 3 2 2 3 8 2" xfId="10405" xr:uid="{BEE099F8-4C07-4B35-845F-5C2DE1DEDD2A}"/>
    <cellStyle name="Normal 2 2 2 3 2 2 3 9" xfId="2420" xr:uid="{00000000-0005-0000-0000-000051090000}"/>
    <cellStyle name="Normal 2 2 2 3 2 2 3 9 2" xfId="10406" xr:uid="{72417610-A10F-484E-9859-EA130EB4D706}"/>
    <cellStyle name="Normal 2 2 2 3 2 2 4" xfId="2421" xr:uid="{00000000-0005-0000-0000-000052090000}"/>
    <cellStyle name="Normal 2 2 2 3 2 2 4 10" xfId="2422" xr:uid="{00000000-0005-0000-0000-000053090000}"/>
    <cellStyle name="Normal 2 2 2 3 2 2 4 10 2" xfId="10408" xr:uid="{251E2F18-3F07-40C4-BAC0-3023911B96A9}"/>
    <cellStyle name="Normal 2 2 2 3 2 2 4 11" xfId="2423" xr:uid="{00000000-0005-0000-0000-000054090000}"/>
    <cellStyle name="Normal 2 2 2 3 2 2 4 11 2" xfId="10409" xr:uid="{CD095DFD-B753-4D81-95C0-9AA689210FEA}"/>
    <cellStyle name="Normal 2 2 2 3 2 2 4 12" xfId="2424" xr:uid="{00000000-0005-0000-0000-000055090000}"/>
    <cellStyle name="Normal 2 2 2 3 2 2 4 12 2" xfId="10410" xr:uid="{2EDC8AC9-4C46-474E-8B9C-E633955153B2}"/>
    <cellStyle name="Normal 2 2 2 3 2 2 4 13" xfId="2425" xr:uid="{00000000-0005-0000-0000-000056090000}"/>
    <cellStyle name="Normal 2 2 2 3 2 2 4 13 2" xfId="10411" xr:uid="{37DEC297-AB8B-4480-80FD-96D21C1432E5}"/>
    <cellStyle name="Normal 2 2 2 3 2 2 4 14" xfId="2426" xr:uid="{00000000-0005-0000-0000-000057090000}"/>
    <cellStyle name="Normal 2 2 2 3 2 2 4 14 2" xfId="10412" xr:uid="{8884E663-6D39-4655-9D63-416BD3B2E8CA}"/>
    <cellStyle name="Normal 2 2 2 3 2 2 4 15" xfId="2427" xr:uid="{00000000-0005-0000-0000-000058090000}"/>
    <cellStyle name="Normal 2 2 2 3 2 2 4 15 2" xfId="10413" xr:uid="{3E70C9BC-67DC-4C3E-805C-B8F33FEEAA07}"/>
    <cellStyle name="Normal 2 2 2 3 2 2 4 16" xfId="10407" xr:uid="{511743D0-1B57-493C-93BD-64999C26B445}"/>
    <cellStyle name="Normal 2 2 2 3 2 2 4 2" xfId="2428" xr:uid="{00000000-0005-0000-0000-000059090000}"/>
    <cellStyle name="Normal 2 2 2 3 2 2 4 2 2" xfId="10414" xr:uid="{EC33D6A7-8D4E-4519-B86C-60180626CDF2}"/>
    <cellStyle name="Normal 2 2 2 3 2 2 4 3" xfId="2429" xr:uid="{00000000-0005-0000-0000-00005A090000}"/>
    <cellStyle name="Normal 2 2 2 3 2 2 4 3 2" xfId="10415" xr:uid="{0655A3A5-0B80-4268-BF65-D6C759877FFF}"/>
    <cellStyle name="Normal 2 2 2 3 2 2 4 4" xfId="2430" xr:uid="{00000000-0005-0000-0000-00005B090000}"/>
    <cellStyle name="Normal 2 2 2 3 2 2 4 4 2" xfId="10416" xr:uid="{26972507-8FFB-4C79-A3D6-826F4F30B001}"/>
    <cellStyle name="Normal 2 2 2 3 2 2 4 5" xfId="2431" xr:uid="{00000000-0005-0000-0000-00005C090000}"/>
    <cellStyle name="Normal 2 2 2 3 2 2 4 5 2" xfId="10417" xr:uid="{401E9A88-4C36-4A2A-AB69-CB244234A0BA}"/>
    <cellStyle name="Normal 2 2 2 3 2 2 4 6" xfId="2432" xr:uid="{00000000-0005-0000-0000-00005D090000}"/>
    <cellStyle name="Normal 2 2 2 3 2 2 4 6 2" xfId="10418" xr:uid="{D4278E77-1ACB-4AE5-A9F1-9E31BE93F39E}"/>
    <cellStyle name="Normal 2 2 2 3 2 2 4 7" xfId="2433" xr:uid="{00000000-0005-0000-0000-00005E090000}"/>
    <cellStyle name="Normal 2 2 2 3 2 2 4 7 2" xfId="10419" xr:uid="{CDA9AA89-B6AD-4908-BC70-237FC14A941E}"/>
    <cellStyle name="Normal 2 2 2 3 2 2 4 8" xfId="2434" xr:uid="{00000000-0005-0000-0000-00005F090000}"/>
    <cellStyle name="Normal 2 2 2 3 2 2 4 8 2" xfId="10420" xr:uid="{048C9210-BCEC-427E-AB6E-6DBA7CAA6C86}"/>
    <cellStyle name="Normal 2 2 2 3 2 2 4 9" xfId="2435" xr:uid="{00000000-0005-0000-0000-000060090000}"/>
    <cellStyle name="Normal 2 2 2 3 2 2 4 9 2" xfId="10421" xr:uid="{75DA52FF-7C63-41E3-BF39-3E3B00462D19}"/>
    <cellStyle name="Normal 2 2 2 3 2 2 5" xfId="2436" xr:uid="{00000000-0005-0000-0000-000061090000}"/>
    <cellStyle name="Normal 2 2 2 3 2 2 5 10" xfId="2437" xr:uid="{00000000-0005-0000-0000-000062090000}"/>
    <cellStyle name="Normal 2 2 2 3 2 2 5 10 2" xfId="10423" xr:uid="{260AA861-4581-4E90-9089-076FD042C9AA}"/>
    <cellStyle name="Normal 2 2 2 3 2 2 5 11" xfId="2438" xr:uid="{00000000-0005-0000-0000-000063090000}"/>
    <cellStyle name="Normal 2 2 2 3 2 2 5 11 2" xfId="10424" xr:uid="{00895C0F-04EC-44FB-93BB-321A923A660D}"/>
    <cellStyle name="Normal 2 2 2 3 2 2 5 12" xfId="2439" xr:uid="{00000000-0005-0000-0000-000064090000}"/>
    <cellStyle name="Normal 2 2 2 3 2 2 5 12 2" xfId="10425" xr:uid="{CA81CF8B-C164-4C4A-ADE2-1AF01A245D95}"/>
    <cellStyle name="Normal 2 2 2 3 2 2 5 13" xfId="2440" xr:uid="{00000000-0005-0000-0000-000065090000}"/>
    <cellStyle name="Normal 2 2 2 3 2 2 5 13 2" xfId="10426" xr:uid="{BFC5A08C-C800-4C63-A7BB-AD9D28FFD04B}"/>
    <cellStyle name="Normal 2 2 2 3 2 2 5 14" xfId="2441" xr:uid="{00000000-0005-0000-0000-000066090000}"/>
    <cellStyle name="Normal 2 2 2 3 2 2 5 14 2" xfId="10427" xr:uid="{00621142-DD98-4600-9E0C-CFDEABA8C056}"/>
    <cellStyle name="Normal 2 2 2 3 2 2 5 15" xfId="2442" xr:uid="{00000000-0005-0000-0000-000067090000}"/>
    <cellStyle name="Normal 2 2 2 3 2 2 5 15 2" xfId="10428" xr:uid="{2A826F23-7239-4A9F-BCAA-CD96956F338B}"/>
    <cellStyle name="Normal 2 2 2 3 2 2 5 16" xfId="10422" xr:uid="{36B874A4-1085-4BEB-AF28-4AE69CF7BE3F}"/>
    <cellStyle name="Normal 2 2 2 3 2 2 5 2" xfId="2443" xr:uid="{00000000-0005-0000-0000-000068090000}"/>
    <cellStyle name="Normal 2 2 2 3 2 2 5 2 2" xfId="10429" xr:uid="{20225910-B158-46EB-A81A-80D4EB3E745A}"/>
    <cellStyle name="Normal 2 2 2 3 2 2 5 3" xfId="2444" xr:uid="{00000000-0005-0000-0000-000069090000}"/>
    <cellStyle name="Normal 2 2 2 3 2 2 5 3 2" xfId="10430" xr:uid="{234F481A-F613-4579-97EB-566BC9C0BE52}"/>
    <cellStyle name="Normal 2 2 2 3 2 2 5 4" xfId="2445" xr:uid="{00000000-0005-0000-0000-00006A090000}"/>
    <cellStyle name="Normal 2 2 2 3 2 2 5 4 2" xfId="10431" xr:uid="{BDFBF138-6F81-448E-BAD5-F954DE45D26D}"/>
    <cellStyle name="Normal 2 2 2 3 2 2 5 5" xfId="2446" xr:uid="{00000000-0005-0000-0000-00006B090000}"/>
    <cellStyle name="Normal 2 2 2 3 2 2 5 5 2" xfId="10432" xr:uid="{71957BDB-8AC4-4AFF-A998-091F86CB8035}"/>
    <cellStyle name="Normal 2 2 2 3 2 2 5 6" xfId="2447" xr:uid="{00000000-0005-0000-0000-00006C090000}"/>
    <cellStyle name="Normal 2 2 2 3 2 2 5 6 2" xfId="10433" xr:uid="{2FCEB42E-B345-4D4F-B316-0F319B3F392A}"/>
    <cellStyle name="Normal 2 2 2 3 2 2 5 7" xfId="2448" xr:uid="{00000000-0005-0000-0000-00006D090000}"/>
    <cellStyle name="Normal 2 2 2 3 2 2 5 7 2" xfId="10434" xr:uid="{E497C768-8907-4D67-9D55-01B662758A93}"/>
    <cellStyle name="Normal 2 2 2 3 2 2 5 8" xfId="2449" xr:uid="{00000000-0005-0000-0000-00006E090000}"/>
    <cellStyle name="Normal 2 2 2 3 2 2 5 8 2" xfId="10435" xr:uid="{D55DCD23-E623-435C-8DE0-9B6DDB2EB15D}"/>
    <cellStyle name="Normal 2 2 2 3 2 2 5 9" xfId="2450" xr:uid="{00000000-0005-0000-0000-00006F090000}"/>
    <cellStyle name="Normal 2 2 2 3 2 2 5 9 2" xfId="10436" xr:uid="{CC68FB41-FFBB-4516-9F4E-3544406BDEE5}"/>
    <cellStyle name="Normal 2 2 2 3 2 2 6" xfId="2451" xr:uid="{00000000-0005-0000-0000-000070090000}"/>
    <cellStyle name="Normal 2 2 2 3 2 2 6 10" xfId="2452" xr:uid="{00000000-0005-0000-0000-000071090000}"/>
    <cellStyle name="Normal 2 2 2 3 2 2 6 10 2" xfId="10438" xr:uid="{E3E9949F-02D7-491D-84D2-60BA4A0793D1}"/>
    <cellStyle name="Normal 2 2 2 3 2 2 6 11" xfId="2453" xr:uid="{00000000-0005-0000-0000-000072090000}"/>
    <cellStyle name="Normal 2 2 2 3 2 2 6 11 2" xfId="10439" xr:uid="{FED4CD22-B6EA-4F77-B249-6C2A206CED9C}"/>
    <cellStyle name="Normal 2 2 2 3 2 2 6 12" xfId="2454" xr:uid="{00000000-0005-0000-0000-000073090000}"/>
    <cellStyle name="Normal 2 2 2 3 2 2 6 12 2" xfId="10440" xr:uid="{E751625C-1121-4301-B207-69916C62206B}"/>
    <cellStyle name="Normal 2 2 2 3 2 2 6 13" xfId="2455" xr:uid="{00000000-0005-0000-0000-000074090000}"/>
    <cellStyle name="Normal 2 2 2 3 2 2 6 13 2" xfId="10441" xr:uid="{7B744360-0070-4A4E-ACB9-F914D6E6BD87}"/>
    <cellStyle name="Normal 2 2 2 3 2 2 6 14" xfId="2456" xr:uid="{00000000-0005-0000-0000-000075090000}"/>
    <cellStyle name="Normal 2 2 2 3 2 2 6 14 2" xfId="10442" xr:uid="{36A02A6C-2AB5-4F12-B828-72557C2DDA6E}"/>
    <cellStyle name="Normal 2 2 2 3 2 2 6 15" xfId="2457" xr:uid="{00000000-0005-0000-0000-000076090000}"/>
    <cellStyle name="Normal 2 2 2 3 2 2 6 15 2" xfId="10443" xr:uid="{EE770D39-05CF-449D-ABA1-FE732B27161A}"/>
    <cellStyle name="Normal 2 2 2 3 2 2 6 16" xfId="10437" xr:uid="{869D7C39-6581-4CC3-978D-F01D5D81C2ED}"/>
    <cellStyle name="Normal 2 2 2 3 2 2 6 2" xfId="2458" xr:uid="{00000000-0005-0000-0000-000077090000}"/>
    <cellStyle name="Normal 2 2 2 3 2 2 6 2 2" xfId="10444" xr:uid="{3C74B65A-06A5-449F-8487-78EDB029C2F3}"/>
    <cellStyle name="Normal 2 2 2 3 2 2 6 3" xfId="2459" xr:uid="{00000000-0005-0000-0000-000078090000}"/>
    <cellStyle name="Normal 2 2 2 3 2 2 6 3 2" xfId="10445" xr:uid="{FE97B8F3-88C0-410B-92BD-87BD59B87124}"/>
    <cellStyle name="Normal 2 2 2 3 2 2 6 4" xfId="2460" xr:uid="{00000000-0005-0000-0000-000079090000}"/>
    <cellStyle name="Normal 2 2 2 3 2 2 6 4 2" xfId="10446" xr:uid="{11097516-F2FF-43D5-8DD7-EBA77B2E037F}"/>
    <cellStyle name="Normal 2 2 2 3 2 2 6 5" xfId="2461" xr:uid="{00000000-0005-0000-0000-00007A090000}"/>
    <cellStyle name="Normal 2 2 2 3 2 2 6 5 2" xfId="10447" xr:uid="{DE6A024E-2F8D-4A19-BFBF-336EF115471B}"/>
    <cellStyle name="Normal 2 2 2 3 2 2 6 6" xfId="2462" xr:uid="{00000000-0005-0000-0000-00007B090000}"/>
    <cellStyle name="Normal 2 2 2 3 2 2 6 6 2" xfId="10448" xr:uid="{AB2BBD56-B236-47DC-8362-BD1FF8C0F810}"/>
    <cellStyle name="Normal 2 2 2 3 2 2 6 7" xfId="2463" xr:uid="{00000000-0005-0000-0000-00007C090000}"/>
    <cellStyle name="Normal 2 2 2 3 2 2 6 7 2" xfId="10449" xr:uid="{3C019C67-5500-4C8D-8ADE-C4CA19EA5404}"/>
    <cellStyle name="Normal 2 2 2 3 2 2 6 8" xfId="2464" xr:uid="{00000000-0005-0000-0000-00007D090000}"/>
    <cellStyle name="Normal 2 2 2 3 2 2 6 8 2" xfId="10450" xr:uid="{C6F5815B-34FB-4AE5-BA7D-3892D1BC06EC}"/>
    <cellStyle name="Normal 2 2 2 3 2 2 6 9" xfId="2465" xr:uid="{00000000-0005-0000-0000-00007E090000}"/>
    <cellStyle name="Normal 2 2 2 3 2 2 6 9 2" xfId="10451" xr:uid="{3552D11F-E851-463F-91C1-002AFFC8C997}"/>
    <cellStyle name="Normal 2 2 2 3 2 2 7" xfId="2466" xr:uid="{00000000-0005-0000-0000-00007F090000}"/>
    <cellStyle name="Normal 2 2 2 3 2 2 7 10" xfId="2467" xr:uid="{00000000-0005-0000-0000-000080090000}"/>
    <cellStyle name="Normal 2 2 2 3 2 2 7 10 2" xfId="10453" xr:uid="{0329693F-D31E-482D-98DB-F06E1F2055B9}"/>
    <cellStyle name="Normal 2 2 2 3 2 2 7 11" xfId="2468" xr:uid="{00000000-0005-0000-0000-000081090000}"/>
    <cellStyle name="Normal 2 2 2 3 2 2 7 11 2" xfId="10454" xr:uid="{A308466A-2EB1-4B40-BBAE-E51E3AE679EE}"/>
    <cellStyle name="Normal 2 2 2 3 2 2 7 12" xfId="2469" xr:uid="{00000000-0005-0000-0000-000082090000}"/>
    <cellStyle name="Normal 2 2 2 3 2 2 7 12 2" xfId="10455" xr:uid="{9622716F-FA39-475E-B7D9-03FA1F74CC6C}"/>
    <cellStyle name="Normal 2 2 2 3 2 2 7 13" xfId="2470" xr:uid="{00000000-0005-0000-0000-000083090000}"/>
    <cellStyle name="Normal 2 2 2 3 2 2 7 13 2" xfId="10456" xr:uid="{C6043017-EDE2-4128-A019-6CC07F4B26B8}"/>
    <cellStyle name="Normal 2 2 2 3 2 2 7 14" xfId="2471" xr:uid="{00000000-0005-0000-0000-000084090000}"/>
    <cellStyle name="Normal 2 2 2 3 2 2 7 14 2" xfId="10457" xr:uid="{0A32EA4B-B71C-4D99-914B-329CCC9E10EE}"/>
    <cellStyle name="Normal 2 2 2 3 2 2 7 15" xfId="2472" xr:uid="{00000000-0005-0000-0000-000085090000}"/>
    <cellStyle name="Normal 2 2 2 3 2 2 7 15 2" xfId="10458" xr:uid="{3285DB47-07CF-405C-95C5-8FD2E448DA91}"/>
    <cellStyle name="Normal 2 2 2 3 2 2 7 16" xfId="10452" xr:uid="{86BF3F62-86C7-4297-8006-E123150F3009}"/>
    <cellStyle name="Normal 2 2 2 3 2 2 7 2" xfId="2473" xr:uid="{00000000-0005-0000-0000-000086090000}"/>
    <cellStyle name="Normal 2 2 2 3 2 2 7 2 2" xfId="10459" xr:uid="{FFFF8A28-0280-459E-A1B1-6BD47E453DF1}"/>
    <cellStyle name="Normal 2 2 2 3 2 2 7 3" xfId="2474" xr:uid="{00000000-0005-0000-0000-000087090000}"/>
    <cellStyle name="Normal 2 2 2 3 2 2 7 3 2" xfId="10460" xr:uid="{68A6EDB1-FBC7-4691-B62F-17C150D8AA4E}"/>
    <cellStyle name="Normal 2 2 2 3 2 2 7 4" xfId="2475" xr:uid="{00000000-0005-0000-0000-000088090000}"/>
    <cellStyle name="Normal 2 2 2 3 2 2 7 4 2" xfId="10461" xr:uid="{D92672C9-2215-4E92-A245-5DDC3F72809A}"/>
    <cellStyle name="Normal 2 2 2 3 2 2 7 5" xfId="2476" xr:uid="{00000000-0005-0000-0000-000089090000}"/>
    <cellStyle name="Normal 2 2 2 3 2 2 7 5 2" xfId="10462" xr:uid="{CA91790A-CB88-4C95-BA9A-B8EEF2D4CA6F}"/>
    <cellStyle name="Normal 2 2 2 3 2 2 7 6" xfId="2477" xr:uid="{00000000-0005-0000-0000-00008A090000}"/>
    <cellStyle name="Normal 2 2 2 3 2 2 7 6 2" xfId="10463" xr:uid="{B5671B35-8072-4889-8FD0-D567CF11CD7A}"/>
    <cellStyle name="Normal 2 2 2 3 2 2 7 7" xfId="2478" xr:uid="{00000000-0005-0000-0000-00008B090000}"/>
    <cellStyle name="Normal 2 2 2 3 2 2 7 7 2" xfId="10464" xr:uid="{5280F320-8225-4828-894C-403ACD5D79F3}"/>
    <cellStyle name="Normal 2 2 2 3 2 2 7 8" xfId="2479" xr:uid="{00000000-0005-0000-0000-00008C090000}"/>
    <cellStyle name="Normal 2 2 2 3 2 2 7 8 2" xfId="10465" xr:uid="{556E18E7-6FDE-4EA1-B0D3-AD6EABE81369}"/>
    <cellStyle name="Normal 2 2 2 3 2 2 7 9" xfId="2480" xr:uid="{00000000-0005-0000-0000-00008D090000}"/>
    <cellStyle name="Normal 2 2 2 3 2 2 7 9 2" xfId="10466" xr:uid="{EDF3D907-D617-4A2C-B384-7B06B4565B2B}"/>
    <cellStyle name="Normal 2 2 2 3 2 2 8" xfId="2481" xr:uid="{00000000-0005-0000-0000-00008E090000}"/>
    <cellStyle name="Normal 2 2 2 3 2 2 8 10" xfId="2482" xr:uid="{00000000-0005-0000-0000-00008F090000}"/>
    <cellStyle name="Normal 2 2 2 3 2 2 8 10 2" xfId="10468" xr:uid="{D23CD677-8EB4-4931-B370-15CC9051DA1B}"/>
    <cellStyle name="Normal 2 2 2 3 2 2 8 11" xfId="2483" xr:uid="{00000000-0005-0000-0000-000090090000}"/>
    <cellStyle name="Normal 2 2 2 3 2 2 8 11 2" xfId="10469" xr:uid="{A0CE1A81-2146-4FB7-A402-8B567EE044DB}"/>
    <cellStyle name="Normal 2 2 2 3 2 2 8 12" xfId="2484" xr:uid="{00000000-0005-0000-0000-000091090000}"/>
    <cellStyle name="Normal 2 2 2 3 2 2 8 12 2" xfId="10470" xr:uid="{CE05B2A5-EDF5-4F9F-81A1-170306EEF9E9}"/>
    <cellStyle name="Normal 2 2 2 3 2 2 8 13" xfId="2485" xr:uid="{00000000-0005-0000-0000-000092090000}"/>
    <cellStyle name="Normal 2 2 2 3 2 2 8 13 2" xfId="10471" xr:uid="{71BB8E26-B3C7-4320-BFC0-D09F99C7DABC}"/>
    <cellStyle name="Normal 2 2 2 3 2 2 8 14" xfId="2486" xr:uid="{00000000-0005-0000-0000-000093090000}"/>
    <cellStyle name="Normal 2 2 2 3 2 2 8 14 2" xfId="10472" xr:uid="{21C919E4-3D6E-41D4-AC97-BAD635DF1EC7}"/>
    <cellStyle name="Normal 2 2 2 3 2 2 8 15" xfId="2487" xr:uid="{00000000-0005-0000-0000-000094090000}"/>
    <cellStyle name="Normal 2 2 2 3 2 2 8 15 2" xfId="10473" xr:uid="{B037CF1B-7946-4583-86D8-9439AA998B5F}"/>
    <cellStyle name="Normal 2 2 2 3 2 2 8 16" xfId="10467" xr:uid="{B5FCFE90-3125-4440-8C46-5C51DEF0E929}"/>
    <cellStyle name="Normal 2 2 2 3 2 2 8 2" xfId="2488" xr:uid="{00000000-0005-0000-0000-000095090000}"/>
    <cellStyle name="Normal 2 2 2 3 2 2 8 2 2" xfId="10474" xr:uid="{F78B4A09-DD3B-4003-91D0-9CB2FAFE7B43}"/>
    <cellStyle name="Normal 2 2 2 3 2 2 8 3" xfId="2489" xr:uid="{00000000-0005-0000-0000-000096090000}"/>
    <cellStyle name="Normal 2 2 2 3 2 2 8 3 2" xfId="10475" xr:uid="{0656AC20-4BA4-453F-BD1D-8C8E020DFF4E}"/>
    <cellStyle name="Normal 2 2 2 3 2 2 8 4" xfId="2490" xr:uid="{00000000-0005-0000-0000-000097090000}"/>
    <cellStyle name="Normal 2 2 2 3 2 2 8 4 2" xfId="10476" xr:uid="{DFBA8C5B-BA84-42C9-AB27-CFA9B4E58614}"/>
    <cellStyle name="Normal 2 2 2 3 2 2 8 5" xfId="2491" xr:uid="{00000000-0005-0000-0000-000098090000}"/>
    <cellStyle name="Normal 2 2 2 3 2 2 8 5 2" xfId="10477" xr:uid="{166911C2-1847-4117-B24E-8679ACD297AA}"/>
    <cellStyle name="Normal 2 2 2 3 2 2 8 6" xfId="2492" xr:uid="{00000000-0005-0000-0000-000099090000}"/>
    <cellStyle name="Normal 2 2 2 3 2 2 8 6 2" xfId="10478" xr:uid="{7BBDDA60-2AF1-4305-8978-70113EEF5F65}"/>
    <cellStyle name="Normal 2 2 2 3 2 2 8 7" xfId="2493" xr:uid="{00000000-0005-0000-0000-00009A090000}"/>
    <cellStyle name="Normal 2 2 2 3 2 2 8 7 2" xfId="10479" xr:uid="{804B7EBE-D95B-438F-963A-91F669423D19}"/>
    <cellStyle name="Normal 2 2 2 3 2 2 8 8" xfId="2494" xr:uid="{00000000-0005-0000-0000-00009B090000}"/>
    <cellStyle name="Normal 2 2 2 3 2 2 8 8 2" xfId="10480" xr:uid="{217C1C63-5E3F-4081-BA3B-4C8C1233E085}"/>
    <cellStyle name="Normal 2 2 2 3 2 2 8 9" xfId="2495" xr:uid="{00000000-0005-0000-0000-00009C090000}"/>
    <cellStyle name="Normal 2 2 2 3 2 2 8 9 2" xfId="10481" xr:uid="{D0E758B7-47D1-4F6D-B69C-210B8AEC24C8}"/>
    <cellStyle name="Normal 2 2 2 3 2 2 9" xfId="10312" xr:uid="{1E82A2C0-1ED7-42A9-B9B9-6436D635F8A6}"/>
    <cellStyle name="Normal 2 2 2 3 2 20" xfId="2496" xr:uid="{00000000-0005-0000-0000-00009D090000}"/>
    <cellStyle name="Normal 2 2 2 3 2 20 2" xfId="10482" xr:uid="{9C8270F8-20C8-49C3-8CC1-DB5BC8B6EC1E}"/>
    <cellStyle name="Normal 2 2 2 3 2 21" xfId="2497" xr:uid="{00000000-0005-0000-0000-00009E090000}"/>
    <cellStyle name="Normal 2 2 2 3 2 21 2" xfId="10483" xr:uid="{2D3F8A64-20D0-420D-ADAC-E99A3BB5B0E7}"/>
    <cellStyle name="Normal 2 2 2 3 2 22" xfId="2498" xr:uid="{00000000-0005-0000-0000-00009F090000}"/>
    <cellStyle name="Normal 2 2 2 3 2 22 2" xfId="10484" xr:uid="{EAE789EA-8927-4E81-B378-C88503000407}"/>
    <cellStyle name="Normal 2 2 2 3 2 23" xfId="10301" xr:uid="{56B32ED6-5DD2-432F-93C1-C63664E2FE77}"/>
    <cellStyle name="Normal 2 2 2 3 2 3" xfId="2499" xr:uid="{00000000-0005-0000-0000-0000A0090000}"/>
    <cellStyle name="Normal 2 2 2 3 2 3 2" xfId="2500" xr:uid="{00000000-0005-0000-0000-0000A1090000}"/>
    <cellStyle name="Normal 2 2 2 3 2 3 2 10" xfId="2501" xr:uid="{00000000-0005-0000-0000-0000A2090000}"/>
    <cellStyle name="Normal 2 2 2 3 2 3 2 10 2" xfId="10487" xr:uid="{EEB3751F-BE9D-46A2-B6BE-DB165985D8DB}"/>
    <cellStyle name="Normal 2 2 2 3 2 3 2 11" xfId="2502" xr:uid="{00000000-0005-0000-0000-0000A3090000}"/>
    <cellStyle name="Normal 2 2 2 3 2 3 2 11 2" xfId="10488" xr:uid="{21267831-F490-44FA-B00B-879F414CD305}"/>
    <cellStyle name="Normal 2 2 2 3 2 3 2 12" xfId="2503" xr:uid="{00000000-0005-0000-0000-0000A4090000}"/>
    <cellStyle name="Normal 2 2 2 3 2 3 2 12 2" xfId="10489" xr:uid="{A6705EC0-828D-451E-82C7-6CFFEA78C0B8}"/>
    <cellStyle name="Normal 2 2 2 3 2 3 2 13" xfId="2504" xr:uid="{00000000-0005-0000-0000-0000A5090000}"/>
    <cellStyle name="Normal 2 2 2 3 2 3 2 13 2" xfId="10490" xr:uid="{3CCCC628-A2DD-4770-A61E-3A359E473A65}"/>
    <cellStyle name="Normal 2 2 2 3 2 3 2 14" xfId="2505" xr:uid="{00000000-0005-0000-0000-0000A6090000}"/>
    <cellStyle name="Normal 2 2 2 3 2 3 2 14 2" xfId="10491" xr:uid="{CBBD15C9-058B-46E6-8651-F7FA1C372663}"/>
    <cellStyle name="Normal 2 2 2 3 2 3 2 15" xfId="2506" xr:uid="{00000000-0005-0000-0000-0000A7090000}"/>
    <cellStyle name="Normal 2 2 2 3 2 3 2 15 2" xfId="10492" xr:uid="{84A8BD8E-3077-4D07-81E1-C4E92F0595E4}"/>
    <cellStyle name="Normal 2 2 2 3 2 3 2 16" xfId="2507" xr:uid="{00000000-0005-0000-0000-0000A8090000}"/>
    <cellStyle name="Normal 2 2 2 3 2 3 2 16 2" xfId="10493" xr:uid="{2E1CD6EA-1B7D-42D4-BDEA-58DF4F18CD31}"/>
    <cellStyle name="Normal 2 2 2 3 2 3 2 17" xfId="2508" xr:uid="{00000000-0005-0000-0000-0000A9090000}"/>
    <cellStyle name="Normal 2 2 2 3 2 3 2 17 2" xfId="10494" xr:uid="{00C547E1-7CD3-491E-9542-359B8BBEDC9E}"/>
    <cellStyle name="Normal 2 2 2 3 2 3 2 18" xfId="2509" xr:uid="{00000000-0005-0000-0000-0000AA090000}"/>
    <cellStyle name="Normal 2 2 2 3 2 3 2 18 2" xfId="10495" xr:uid="{3EB9A587-E00B-45A8-B8AD-16BB3D4E0C09}"/>
    <cellStyle name="Normal 2 2 2 3 2 3 2 19" xfId="2510" xr:uid="{00000000-0005-0000-0000-0000AB090000}"/>
    <cellStyle name="Normal 2 2 2 3 2 3 2 19 2" xfId="10496" xr:uid="{8CD8BF27-E257-4870-9080-36C194CFA549}"/>
    <cellStyle name="Normal 2 2 2 3 2 3 2 2" xfId="2511" xr:uid="{00000000-0005-0000-0000-0000AC090000}"/>
    <cellStyle name="Normal 2 2 2 3 2 3 2 2 2" xfId="10497" xr:uid="{5F8EA6A2-F0B7-44B7-B6FE-EE59D882EB60}"/>
    <cellStyle name="Normal 2 2 2 3 2 3 2 20" xfId="10486" xr:uid="{CCD03EFD-6F7C-43F2-9B4A-190FEC604EC4}"/>
    <cellStyle name="Normal 2 2 2 3 2 3 2 3" xfId="2512" xr:uid="{00000000-0005-0000-0000-0000AD090000}"/>
    <cellStyle name="Normal 2 2 2 3 2 3 2 3 2" xfId="10498" xr:uid="{DAD18751-3A29-430C-9E90-6791B31A6553}"/>
    <cellStyle name="Normal 2 2 2 3 2 3 2 4" xfId="2513" xr:uid="{00000000-0005-0000-0000-0000AE090000}"/>
    <cellStyle name="Normal 2 2 2 3 2 3 2 4 2" xfId="10499" xr:uid="{D1605EF7-2253-467E-A0A2-FD6058E63C41}"/>
    <cellStyle name="Normal 2 2 2 3 2 3 2 5" xfId="2514" xr:uid="{00000000-0005-0000-0000-0000AF090000}"/>
    <cellStyle name="Normal 2 2 2 3 2 3 2 5 2" xfId="10500" xr:uid="{AE3A0F3C-8A5E-45A8-8A51-27AAB62D5DFA}"/>
    <cellStyle name="Normal 2 2 2 3 2 3 2 6" xfId="2515" xr:uid="{00000000-0005-0000-0000-0000B0090000}"/>
    <cellStyle name="Normal 2 2 2 3 2 3 2 6 2" xfId="10501" xr:uid="{342B03C9-B812-4911-9ECB-B5B8E302C9C2}"/>
    <cellStyle name="Normal 2 2 2 3 2 3 2 7" xfId="2516" xr:uid="{00000000-0005-0000-0000-0000B1090000}"/>
    <cellStyle name="Normal 2 2 2 3 2 3 2 7 2" xfId="10502" xr:uid="{4F5D12EC-E962-4175-8584-A7523CFFCAF0}"/>
    <cellStyle name="Normal 2 2 2 3 2 3 2 8" xfId="2517" xr:uid="{00000000-0005-0000-0000-0000B2090000}"/>
    <cellStyle name="Normal 2 2 2 3 2 3 2 8 2" xfId="10503" xr:uid="{E0278D48-FFF5-4CF8-BA3F-1D313C83D145}"/>
    <cellStyle name="Normal 2 2 2 3 2 3 2 9" xfId="2518" xr:uid="{00000000-0005-0000-0000-0000B3090000}"/>
    <cellStyle name="Normal 2 2 2 3 2 3 2 9 2" xfId="10504" xr:uid="{0B892893-2CA5-4323-A0BD-5C1639E2CA0F}"/>
    <cellStyle name="Normal 2 2 2 3 2 3 3" xfId="2519" xr:uid="{00000000-0005-0000-0000-0000B4090000}"/>
    <cellStyle name="Normal 2 2 2 3 2 3 3 10" xfId="2520" xr:uid="{00000000-0005-0000-0000-0000B5090000}"/>
    <cellStyle name="Normal 2 2 2 3 2 3 3 10 2" xfId="10506" xr:uid="{B4F5121E-0AEC-453A-AE32-D0E13FDAB3FD}"/>
    <cellStyle name="Normal 2 2 2 3 2 3 3 11" xfId="2521" xr:uid="{00000000-0005-0000-0000-0000B6090000}"/>
    <cellStyle name="Normal 2 2 2 3 2 3 3 11 2" xfId="10507" xr:uid="{4400A154-A90B-4F17-BF49-456F7535AAF9}"/>
    <cellStyle name="Normal 2 2 2 3 2 3 3 12" xfId="2522" xr:uid="{00000000-0005-0000-0000-0000B7090000}"/>
    <cellStyle name="Normal 2 2 2 3 2 3 3 12 2" xfId="10508" xr:uid="{4D55A66F-6BE1-47C2-9B54-4D7D98B89B1C}"/>
    <cellStyle name="Normal 2 2 2 3 2 3 3 13" xfId="2523" xr:uid="{00000000-0005-0000-0000-0000B8090000}"/>
    <cellStyle name="Normal 2 2 2 3 2 3 3 13 2" xfId="10509" xr:uid="{DFD280B7-FD3D-4FED-B737-B6D365951CFE}"/>
    <cellStyle name="Normal 2 2 2 3 2 3 3 14" xfId="2524" xr:uid="{00000000-0005-0000-0000-0000B9090000}"/>
    <cellStyle name="Normal 2 2 2 3 2 3 3 14 2" xfId="10510" xr:uid="{68183ED8-9C3A-4408-B807-163281D0DF06}"/>
    <cellStyle name="Normal 2 2 2 3 2 3 3 15" xfId="2525" xr:uid="{00000000-0005-0000-0000-0000BA090000}"/>
    <cellStyle name="Normal 2 2 2 3 2 3 3 15 2" xfId="10511" xr:uid="{9C83130B-5850-48A9-93FF-CA5A287C1EB2}"/>
    <cellStyle name="Normal 2 2 2 3 2 3 3 16" xfId="10505" xr:uid="{D26E42AD-B16D-4FA4-AD24-A366A79BAFC9}"/>
    <cellStyle name="Normal 2 2 2 3 2 3 3 2" xfId="2526" xr:uid="{00000000-0005-0000-0000-0000BB090000}"/>
    <cellStyle name="Normal 2 2 2 3 2 3 3 2 2" xfId="10512" xr:uid="{E893872E-F866-45A7-B490-661FEB073B36}"/>
    <cellStyle name="Normal 2 2 2 3 2 3 3 3" xfId="2527" xr:uid="{00000000-0005-0000-0000-0000BC090000}"/>
    <cellStyle name="Normal 2 2 2 3 2 3 3 3 2" xfId="10513" xr:uid="{D35D0809-BF52-4E85-A7FF-898655FBF296}"/>
    <cellStyle name="Normal 2 2 2 3 2 3 3 4" xfId="2528" xr:uid="{00000000-0005-0000-0000-0000BD090000}"/>
    <cellStyle name="Normal 2 2 2 3 2 3 3 4 2" xfId="10514" xr:uid="{E87BBAC6-4719-4508-AA8A-47D22BA1025F}"/>
    <cellStyle name="Normal 2 2 2 3 2 3 3 5" xfId="2529" xr:uid="{00000000-0005-0000-0000-0000BE090000}"/>
    <cellStyle name="Normal 2 2 2 3 2 3 3 5 2" xfId="10515" xr:uid="{74A677E1-4BBF-4089-834E-2EE44F74861E}"/>
    <cellStyle name="Normal 2 2 2 3 2 3 3 6" xfId="2530" xr:uid="{00000000-0005-0000-0000-0000BF090000}"/>
    <cellStyle name="Normal 2 2 2 3 2 3 3 6 2" xfId="10516" xr:uid="{C075EB01-133E-4511-B2B8-AA0F261C7B91}"/>
    <cellStyle name="Normal 2 2 2 3 2 3 3 7" xfId="2531" xr:uid="{00000000-0005-0000-0000-0000C0090000}"/>
    <cellStyle name="Normal 2 2 2 3 2 3 3 7 2" xfId="10517" xr:uid="{6A24EDA0-8ABC-4C6F-B64E-7C9DB675766F}"/>
    <cellStyle name="Normal 2 2 2 3 2 3 3 8" xfId="2532" xr:uid="{00000000-0005-0000-0000-0000C1090000}"/>
    <cellStyle name="Normal 2 2 2 3 2 3 3 8 2" xfId="10518" xr:uid="{2147F32C-353D-4297-932D-84CE51FDE989}"/>
    <cellStyle name="Normal 2 2 2 3 2 3 3 9" xfId="2533" xr:uid="{00000000-0005-0000-0000-0000C2090000}"/>
    <cellStyle name="Normal 2 2 2 3 2 3 3 9 2" xfId="10519" xr:uid="{BBAFB372-E743-4565-BDA1-1046CBA025B4}"/>
    <cellStyle name="Normal 2 2 2 3 2 3 4" xfId="2534" xr:uid="{00000000-0005-0000-0000-0000C3090000}"/>
    <cellStyle name="Normal 2 2 2 3 2 3 4 10" xfId="2535" xr:uid="{00000000-0005-0000-0000-0000C4090000}"/>
    <cellStyle name="Normal 2 2 2 3 2 3 4 10 2" xfId="10521" xr:uid="{C81FE214-10C9-4CC0-8B05-31D91575CAA2}"/>
    <cellStyle name="Normal 2 2 2 3 2 3 4 11" xfId="2536" xr:uid="{00000000-0005-0000-0000-0000C5090000}"/>
    <cellStyle name="Normal 2 2 2 3 2 3 4 11 2" xfId="10522" xr:uid="{84F4FCA1-88C3-4A80-AC00-544F563CA6FC}"/>
    <cellStyle name="Normal 2 2 2 3 2 3 4 12" xfId="2537" xr:uid="{00000000-0005-0000-0000-0000C6090000}"/>
    <cellStyle name="Normal 2 2 2 3 2 3 4 12 2" xfId="10523" xr:uid="{E4EB2B32-5FF9-4456-ACF4-234537F4F33D}"/>
    <cellStyle name="Normal 2 2 2 3 2 3 4 13" xfId="2538" xr:uid="{00000000-0005-0000-0000-0000C7090000}"/>
    <cellStyle name="Normal 2 2 2 3 2 3 4 13 2" xfId="10524" xr:uid="{C93E4E8F-B92C-441B-B473-9314E1C9A427}"/>
    <cellStyle name="Normal 2 2 2 3 2 3 4 14" xfId="2539" xr:uid="{00000000-0005-0000-0000-0000C8090000}"/>
    <cellStyle name="Normal 2 2 2 3 2 3 4 14 2" xfId="10525" xr:uid="{91013404-C3A8-43CF-83EC-EB775AEF82CA}"/>
    <cellStyle name="Normal 2 2 2 3 2 3 4 15" xfId="2540" xr:uid="{00000000-0005-0000-0000-0000C9090000}"/>
    <cellStyle name="Normal 2 2 2 3 2 3 4 15 2" xfId="10526" xr:uid="{ED3DFC8B-9ABF-440B-8265-7C90CE2826BE}"/>
    <cellStyle name="Normal 2 2 2 3 2 3 4 16" xfId="10520" xr:uid="{9FA04A6E-D934-4DA1-B440-36E1146764FD}"/>
    <cellStyle name="Normal 2 2 2 3 2 3 4 2" xfId="2541" xr:uid="{00000000-0005-0000-0000-0000CA090000}"/>
    <cellStyle name="Normal 2 2 2 3 2 3 4 2 2" xfId="10527" xr:uid="{0B1162E5-69F2-46DF-8EAA-27A5D52D0046}"/>
    <cellStyle name="Normal 2 2 2 3 2 3 4 3" xfId="2542" xr:uid="{00000000-0005-0000-0000-0000CB090000}"/>
    <cellStyle name="Normal 2 2 2 3 2 3 4 3 2" xfId="10528" xr:uid="{2396986F-5871-499B-80A9-865E583A0FF1}"/>
    <cellStyle name="Normal 2 2 2 3 2 3 4 4" xfId="2543" xr:uid="{00000000-0005-0000-0000-0000CC090000}"/>
    <cellStyle name="Normal 2 2 2 3 2 3 4 4 2" xfId="10529" xr:uid="{470F8ED1-01F0-47D1-94DB-788713D42781}"/>
    <cellStyle name="Normal 2 2 2 3 2 3 4 5" xfId="2544" xr:uid="{00000000-0005-0000-0000-0000CD090000}"/>
    <cellStyle name="Normal 2 2 2 3 2 3 4 5 2" xfId="10530" xr:uid="{0AB39442-4CCF-491D-BA8A-EEC06D014773}"/>
    <cellStyle name="Normal 2 2 2 3 2 3 4 6" xfId="2545" xr:uid="{00000000-0005-0000-0000-0000CE090000}"/>
    <cellStyle name="Normal 2 2 2 3 2 3 4 6 2" xfId="10531" xr:uid="{73E8D6DC-8942-4CBD-9116-ECC988995A89}"/>
    <cellStyle name="Normal 2 2 2 3 2 3 4 7" xfId="2546" xr:uid="{00000000-0005-0000-0000-0000CF090000}"/>
    <cellStyle name="Normal 2 2 2 3 2 3 4 7 2" xfId="10532" xr:uid="{0F973B1E-51F5-4D42-AA42-B49638961A33}"/>
    <cellStyle name="Normal 2 2 2 3 2 3 4 8" xfId="2547" xr:uid="{00000000-0005-0000-0000-0000D0090000}"/>
    <cellStyle name="Normal 2 2 2 3 2 3 4 8 2" xfId="10533" xr:uid="{B33C3CFB-CE1D-4177-8DF1-2E39BFB3187D}"/>
    <cellStyle name="Normal 2 2 2 3 2 3 4 9" xfId="2548" xr:uid="{00000000-0005-0000-0000-0000D1090000}"/>
    <cellStyle name="Normal 2 2 2 3 2 3 4 9 2" xfId="10534" xr:uid="{6FC7951E-43E6-47B3-A973-B1887CB927EF}"/>
    <cellStyle name="Normal 2 2 2 3 2 3 5" xfId="2549" xr:uid="{00000000-0005-0000-0000-0000D2090000}"/>
    <cellStyle name="Normal 2 2 2 3 2 3 5 10" xfId="2550" xr:uid="{00000000-0005-0000-0000-0000D3090000}"/>
    <cellStyle name="Normal 2 2 2 3 2 3 5 10 2" xfId="10536" xr:uid="{8137C68B-CD54-4E34-B8C6-58B2C7ABFC4D}"/>
    <cellStyle name="Normal 2 2 2 3 2 3 5 11" xfId="2551" xr:uid="{00000000-0005-0000-0000-0000D4090000}"/>
    <cellStyle name="Normal 2 2 2 3 2 3 5 11 2" xfId="10537" xr:uid="{0B99E5F3-5028-4C12-AECB-1FDEF244BA70}"/>
    <cellStyle name="Normal 2 2 2 3 2 3 5 12" xfId="2552" xr:uid="{00000000-0005-0000-0000-0000D5090000}"/>
    <cellStyle name="Normal 2 2 2 3 2 3 5 12 2" xfId="10538" xr:uid="{9DBC1FDB-2D0B-4319-BBDC-B7FB16B5DE83}"/>
    <cellStyle name="Normal 2 2 2 3 2 3 5 13" xfId="2553" xr:uid="{00000000-0005-0000-0000-0000D6090000}"/>
    <cellStyle name="Normal 2 2 2 3 2 3 5 13 2" xfId="10539" xr:uid="{490F8946-3655-43FF-8B8B-9807E25E9B6B}"/>
    <cellStyle name="Normal 2 2 2 3 2 3 5 14" xfId="2554" xr:uid="{00000000-0005-0000-0000-0000D7090000}"/>
    <cellStyle name="Normal 2 2 2 3 2 3 5 14 2" xfId="10540" xr:uid="{F04A0BC2-33B4-4AC2-90C7-4E275CAD92B1}"/>
    <cellStyle name="Normal 2 2 2 3 2 3 5 15" xfId="2555" xr:uid="{00000000-0005-0000-0000-0000D8090000}"/>
    <cellStyle name="Normal 2 2 2 3 2 3 5 15 2" xfId="10541" xr:uid="{93A0C699-5A0A-4BDD-93B9-399BA9240E9F}"/>
    <cellStyle name="Normal 2 2 2 3 2 3 5 16" xfId="10535" xr:uid="{2973EB42-C444-49A0-9700-88291C28806A}"/>
    <cellStyle name="Normal 2 2 2 3 2 3 5 2" xfId="2556" xr:uid="{00000000-0005-0000-0000-0000D9090000}"/>
    <cellStyle name="Normal 2 2 2 3 2 3 5 2 2" xfId="10542" xr:uid="{F3C6D462-6AAB-4CD5-BBAD-7F6A373664E9}"/>
    <cellStyle name="Normal 2 2 2 3 2 3 5 3" xfId="2557" xr:uid="{00000000-0005-0000-0000-0000DA090000}"/>
    <cellStyle name="Normal 2 2 2 3 2 3 5 3 2" xfId="10543" xr:uid="{D5F25D55-E8C8-446F-AC33-676C85AB2EE0}"/>
    <cellStyle name="Normal 2 2 2 3 2 3 5 4" xfId="2558" xr:uid="{00000000-0005-0000-0000-0000DB090000}"/>
    <cellStyle name="Normal 2 2 2 3 2 3 5 4 2" xfId="10544" xr:uid="{124A549C-D8F2-4332-ADE2-087A4FF62024}"/>
    <cellStyle name="Normal 2 2 2 3 2 3 5 5" xfId="2559" xr:uid="{00000000-0005-0000-0000-0000DC090000}"/>
    <cellStyle name="Normal 2 2 2 3 2 3 5 5 2" xfId="10545" xr:uid="{097F76EC-5622-4A1E-926D-C5F5D30FAA74}"/>
    <cellStyle name="Normal 2 2 2 3 2 3 5 6" xfId="2560" xr:uid="{00000000-0005-0000-0000-0000DD090000}"/>
    <cellStyle name="Normal 2 2 2 3 2 3 5 6 2" xfId="10546" xr:uid="{8A83790E-A9AF-41E9-89A7-8E75F902FB67}"/>
    <cellStyle name="Normal 2 2 2 3 2 3 5 7" xfId="2561" xr:uid="{00000000-0005-0000-0000-0000DE090000}"/>
    <cellStyle name="Normal 2 2 2 3 2 3 5 7 2" xfId="10547" xr:uid="{BEE3F4FE-C48E-4477-979B-4ABBBEC1851C}"/>
    <cellStyle name="Normal 2 2 2 3 2 3 5 8" xfId="2562" xr:uid="{00000000-0005-0000-0000-0000DF090000}"/>
    <cellStyle name="Normal 2 2 2 3 2 3 5 8 2" xfId="10548" xr:uid="{02314F46-238F-4F61-8DEB-CB3F90FCCB78}"/>
    <cellStyle name="Normal 2 2 2 3 2 3 5 9" xfId="2563" xr:uid="{00000000-0005-0000-0000-0000E0090000}"/>
    <cellStyle name="Normal 2 2 2 3 2 3 5 9 2" xfId="10549" xr:uid="{DF726F4C-67FD-419A-A4EB-825F76E63A60}"/>
    <cellStyle name="Normal 2 2 2 3 2 3 6" xfId="10485" xr:uid="{10755B9B-2C24-4643-9274-8B25C90BEBC5}"/>
    <cellStyle name="Normal 2 2 2 3 2 4" xfId="2564" xr:uid="{00000000-0005-0000-0000-0000E1090000}"/>
    <cellStyle name="Normal 2 2 2 3 2 4 2" xfId="10550" xr:uid="{8F092368-73C0-493D-AB07-8984F43F8DBA}"/>
    <cellStyle name="Normal 2 2 2 3 2 5" xfId="2565" xr:uid="{00000000-0005-0000-0000-0000E2090000}"/>
    <cellStyle name="Normal 2 2 2 3 2 5 2" xfId="10551" xr:uid="{B074748E-4205-4C11-A09B-AA8B30EA1D7B}"/>
    <cellStyle name="Normal 2 2 2 3 2 6" xfId="2566" xr:uid="{00000000-0005-0000-0000-0000E3090000}"/>
    <cellStyle name="Normal 2 2 2 3 2 6 2" xfId="10552" xr:uid="{4954A226-2DFC-48BE-B4A5-C727C5595C9B}"/>
    <cellStyle name="Normal 2 2 2 3 2 7" xfId="2567" xr:uid="{00000000-0005-0000-0000-0000E4090000}"/>
    <cellStyle name="Normal 2 2 2 3 2 7 2" xfId="10553" xr:uid="{DD12B9E8-7A3D-4527-8A74-DEFF5100FF1D}"/>
    <cellStyle name="Normal 2 2 2 3 2 8" xfId="2568" xr:uid="{00000000-0005-0000-0000-0000E5090000}"/>
    <cellStyle name="Normal 2 2 2 3 2 8 2" xfId="10554" xr:uid="{8E510A58-8EA7-4206-A854-B7AD083D806C}"/>
    <cellStyle name="Normal 2 2 2 3 2 9" xfId="2569" xr:uid="{00000000-0005-0000-0000-0000E6090000}"/>
    <cellStyle name="Normal 2 2 2 3 2 9 2" xfId="10555" xr:uid="{7805C1FB-2921-43B2-AEAE-0C9578FB7761}"/>
    <cellStyle name="Normal 2 2 2 3 3" xfId="2570" xr:uid="{00000000-0005-0000-0000-0000E7090000}"/>
    <cellStyle name="Normal 2 2 2 3 3 10" xfId="2571" xr:uid="{00000000-0005-0000-0000-0000E8090000}"/>
    <cellStyle name="Normal 2 2 2 3 3 10 2" xfId="10557" xr:uid="{5BE0C2B9-58AD-4B77-A651-0ED5921CBAF0}"/>
    <cellStyle name="Normal 2 2 2 3 3 11" xfId="2572" xr:uid="{00000000-0005-0000-0000-0000E9090000}"/>
    <cellStyle name="Normal 2 2 2 3 3 11 2" xfId="10558" xr:uid="{36D2C39E-4716-4658-A176-491252EC641E}"/>
    <cellStyle name="Normal 2 2 2 3 3 12" xfId="2573" xr:uid="{00000000-0005-0000-0000-0000EA090000}"/>
    <cellStyle name="Normal 2 2 2 3 3 12 2" xfId="10559" xr:uid="{D32854B9-3C03-4E41-B30F-9D72ECE78274}"/>
    <cellStyle name="Normal 2 2 2 3 3 13" xfId="2574" xr:uid="{00000000-0005-0000-0000-0000EB090000}"/>
    <cellStyle name="Normal 2 2 2 3 3 13 2" xfId="10560" xr:uid="{27476CEE-687F-41CD-B18C-70892B5F9F0C}"/>
    <cellStyle name="Normal 2 2 2 3 3 14" xfId="2575" xr:uid="{00000000-0005-0000-0000-0000EC090000}"/>
    <cellStyle name="Normal 2 2 2 3 3 14 2" xfId="10561" xr:uid="{BD07154A-6E9D-4948-AFB6-1ADD4EEEDF67}"/>
    <cellStyle name="Normal 2 2 2 3 3 15" xfId="2576" xr:uid="{00000000-0005-0000-0000-0000ED090000}"/>
    <cellStyle name="Normal 2 2 2 3 3 15 2" xfId="10562" xr:uid="{E95D9379-2EEA-4FB2-99BA-48A6DCF33CEB}"/>
    <cellStyle name="Normal 2 2 2 3 3 16" xfId="2577" xr:uid="{00000000-0005-0000-0000-0000EE090000}"/>
    <cellStyle name="Normal 2 2 2 3 3 16 2" xfId="10563" xr:uid="{C4F0FF32-F53D-463A-88B3-4D40F4EBA4B5}"/>
    <cellStyle name="Normal 2 2 2 3 3 17" xfId="2578" xr:uid="{00000000-0005-0000-0000-0000EF090000}"/>
    <cellStyle name="Normal 2 2 2 3 3 17 2" xfId="10564" xr:uid="{FAF761E0-EEA4-4B0A-809C-AF76502F54B8}"/>
    <cellStyle name="Normal 2 2 2 3 3 18" xfId="2579" xr:uid="{00000000-0005-0000-0000-0000F0090000}"/>
    <cellStyle name="Normal 2 2 2 3 3 18 2" xfId="10565" xr:uid="{EC97B76B-4CCA-4583-B563-F6603BDCEDA3}"/>
    <cellStyle name="Normal 2 2 2 3 3 19" xfId="2580" xr:uid="{00000000-0005-0000-0000-0000F1090000}"/>
    <cellStyle name="Normal 2 2 2 3 3 19 2" xfId="10566" xr:uid="{92A38E34-FC96-4483-A6B0-D716858EEE47}"/>
    <cellStyle name="Normal 2 2 2 3 3 2" xfId="2581" xr:uid="{00000000-0005-0000-0000-0000F2090000}"/>
    <cellStyle name="Normal 2 2 2 3 3 2 2" xfId="2582" xr:uid="{00000000-0005-0000-0000-0000F3090000}"/>
    <cellStyle name="Normal 2 2 2 3 3 2 2 10" xfId="2583" xr:uid="{00000000-0005-0000-0000-0000F4090000}"/>
    <cellStyle name="Normal 2 2 2 3 3 2 2 10 2" xfId="10569" xr:uid="{E54484A8-B358-4515-A4F7-BD3507828D43}"/>
    <cellStyle name="Normal 2 2 2 3 3 2 2 11" xfId="2584" xr:uid="{00000000-0005-0000-0000-0000F5090000}"/>
    <cellStyle name="Normal 2 2 2 3 3 2 2 11 2" xfId="10570" xr:uid="{EDF47719-3076-4D98-8BBE-C38592CA45E6}"/>
    <cellStyle name="Normal 2 2 2 3 3 2 2 12" xfId="2585" xr:uid="{00000000-0005-0000-0000-0000F6090000}"/>
    <cellStyle name="Normal 2 2 2 3 3 2 2 12 2" xfId="10571" xr:uid="{98BB3930-F194-47FD-A0EF-89DEA82C0B3F}"/>
    <cellStyle name="Normal 2 2 2 3 3 2 2 13" xfId="2586" xr:uid="{00000000-0005-0000-0000-0000F7090000}"/>
    <cellStyle name="Normal 2 2 2 3 3 2 2 13 2" xfId="10572" xr:uid="{43CB9806-0890-40BA-994A-BC5D247C1589}"/>
    <cellStyle name="Normal 2 2 2 3 3 2 2 14" xfId="2587" xr:uid="{00000000-0005-0000-0000-0000F8090000}"/>
    <cellStyle name="Normal 2 2 2 3 3 2 2 14 2" xfId="10573" xr:uid="{8F8EA7F6-B3A1-4B59-8FFE-C8B25CF9CFA5}"/>
    <cellStyle name="Normal 2 2 2 3 3 2 2 15" xfId="2588" xr:uid="{00000000-0005-0000-0000-0000F9090000}"/>
    <cellStyle name="Normal 2 2 2 3 3 2 2 15 2" xfId="10574" xr:uid="{17971A4E-E9E9-4F72-B166-E6F96EDB878D}"/>
    <cellStyle name="Normal 2 2 2 3 3 2 2 16" xfId="10568" xr:uid="{ED31D0F0-A5A1-4E55-9BAB-6C60C3AC0E3A}"/>
    <cellStyle name="Normal 2 2 2 3 3 2 2 2" xfId="2589" xr:uid="{00000000-0005-0000-0000-0000FA090000}"/>
    <cellStyle name="Normal 2 2 2 3 3 2 2 2 2" xfId="10575" xr:uid="{B97973CC-7F80-4FF5-9DF8-04BB8073E471}"/>
    <cellStyle name="Normal 2 2 2 3 3 2 2 3" xfId="2590" xr:uid="{00000000-0005-0000-0000-0000FB090000}"/>
    <cellStyle name="Normal 2 2 2 3 3 2 2 3 2" xfId="10576" xr:uid="{9E48C38B-78CE-4BD7-9CB5-8EE31969D90D}"/>
    <cellStyle name="Normal 2 2 2 3 3 2 2 4" xfId="2591" xr:uid="{00000000-0005-0000-0000-0000FC090000}"/>
    <cellStyle name="Normal 2 2 2 3 3 2 2 4 2" xfId="10577" xr:uid="{C0B5D50F-5983-47CA-8CF5-26A70A14D1CD}"/>
    <cellStyle name="Normal 2 2 2 3 3 2 2 5" xfId="2592" xr:uid="{00000000-0005-0000-0000-0000FD090000}"/>
    <cellStyle name="Normal 2 2 2 3 3 2 2 5 2" xfId="10578" xr:uid="{14A2B964-5B8C-4734-ABE5-EAE859C9FA21}"/>
    <cellStyle name="Normal 2 2 2 3 3 2 2 6" xfId="2593" xr:uid="{00000000-0005-0000-0000-0000FE090000}"/>
    <cellStyle name="Normal 2 2 2 3 3 2 2 6 2" xfId="10579" xr:uid="{FE73D262-963F-4D1F-BE97-EC425BB9F1AF}"/>
    <cellStyle name="Normal 2 2 2 3 3 2 2 7" xfId="2594" xr:uid="{00000000-0005-0000-0000-0000FF090000}"/>
    <cellStyle name="Normal 2 2 2 3 3 2 2 7 2" xfId="10580" xr:uid="{477924A9-4539-4736-81BD-00BD138BBA0C}"/>
    <cellStyle name="Normal 2 2 2 3 3 2 2 8" xfId="2595" xr:uid="{00000000-0005-0000-0000-0000000A0000}"/>
    <cellStyle name="Normal 2 2 2 3 3 2 2 8 2" xfId="10581" xr:uid="{1E51D0D1-BEB9-48C8-83C8-0C3E1A4CE199}"/>
    <cellStyle name="Normal 2 2 2 3 3 2 2 9" xfId="2596" xr:uid="{00000000-0005-0000-0000-0000010A0000}"/>
    <cellStyle name="Normal 2 2 2 3 3 2 2 9 2" xfId="10582" xr:uid="{4D736F0B-5E57-433A-8538-E31F1ECF5484}"/>
    <cellStyle name="Normal 2 2 2 3 3 2 3" xfId="2597" xr:uid="{00000000-0005-0000-0000-0000020A0000}"/>
    <cellStyle name="Normal 2 2 2 3 3 2 3 10" xfId="2598" xr:uid="{00000000-0005-0000-0000-0000030A0000}"/>
    <cellStyle name="Normal 2 2 2 3 3 2 3 10 2" xfId="10584" xr:uid="{64CC4174-E901-419B-9FA0-878ADDA1B787}"/>
    <cellStyle name="Normal 2 2 2 3 3 2 3 11" xfId="2599" xr:uid="{00000000-0005-0000-0000-0000040A0000}"/>
    <cellStyle name="Normal 2 2 2 3 3 2 3 11 2" xfId="10585" xr:uid="{ECD86F21-5FE3-4DF1-AB99-E3E458C58257}"/>
    <cellStyle name="Normal 2 2 2 3 3 2 3 12" xfId="2600" xr:uid="{00000000-0005-0000-0000-0000050A0000}"/>
    <cellStyle name="Normal 2 2 2 3 3 2 3 12 2" xfId="10586" xr:uid="{81EA56AB-5B44-4865-A3B7-B972D6F2287E}"/>
    <cellStyle name="Normal 2 2 2 3 3 2 3 13" xfId="2601" xr:uid="{00000000-0005-0000-0000-0000060A0000}"/>
    <cellStyle name="Normal 2 2 2 3 3 2 3 13 2" xfId="10587" xr:uid="{EA85DCEA-8DC3-42B5-B905-06DF77A05436}"/>
    <cellStyle name="Normal 2 2 2 3 3 2 3 14" xfId="2602" xr:uid="{00000000-0005-0000-0000-0000070A0000}"/>
    <cellStyle name="Normal 2 2 2 3 3 2 3 14 2" xfId="10588" xr:uid="{9EB7637C-575A-4B12-854E-CFF53AB68058}"/>
    <cellStyle name="Normal 2 2 2 3 3 2 3 15" xfId="2603" xr:uid="{00000000-0005-0000-0000-0000080A0000}"/>
    <cellStyle name="Normal 2 2 2 3 3 2 3 15 2" xfId="10589" xr:uid="{8660B206-F6C8-4E99-9E18-953E60D60B22}"/>
    <cellStyle name="Normal 2 2 2 3 3 2 3 16" xfId="10583" xr:uid="{309C3C11-AEAA-4590-BF65-79DD46B7ECFA}"/>
    <cellStyle name="Normal 2 2 2 3 3 2 3 2" xfId="2604" xr:uid="{00000000-0005-0000-0000-0000090A0000}"/>
    <cellStyle name="Normal 2 2 2 3 3 2 3 2 2" xfId="10590" xr:uid="{04285FA1-0717-493D-A625-C50FCA84CF83}"/>
    <cellStyle name="Normal 2 2 2 3 3 2 3 3" xfId="2605" xr:uid="{00000000-0005-0000-0000-00000A0A0000}"/>
    <cellStyle name="Normal 2 2 2 3 3 2 3 3 2" xfId="10591" xr:uid="{4BB68904-2D66-449A-9A03-9494BF8C0970}"/>
    <cellStyle name="Normal 2 2 2 3 3 2 3 4" xfId="2606" xr:uid="{00000000-0005-0000-0000-00000B0A0000}"/>
    <cellStyle name="Normal 2 2 2 3 3 2 3 4 2" xfId="10592" xr:uid="{85DC342E-94D2-4BDA-9F27-8CCE0329DB35}"/>
    <cellStyle name="Normal 2 2 2 3 3 2 3 5" xfId="2607" xr:uid="{00000000-0005-0000-0000-00000C0A0000}"/>
    <cellStyle name="Normal 2 2 2 3 3 2 3 5 2" xfId="10593" xr:uid="{C686AFEA-6DAB-41F7-B97C-708829CA217C}"/>
    <cellStyle name="Normal 2 2 2 3 3 2 3 6" xfId="2608" xr:uid="{00000000-0005-0000-0000-00000D0A0000}"/>
    <cellStyle name="Normal 2 2 2 3 3 2 3 6 2" xfId="10594" xr:uid="{DBAA1C7E-9638-419B-AC79-C38F8569D0AF}"/>
    <cellStyle name="Normal 2 2 2 3 3 2 3 7" xfId="2609" xr:uid="{00000000-0005-0000-0000-00000E0A0000}"/>
    <cellStyle name="Normal 2 2 2 3 3 2 3 7 2" xfId="10595" xr:uid="{CE038319-238A-48BD-AFCB-5C98B196CE56}"/>
    <cellStyle name="Normal 2 2 2 3 3 2 3 8" xfId="2610" xr:uid="{00000000-0005-0000-0000-00000F0A0000}"/>
    <cellStyle name="Normal 2 2 2 3 3 2 3 8 2" xfId="10596" xr:uid="{0DC64B02-3053-4B65-B1ED-732D69CFC5FE}"/>
    <cellStyle name="Normal 2 2 2 3 3 2 3 9" xfId="2611" xr:uid="{00000000-0005-0000-0000-0000100A0000}"/>
    <cellStyle name="Normal 2 2 2 3 3 2 3 9 2" xfId="10597" xr:uid="{A6FE2CCA-320F-43E8-9F77-FABB71A57BA2}"/>
    <cellStyle name="Normal 2 2 2 3 3 2 4" xfId="2612" xr:uid="{00000000-0005-0000-0000-0000110A0000}"/>
    <cellStyle name="Normal 2 2 2 3 3 2 4 10" xfId="2613" xr:uid="{00000000-0005-0000-0000-0000120A0000}"/>
    <cellStyle name="Normal 2 2 2 3 3 2 4 10 2" xfId="10599" xr:uid="{7ACC83B7-DE70-4128-B004-BF3FE58A55E9}"/>
    <cellStyle name="Normal 2 2 2 3 3 2 4 11" xfId="2614" xr:uid="{00000000-0005-0000-0000-0000130A0000}"/>
    <cellStyle name="Normal 2 2 2 3 3 2 4 11 2" xfId="10600" xr:uid="{2311222C-BDFC-498B-8792-98327C3DDA13}"/>
    <cellStyle name="Normal 2 2 2 3 3 2 4 12" xfId="2615" xr:uid="{00000000-0005-0000-0000-0000140A0000}"/>
    <cellStyle name="Normal 2 2 2 3 3 2 4 12 2" xfId="10601" xr:uid="{C8B6D0E4-B2FD-404E-AFEB-8774F804F009}"/>
    <cellStyle name="Normal 2 2 2 3 3 2 4 13" xfId="2616" xr:uid="{00000000-0005-0000-0000-0000150A0000}"/>
    <cellStyle name="Normal 2 2 2 3 3 2 4 13 2" xfId="10602" xr:uid="{C2DEEA3A-52E6-4690-A7BE-F81C548A69EB}"/>
    <cellStyle name="Normal 2 2 2 3 3 2 4 14" xfId="2617" xr:uid="{00000000-0005-0000-0000-0000160A0000}"/>
    <cellStyle name="Normal 2 2 2 3 3 2 4 14 2" xfId="10603" xr:uid="{F7FDB437-FEC1-473C-B322-ECD7952A8FB7}"/>
    <cellStyle name="Normal 2 2 2 3 3 2 4 15" xfId="2618" xr:uid="{00000000-0005-0000-0000-0000170A0000}"/>
    <cellStyle name="Normal 2 2 2 3 3 2 4 15 2" xfId="10604" xr:uid="{E4C45829-77AB-47C4-B217-DBF1513BB2DA}"/>
    <cellStyle name="Normal 2 2 2 3 3 2 4 16" xfId="10598" xr:uid="{9E7C256B-A969-4C29-8102-DEF16EA2100F}"/>
    <cellStyle name="Normal 2 2 2 3 3 2 4 2" xfId="2619" xr:uid="{00000000-0005-0000-0000-0000180A0000}"/>
    <cellStyle name="Normal 2 2 2 3 3 2 4 2 2" xfId="10605" xr:uid="{141F23B2-C0B4-44F0-80EF-68A5FFF7878A}"/>
    <cellStyle name="Normal 2 2 2 3 3 2 4 3" xfId="2620" xr:uid="{00000000-0005-0000-0000-0000190A0000}"/>
    <cellStyle name="Normal 2 2 2 3 3 2 4 3 2" xfId="10606" xr:uid="{B107B58F-3F60-4209-B795-9317248A9A49}"/>
    <cellStyle name="Normal 2 2 2 3 3 2 4 4" xfId="2621" xr:uid="{00000000-0005-0000-0000-00001A0A0000}"/>
    <cellStyle name="Normal 2 2 2 3 3 2 4 4 2" xfId="10607" xr:uid="{8A4AF3C9-8702-423F-9214-8E85F0C3B658}"/>
    <cellStyle name="Normal 2 2 2 3 3 2 4 5" xfId="2622" xr:uid="{00000000-0005-0000-0000-00001B0A0000}"/>
    <cellStyle name="Normal 2 2 2 3 3 2 4 5 2" xfId="10608" xr:uid="{3AA7268E-3D24-4B72-905A-F4D52C49DA9B}"/>
    <cellStyle name="Normal 2 2 2 3 3 2 4 6" xfId="2623" xr:uid="{00000000-0005-0000-0000-00001C0A0000}"/>
    <cellStyle name="Normal 2 2 2 3 3 2 4 6 2" xfId="10609" xr:uid="{02093076-8F53-439F-B23A-7092DAC0A8B6}"/>
    <cellStyle name="Normal 2 2 2 3 3 2 4 7" xfId="2624" xr:uid="{00000000-0005-0000-0000-00001D0A0000}"/>
    <cellStyle name="Normal 2 2 2 3 3 2 4 7 2" xfId="10610" xr:uid="{D1451CC8-767E-4B9C-AD5B-4671FD64E103}"/>
    <cellStyle name="Normal 2 2 2 3 3 2 4 8" xfId="2625" xr:uid="{00000000-0005-0000-0000-00001E0A0000}"/>
    <cellStyle name="Normal 2 2 2 3 3 2 4 8 2" xfId="10611" xr:uid="{51B4DCE6-874D-426A-B856-FB1D24B4E197}"/>
    <cellStyle name="Normal 2 2 2 3 3 2 4 9" xfId="2626" xr:uid="{00000000-0005-0000-0000-00001F0A0000}"/>
    <cellStyle name="Normal 2 2 2 3 3 2 4 9 2" xfId="10612" xr:uid="{F40C6012-6BBB-4005-8FC5-A759931C54AC}"/>
    <cellStyle name="Normal 2 2 2 3 3 2 5" xfId="2627" xr:uid="{00000000-0005-0000-0000-0000200A0000}"/>
    <cellStyle name="Normal 2 2 2 3 3 2 5 10" xfId="2628" xr:uid="{00000000-0005-0000-0000-0000210A0000}"/>
    <cellStyle name="Normal 2 2 2 3 3 2 5 10 2" xfId="10614" xr:uid="{3FE4206A-D27F-40F1-A1F8-6E1AB0C8C946}"/>
    <cellStyle name="Normal 2 2 2 3 3 2 5 11" xfId="2629" xr:uid="{00000000-0005-0000-0000-0000220A0000}"/>
    <cellStyle name="Normal 2 2 2 3 3 2 5 11 2" xfId="10615" xr:uid="{7FD06904-597F-4CB7-A95D-89E67F33B8F7}"/>
    <cellStyle name="Normal 2 2 2 3 3 2 5 12" xfId="2630" xr:uid="{00000000-0005-0000-0000-0000230A0000}"/>
    <cellStyle name="Normal 2 2 2 3 3 2 5 12 2" xfId="10616" xr:uid="{633BDAC6-9BA4-4C8F-AE40-C393E0661A3D}"/>
    <cellStyle name="Normal 2 2 2 3 3 2 5 13" xfId="2631" xr:uid="{00000000-0005-0000-0000-0000240A0000}"/>
    <cellStyle name="Normal 2 2 2 3 3 2 5 13 2" xfId="10617" xr:uid="{8B518D8C-B177-46C1-B3D3-8FA1BD530ADF}"/>
    <cellStyle name="Normal 2 2 2 3 3 2 5 14" xfId="2632" xr:uid="{00000000-0005-0000-0000-0000250A0000}"/>
    <cellStyle name="Normal 2 2 2 3 3 2 5 14 2" xfId="10618" xr:uid="{C5F19BCA-2153-4C59-A229-4182271039B7}"/>
    <cellStyle name="Normal 2 2 2 3 3 2 5 15" xfId="2633" xr:uid="{00000000-0005-0000-0000-0000260A0000}"/>
    <cellStyle name="Normal 2 2 2 3 3 2 5 15 2" xfId="10619" xr:uid="{F09A91FC-F4FA-4E6C-BA3E-3E5E47C9B0F1}"/>
    <cellStyle name="Normal 2 2 2 3 3 2 5 16" xfId="10613" xr:uid="{40EC8934-6972-4453-85BC-C92476F39D76}"/>
    <cellStyle name="Normal 2 2 2 3 3 2 5 2" xfId="2634" xr:uid="{00000000-0005-0000-0000-0000270A0000}"/>
    <cellStyle name="Normal 2 2 2 3 3 2 5 2 2" xfId="10620" xr:uid="{782AB871-CAA3-4AEA-BF17-6CDB0E8CA9FB}"/>
    <cellStyle name="Normal 2 2 2 3 3 2 5 3" xfId="2635" xr:uid="{00000000-0005-0000-0000-0000280A0000}"/>
    <cellStyle name="Normal 2 2 2 3 3 2 5 3 2" xfId="10621" xr:uid="{0E43D753-4880-4FE7-A86A-763119A46A06}"/>
    <cellStyle name="Normal 2 2 2 3 3 2 5 4" xfId="2636" xr:uid="{00000000-0005-0000-0000-0000290A0000}"/>
    <cellStyle name="Normal 2 2 2 3 3 2 5 4 2" xfId="10622" xr:uid="{3F760767-2C1F-4706-942A-F3E218C619D7}"/>
    <cellStyle name="Normal 2 2 2 3 3 2 5 5" xfId="2637" xr:uid="{00000000-0005-0000-0000-00002A0A0000}"/>
    <cellStyle name="Normal 2 2 2 3 3 2 5 5 2" xfId="10623" xr:uid="{2BE5519F-107B-40FA-88AA-D47FF94D0841}"/>
    <cellStyle name="Normal 2 2 2 3 3 2 5 6" xfId="2638" xr:uid="{00000000-0005-0000-0000-00002B0A0000}"/>
    <cellStyle name="Normal 2 2 2 3 3 2 5 6 2" xfId="10624" xr:uid="{4A13C616-65E8-40A7-AAC4-DC0C5C0380AC}"/>
    <cellStyle name="Normal 2 2 2 3 3 2 5 7" xfId="2639" xr:uid="{00000000-0005-0000-0000-00002C0A0000}"/>
    <cellStyle name="Normal 2 2 2 3 3 2 5 7 2" xfId="10625" xr:uid="{CB323D2F-EE9D-4F70-9153-CD341B15896E}"/>
    <cellStyle name="Normal 2 2 2 3 3 2 5 8" xfId="2640" xr:uid="{00000000-0005-0000-0000-00002D0A0000}"/>
    <cellStyle name="Normal 2 2 2 3 3 2 5 8 2" xfId="10626" xr:uid="{3E271F95-DD90-4327-AC0E-6B43CAF50A97}"/>
    <cellStyle name="Normal 2 2 2 3 3 2 5 9" xfId="2641" xr:uid="{00000000-0005-0000-0000-00002E0A0000}"/>
    <cellStyle name="Normal 2 2 2 3 3 2 5 9 2" xfId="10627" xr:uid="{1DC03448-A4B7-4973-88D4-BF2EBE095535}"/>
    <cellStyle name="Normal 2 2 2 3 3 2 6" xfId="10567" xr:uid="{01DB4EAA-1230-4F7A-9146-AFCDFBC64EB0}"/>
    <cellStyle name="Normal 2 2 2 3 3 20" xfId="10556" xr:uid="{376BFAA7-9C01-4115-A988-BF1854D406D8}"/>
    <cellStyle name="Normal 2 2 2 3 3 3" xfId="2642" xr:uid="{00000000-0005-0000-0000-00002F0A0000}"/>
    <cellStyle name="Normal 2 2 2 3 3 3 2" xfId="10628" xr:uid="{C9FEF5DA-7499-4100-B576-2561BFDFA573}"/>
    <cellStyle name="Normal 2 2 2 3 3 4" xfId="2643" xr:uid="{00000000-0005-0000-0000-0000300A0000}"/>
    <cellStyle name="Normal 2 2 2 3 3 4 2" xfId="10629" xr:uid="{89024192-44A5-4A92-92D4-E965BDF1EF33}"/>
    <cellStyle name="Normal 2 2 2 3 3 5" xfId="2644" xr:uid="{00000000-0005-0000-0000-0000310A0000}"/>
    <cellStyle name="Normal 2 2 2 3 3 5 2" xfId="10630" xr:uid="{AAE40562-A338-4348-850E-33247A4090BD}"/>
    <cellStyle name="Normal 2 2 2 3 3 6" xfId="2645" xr:uid="{00000000-0005-0000-0000-0000320A0000}"/>
    <cellStyle name="Normal 2 2 2 3 3 6 2" xfId="10631" xr:uid="{1BA58BEC-7F6F-460C-A63C-6E6907F6B5E4}"/>
    <cellStyle name="Normal 2 2 2 3 3 7" xfId="2646" xr:uid="{00000000-0005-0000-0000-0000330A0000}"/>
    <cellStyle name="Normal 2 2 2 3 3 7 2" xfId="10632" xr:uid="{18E11FC1-EBB4-46A2-85FD-76C5731BFF6B}"/>
    <cellStyle name="Normal 2 2 2 3 3 8" xfId="2647" xr:uid="{00000000-0005-0000-0000-0000340A0000}"/>
    <cellStyle name="Normal 2 2 2 3 3 8 2" xfId="10633" xr:uid="{833F389B-F7F0-43FB-BAC4-7645BB4E96B2}"/>
    <cellStyle name="Normal 2 2 2 3 3 9" xfId="2648" xr:uid="{00000000-0005-0000-0000-0000350A0000}"/>
    <cellStyle name="Normal 2 2 2 3 3 9 2" xfId="10634" xr:uid="{56A0342D-D9A7-4359-8DBE-B32C279B4C48}"/>
    <cellStyle name="Normal 2 2 2 3 4" xfId="2649" xr:uid="{00000000-0005-0000-0000-0000360A0000}"/>
    <cellStyle name="Normal 2 2 2 3 4 10" xfId="2650" xr:uid="{00000000-0005-0000-0000-0000370A0000}"/>
    <cellStyle name="Normal 2 2 2 3 4 10 2" xfId="10636" xr:uid="{9B576665-42B9-4564-A457-0C1A77CE8050}"/>
    <cellStyle name="Normal 2 2 2 3 4 11" xfId="2651" xr:uid="{00000000-0005-0000-0000-0000380A0000}"/>
    <cellStyle name="Normal 2 2 2 3 4 11 2" xfId="10637" xr:uid="{71F0000D-11FE-44B8-99F5-4AD0C30EF6BD}"/>
    <cellStyle name="Normal 2 2 2 3 4 12" xfId="2652" xr:uid="{00000000-0005-0000-0000-0000390A0000}"/>
    <cellStyle name="Normal 2 2 2 3 4 12 2" xfId="10638" xr:uid="{DF1C4879-B9A3-45F8-9D86-E4BC3EB0B751}"/>
    <cellStyle name="Normal 2 2 2 3 4 13" xfId="2653" xr:uid="{00000000-0005-0000-0000-00003A0A0000}"/>
    <cellStyle name="Normal 2 2 2 3 4 13 2" xfId="10639" xr:uid="{9EB474E9-D5CA-447B-B164-717A3E3E24D9}"/>
    <cellStyle name="Normal 2 2 2 3 4 14" xfId="2654" xr:uid="{00000000-0005-0000-0000-00003B0A0000}"/>
    <cellStyle name="Normal 2 2 2 3 4 14 2" xfId="10640" xr:uid="{7173F4F6-0B41-4E56-A314-04481F3C7717}"/>
    <cellStyle name="Normal 2 2 2 3 4 15" xfId="2655" xr:uid="{00000000-0005-0000-0000-00003C0A0000}"/>
    <cellStyle name="Normal 2 2 2 3 4 15 2" xfId="10641" xr:uid="{43B0CD38-A9B4-4C0E-95C6-D16B8DA7305F}"/>
    <cellStyle name="Normal 2 2 2 3 4 16" xfId="10635" xr:uid="{844DFA47-CFED-4FF1-BE96-033AF93F63AC}"/>
    <cellStyle name="Normal 2 2 2 3 4 2" xfId="2656" xr:uid="{00000000-0005-0000-0000-00003D0A0000}"/>
    <cellStyle name="Normal 2 2 2 3 4 2 2" xfId="10642" xr:uid="{F9FCBB57-460B-46F5-9314-B327D5E81757}"/>
    <cellStyle name="Normal 2 2 2 3 4 3" xfId="2657" xr:uid="{00000000-0005-0000-0000-00003E0A0000}"/>
    <cellStyle name="Normal 2 2 2 3 4 3 2" xfId="10643" xr:uid="{1B9ACA1F-E182-4FB1-9E00-B7E059FB72E6}"/>
    <cellStyle name="Normal 2 2 2 3 4 4" xfId="2658" xr:uid="{00000000-0005-0000-0000-00003F0A0000}"/>
    <cellStyle name="Normal 2 2 2 3 4 4 2" xfId="10644" xr:uid="{6A8416E5-7BBB-4F68-9BC8-9F7F368ADDAE}"/>
    <cellStyle name="Normal 2 2 2 3 4 5" xfId="2659" xr:uid="{00000000-0005-0000-0000-0000400A0000}"/>
    <cellStyle name="Normal 2 2 2 3 4 5 2" xfId="10645" xr:uid="{5B1A5186-67E7-4989-9152-FDFCC44578D5}"/>
    <cellStyle name="Normal 2 2 2 3 4 6" xfId="2660" xr:uid="{00000000-0005-0000-0000-0000410A0000}"/>
    <cellStyle name="Normal 2 2 2 3 4 6 2" xfId="10646" xr:uid="{B5C98734-186E-44EA-8087-76D1596D7F09}"/>
    <cellStyle name="Normal 2 2 2 3 4 7" xfId="2661" xr:uid="{00000000-0005-0000-0000-0000420A0000}"/>
    <cellStyle name="Normal 2 2 2 3 4 7 2" xfId="10647" xr:uid="{0EEB4AFF-E523-44A8-B8EA-BDD46AF3FD62}"/>
    <cellStyle name="Normal 2 2 2 3 4 8" xfId="2662" xr:uid="{00000000-0005-0000-0000-0000430A0000}"/>
    <cellStyle name="Normal 2 2 2 3 4 8 2" xfId="10648" xr:uid="{75F06CFE-7189-4916-AEEA-56C18D70446B}"/>
    <cellStyle name="Normal 2 2 2 3 4 9" xfId="2663" xr:uid="{00000000-0005-0000-0000-0000440A0000}"/>
    <cellStyle name="Normal 2 2 2 3 4 9 2" xfId="10649" xr:uid="{E2096DF2-7365-4E3D-AC6A-98F489BBE7BE}"/>
    <cellStyle name="Normal 2 2 2 3 5" xfId="2664" xr:uid="{00000000-0005-0000-0000-0000450A0000}"/>
    <cellStyle name="Normal 2 2 2 3 5 10" xfId="2665" xr:uid="{00000000-0005-0000-0000-0000460A0000}"/>
    <cellStyle name="Normal 2 2 2 3 5 10 2" xfId="10651" xr:uid="{EA7D1C60-7318-4452-B67A-C60F9CAB4CCA}"/>
    <cellStyle name="Normal 2 2 2 3 5 11" xfId="2666" xr:uid="{00000000-0005-0000-0000-0000470A0000}"/>
    <cellStyle name="Normal 2 2 2 3 5 11 2" xfId="10652" xr:uid="{162D89E0-3C3B-4656-868D-2BEF285B7281}"/>
    <cellStyle name="Normal 2 2 2 3 5 12" xfId="2667" xr:uid="{00000000-0005-0000-0000-0000480A0000}"/>
    <cellStyle name="Normal 2 2 2 3 5 12 2" xfId="10653" xr:uid="{22F07128-4F38-42C6-8F84-4356D3F75C0A}"/>
    <cellStyle name="Normal 2 2 2 3 5 13" xfId="2668" xr:uid="{00000000-0005-0000-0000-0000490A0000}"/>
    <cellStyle name="Normal 2 2 2 3 5 13 2" xfId="10654" xr:uid="{8B1EB633-2073-4642-9EF5-BCEADB8B7107}"/>
    <cellStyle name="Normal 2 2 2 3 5 14" xfId="2669" xr:uid="{00000000-0005-0000-0000-00004A0A0000}"/>
    <cellStyle name="Normal 2 2 2 3 5 14 2" xfId="10655" xr:uid="{D4680A36-E0F8-4C7C-A489-B9DA8250E4DF}"/>
    <cellStyle name="Normal 2 2 2 3 5 15" xfId="2670" xr:uid="{00000000-0005-0000-0000-00004B0A0000}"/>
    <cellStyle name="Normal 2 2 2 3 5 15 2" xfId="10656" xr:uid="{78D4D463-4EC1-4D45-9D8A-BFAA2E44677D}"/>
    <cellStyle name="Normal 2 2 2 3 5 16" xfId="10650" xr:uid="{0F0C6E5E-3E8D-4D9F-B1B7-9FDF073E1269}"/>
    <cellStyle name="Normal 2 2 2 3 5 2" xfId="2671" xr:uid="{00000000-0005-0000-0000-00004C0A0000}"/>
    <cellStyle name="Normal 2 2 2 3 5 2 2" xfId="10657" xr:uid="{2A65B003-85F4-4DAA-B295-63E9E17DAAB4}"/>
    <cellStyle name="Normal 2 2 2 3 5 3" xfId="2672" xr:uid="{00000000-0005-0000-0000-00004D0A0000}"/>
    <cellStyle name="Normal 2 2 2 3 5 3 2" xfId="10658" xr:uid="{07E2410B-74F3-4D2D-A0BC-C0003902E300}"/>
    <cellStyle name="Normal 2 2 2 3 5 4" xfId="2673" xr:uid="{00000000-0005-0000-0000-00004E0A0000}"/>
    <cellStyle name="Normal 2 2 2 3 5 4 2" xfId="10659" xr:uid="{57EBA5F1-0DE8-4D62-AE37-568AA713AE8F}"/>
    <cellStyle name="Normal 2 2 2 3 5 5" xfId="2674" xr:uid="{00000000-0005-0000-0000-00004F0A0000}"/>
    <cellStyle name="Normal 2 2 2 3 5 5 2" xfId="10660" xr:uid="{DB716975-B1C1-4A63-B185-E72097BC8F60}"/>
    <cellStyle name="Normal 2 2 2 3 5 6" xfId="2675" xr:uid="{00000000-0005-0000-0000-0000500A0000}"/>
    <cellStyle name="Normal 2 2 2 3 5 6 2" xfId="10661" xr:uid="{9C78FEFE-5D89-46D9-AFAF-53166E5EF82C}"/>
    <cellStyle name="Normal 2 2 2 3 5 7" xfId="2676" xr:uid="{00000000-0005-0000-0000-0000510A0000}"/>
    <cellStyle name="Normal 2 2 2 3 5 7 2" xfId="10662" xr:uid="{06F10819-6F60-499D-BC51-89C12018E493}"/>
    <cellStyle name="Normal 2 2 2 3 5 8" xfId="2677" xr:uid="{00000000-0005-0000-0000-0000520A0000}"/>
    <cellStyle name="Normal 2 2 2 3 5 8 2" xfId="10663" xr:uid="{E7B74B94-2816-4605-B66C-BB311A23B0B7}"/>
    <cellStyle name="Normal 2 2 2 3 5 9" xfId="2678" xr:uid="{00000000-0005-0000-0000-0000530A0000}"/>
    <cellStyle name="Normal 2 2 2 3 5 9 2" xfId="10664" xr:uid="{EB0998DE-6413-41A0-987B-57943028F061}"/>
    <cellStyle name="Normal 2 2 2 3 6" xfId="2679" xr:uid="{00000000-0005-0000-0000-0000540A0000}"/>
    <cellStyle name="Normal 2 2 2 3 6 10" xfId="2680" xr:uid="{00000000-0005-0000-0000-0000550A0000}"/>
    <cellStyle name="Normal 2 2 2 3 6 10 2" xfId="10666" xr:uid="{84FD93DD-38D3-4B0A-ADD7-06C4CDDBBD93}"/>
    <cellStyle name="Normal 2 2 2 3 6 11" xfId="2681" xr:uid="{00000000-0005-0000-0000-0000560A0000}"/>
    <cellStyle name="Normal 2 2 2 3 6 11 2" xfId="10667" xr:uid="{3EBB52EC-975C-468D-9450-D1ADE45F17D6}"/>
    <cellStyle name="Normal 2 2 2 3 6 12" xfId="2682" xr:uid="{00000000-0005-0000-0000-0000570A0000}"/>
    <cellStyle name="Normal 2 2 2 3 6 12 2" xfId="10668" xr:uid="{282B5218-5598-4996-8BAE-14D2D69C7605}"/>
    <cellStyle name="Normal 2 2 2 3 6 13" xfId="2683" xr:uid="{00000000-0005-0000-0000-0000580A0000}"/>
    <cellStyle name="Normal 2 2 2 3 6 13 2" xfId="10669" xr:uid="{F68C8D47-AE62-44F3-83D1-C17E711F9BF3}"/>
    <cellStyle name="Normal 2 2 2 3 6 14" xfId="2684" xr:uid="{00000000-0005-0000-0000-0000590A0000}"/>
    <cellStyle name="Normal 2 2 2 3 6 14 2" xfId="10670" xr:uid="{109300E7-7F6A-4703-8BBA-ACF578206DFC}"/>
    <cellStyle name="Normal 2 2 2 3 6 15" xfId="2685" xr:uid="{00000000-0005-0000-0000-00005A0A0000}"/>
    <cellStyle name="Normal 2 2 2 3 6 15 2" xfId="10671" xr:uid="{759681E3-D85C-4596-B0A7-02CF97EBF3C9}"/>
    <cellStyle name="Normal 2 2 2 3 6 16" xfId="10665" xr:uid="{24BDBC71-158E-41AC-8B17-E67349955118}"/>
    <cellStyle name="Normal 2 2 2 3 6 2" xfId="2686" xr:uid="{00000000-0005-0000-0000-00005B0A0000}"/>
    <cellStyle name="Normal 2 2 2 3 6 2 2" xfId="10672" xr:uid="{DF4CDB28-E58E-41C8-BD04-6DE061EAD804}"/>
    <cellStyle name="Normal 2 2 2 3 6 3" xfId="2687" xr:uid="{00000000-0005-0000-0000-00005C0A0000}"/>
    <cellStyle name="Normal 2 2 2 3 6 3 2" xfId="10673" xr:uid="{FFF7576F-8A66-48D2-A728-0B12EEDE70A6}"/>
    <cellStyle name="Normal 2 2 2 3 6 4" xfId="2688" xr:uid="{00000000-0005-0000-0000-00005D0A0000}"/>
    <cellStyle name="Normal 2 2 2 3 6 4 2" xfId="10674" xr:uid="{917E5C46-0434-4BA0-B72B-0A7A1DD25CBB}"/>
    <cellStyle name="Normal 2 2 2 3 6 5" xfId="2689" xr:uid="{00000000-0005-0000-0000-00005E0A0000}"/>
    <cellStyle name="Normal 2 2 2 3 6 5 2" xfId="10675" xr:uid="{8F301B6C-C5D3-4C82-A800-59A420178E59}"/>
    <cellStyle name="Normal 2 2 2 3 6 6" xfId="2690" xr:uid="{00000000-0005-0000-0000-00005F0A0000}"/>
    <cellStyle name="Normal 2 2 2 3 6 6 2" xfId="10676" xr:uid="{6D2A829D-D935-4BE2-B25B-FAB37D6D5694}"/>
    <cellStyle name="Normal 2 2 2 3 6 7" xfId="2691" xr:uid="{00000000-0005-0000-0000-0000600A0000}"/>
    <cellStyle name="Normal 2 2 2 3 6 7 2" xfId="10677" xr:uid="{1450938D-5B83-4BF4-A93C-8EC8AEA867D0}"/>
    <cellStyle name="Normal 2 2 2 3 6 8" xfId="2692" xr:uid="{00000000-0005-0000-0000-0000610A0000}"/>
    <cellStyle name="Normal 2 2 2 3 6 8 2" xfId="10678" xr:uid="{D281E012-924D-414B-A12F-FD649178F470}"/>
    <cellStyle name="Normal 2 2 2 3 6 9" xfId="2693" xr:uid="{00000000-0005-0000-0000-0000620A0000}"/>
    <cellStyle name="Normal 2 2 2 3 6 9 2" xfId="10679" xr:uid="{6866AFC5-60FF-40BF-A2B4-473BCE6D3FBD}"/>
    <cellStyle name="Normal 2 2 2 3 7" xfId="2694" xr:uid="{00000000-0005-0000-0000-0000630A0000}"/>
    <cellStyle name="Normal 2 2 2 3 7 10" xfId="2695" xr:uid="{00000000-0005-0000-0000-0000640A0000}"/>
    <cellStyle name="Normal 2 2 2 3 7 10 2" xfId="10681" xr:uid="{84FED0A2-A871-439D-A6B5-171DD841F038}"/>
    <cellStyle name="Normal 2 2 2 3 7 11" xfId="2696" xr:uid="{00000000-0005-0000-0000-0000650A0000}"/>
    <cellStyle name="Normal 2 2 2 3 7 11 2" xfId="10682" xr:uid="{F8CE493B-E6D2-4F63-A947-C5CF650B40BC}"/>
    <cellStyle name="Normal 2 2 2 3 7 12" xfId="2697" xr:uid="{00000000-0005-0000-0000-0000660A0000}"/>
    <cellStyle name="Normal 2 2 2 3 7 12 2" xfId="10683" xr:uid="{101592E8-00E8-4C6F-9C54-BFE77F7FE347}"/>
    <cellStyle name="Normal 2 2 2 3 7 13" xfId="2698" xr:uid="{00000000-0005-0000-0000-0000670A0000}"/>
    <cellStyle name="Normal 2 2 2 3 7 13 2" xfId="10684" xr:uid="{3D7E2E90-6D2B-4894-A147-0A152A51BC2C}"/>
    <cellStyle name="Normal 2 2 2 3 7 14" xfId="2699" xr:uid="{00000000-0005-0000-0000-0000680A0000}"/>
    <cellStyle name="Normal 2 2 2 3 7 14 2" xfId="10685" xr:uid="{4F35CF19-24FA-434F-89CD-7445E98EEF82}"/>
    <cellStyle name="Normal 2 2 2 3 7 15" xfId="2700" xr:uid="{00000000-0005-0000-0000-0000690A0000}"/>
    <cellStyle name="Normal 2 2 2 3 7 15 2" xfId="10686" xr:uid="{87B98019-EDDC-4E8F-AADA-832D0A3064AD}"/>
    <cellStyle name="Normal 2 2 2 3 7 16" xfId="10680" xr:uid="{26A0E80C-2C5D-4036-A91A-4CCB32D44FC6}"/>
    <cellStyle name="Normal 2 2 2 3 7 2" xfId="2701" xr:uid="{00000000-0005-0000-0000-00006A0A0000}"/>
    <cellStyle name="Normal 2 2 2 3 7 2 2" xfId="10687" xr:uid="{1E94310F-5081-4EB1-91A6-CC5D8A9C04FD}"/>
    <cellStyle name="Normal 2 2 2 3 7 3" xfId="2702" xr:uid="{00000000-0005-0000-0000-00006B0A0000}"/>
    <cellStyle name="Normal 2 2 2 3 7 3 2" xfId="10688" xr:uid="{3C1208A1-C054-475E-A0C5-1E41B2D9738A}"/>
    <cellStyle name="Normal 2 2 2 3 7 4" xfId="2703" xr:uid="{00000000-0005-0000-0000-00006C0A0000}"/>
    <cellStyle name="Normal 2 2 2 3 7 4 2" xfId="10689" xr:uid="{D7F68AD3-9DD2-425A-A118-A339659DF131}"/>
    <cellStyle name="Normal 2 2 2 3 7 5" xfId="2704" xr:uid="{00000000-0005-0000-0000-00006D0A0000}"/>
    <cellStyle name="Normal 2 2 2 3 7 5 2" xfId="10690" xr:uid="{E750627C-F039-4C0C-9F7A-D3727D3D2BC8}"/>
    <cellStyle name="Normal 2 2 2 3 7 6" xfId="2705" xr:uid="{00000000-0005-0000-0000-00006E0A0000}"/>
    <cellStyle name="Normal 2 2 2 3 7 6 2" xfId="10691" xr:uid="{F7EA692A-BE85-493C-AB38-2B9050F940ED}"/>
    <cellStyle name="Normal 2 2 2 3 7 7" xfId="2706" xr:uid="{00000000-0005-0000-0000-00006F0A0000}"/>
    <cellStyle name="Normal 2 2 2 3 7 7 2" xfId="10692" xr:uid="{8010D6E3-08E8-44E5-849E-E47AC108F316}"/>
    <cellStyle name="Normal 2 2 2 3 7 8" xfId="2707" xr:uid="{00000000-0005-0000-0000-0000700A0000}"/>
    <cellStyle name="Normal 2 2 2 3 7 8 2" xfId="10693" xr:uid="{7AD9DA2B-A16E-464E-87DC-814B03F968BC}"/>
    <cellStyle name="Normal 2 2 2 3 7 9" xfId="2708" xr:uid="{00000000-0005-0000-0000-0000710A0000}"/>
    <cellStyle name="Normal 2 2 2 3 7 9 2" xfId="10694" xr:uid="{77D1DEA7-6765-4779-8C10-983F979E4BD0}"/>
    <cellStyle name="Normal 2 2 2 3 8" xfId="2709" xr:uid="{00000000-0005-0000-0000-0000720A0000}"/>
    <cellStyle name="Normal 2 2 2 3 8 10" xfId="2710" xr:uid="{00000000-0005-0000-0000-0000730A0000}"/>
    <cellStyle name="Normal 2 2 2 3 8 10 2" xfId="10696" xr:uid="{B6F762D2-AC77-44D3-908B-F42E46F724BF}"/>
    <cellStyle name="Normal 2 2 2 3 8 11" xfId="2711" xr:uid="{00000000-0005-0000-0000-0000740A0000}"/>
    <cellStyle name="Normal 2 2 2 3 8 11 2" xfId="10697" xr:uid="{BB19B45E-CF99-4266-8A83-7B48095ECB0B}"/>
    <cellStyle name="Normal 2 2 2 3 8 12" xfId="2712" xr:uid="{00000000-0005-0000-0000-0000750A0000}"/>
    <cellStyle name="Normal 2 2 2 3 8 12 2" xfId="10698" xr:uid="{3B240EB2-16E3-414B-9902-BC1CE51E9E1D}"/>
    <cellStyle name="Normal 2 2 2 3 8 13" xfId="2713" xr:uid="{00000000-0005-0000-0000-0000760A0000}"/>
    <cellStyle name="Normal 2 2 2 3 8 13 2" xfId="10699" xr:uid="{EA88FEF9-4054-495A-9524-E14006889104}"/>
    <cellStyle name="Normal 2 2 2 3 8 14" xfId="2714" xr:uid="{00000000-0005-0000-0000-0000770A0000}"/>
    <cellStyle name="Normal 2 2 2 3 8 14 2" xfId="10700" xr:uid="{97E35708-2465-429E-8D0D-DD6C4E69588E}"/>
    <cellStyle name="Normal 2 2 2 3 8 15" xfId="2715" xr:uid="{00000000-0005-0000-0000-0000780A0000}"/>
    <cellStyle name="Normal 2 2 2 3 8 15 2" xfId="10701" xr:uid="{B374D08A-A7D1-4DF5-B6F5-4507F7B24977}"/>
    <cellStyle name="Normal 2 2 2 3 8 16" xfId="10695" xr:uid="{12B6C165-AE09-4ED9-9781-B4548AF3ECF6}"/>
    <cellStyle name="Normal 2 2 2 3 8 2" xfId="2716" xr:uid="{00000000-0005-0000-0000-0000790A0000}"/>
    <cellStyle name="Normal 2 2 2 3 8 2 2" xfId="10702" xr:uid="{FEB6FFBF-5293-44A5-80F8-D8DEC3223DE2}"/>
    <cellStyle name="Normal 2 2 2 3 8 3" xfId="2717" xr:uid="{00000000-0005-0000-0000-00007A0A0000}"/>
    <cellStyle name="Normal 2 2 2 3 8 3 2" xfId="10703" xr:uid="{3EDE8272-287D-42C8-8489-927F2FE0ED45}"/>
    <cellStyle name="Normal 2 2 2 3 8 4" xfId="2718" xr:uid="{00000000-0005-0000-0000-00007B0A0000}"/>
    <cellStyle name="Normal 2 2 2 3 8 4 2" xfId="10704" xr:uid="{7BE33950-A13E-4527-B608-E4C90A546ECE}"/>
    <cellStyle name="Normal 2 2 2 3 8 5" xfId="2719" xr:uid="{00000000-0005-0000-0000-00007C0A0000}"/>
    <cellStyle name="Normal 2 2 2 3 8 5 2" xfId="10705" xr:uid="{0E3E82F2-B4B7-45D9-9F76-52A008E505DA}"/>
    <cellStyle name="Normal 2 2 2 3 8 6" xfId="2720" xr:uid="{00000000-0005-0000-0000-00007D0A0000}"/>
    <cellStyle name="Normal 2 2 2 3 8 6 2" xfId="10706" xr:uid="{C3AB4ACE-40F5-4A8A-B3A8-D905ED80ADFB}"/>
    <cellStyle name="Normal 2 2 2 3 8 7" xfId="2721" xr:uid="{00000000-0005-0000-0000-00007E0A0000}"/>
    <cellStyle name="Normal 2 2 2 3 8 7 2" xfId="10707" xr:uid="{2A1DF068-9C0C-402E-A41F-A550B469A30D}"/>
    <cellStyle name="Normal 2 2 2 3 8 8" xfId="2722" xr:uid="{00000000-0005-0000-0000-00007F0A0000}"/>
    <cellStyle name="Normal 2 2 2 3 8 8 2" xfId="10708" xr:uid="{2138EAE7-17B0-43C4-975F-3F8A1D49554D}"/>
    <cellStyle name="Normal 2 2 2 3 8 9" xfId="2723" xr:uid="{00000000-0005-0000-0000-0000800A0000}"/>
    <cellStyle name="Normal 2 2 2 3 8 9 2" xfId="10709" xr:uid="{B19AF766-D0F7-4E08-879A-EFF17C468773}"/>
    <cellStyle name="Normal 2 2 2 3 9" xfId="2724" xr:uid="{00000000-0005-0000-0000-0000810A0000}"/>
    <cellStyle name="Normal 2 2 2 3 9 10" xfId="2725" xr:uid="{00000000-0005-0000-0000-0000820A0000}"/>
    <cellStyle name="Normal 2 2 2 3 9 10 2" xfId="10711" xr:uid="{4DB723ED-0902-4A00-802D-AD66A5578D88}"/>
    <cellStyle name="Normal 2 2 2 3 9 11" xfId="2726" xr:uid="{00000000-0005-0000-0000-0000830A0000}"/>
    <cellStyle name="Normal 2 2 2 3 9 11 2" xfId="10712" xr:uid="{911C7CBF-97BE-4B96-A93C-07C81EAA34C0}"/>
    <cellStyle name="Normal 2 2 2 3 9 12" xfId="2727" xr:uid="{00000000-0005-0000-0000-0000840A0000}"/>
    <cellStyle name="Normal 2 2 2 3 9 12 2" xfId="10713" xr:uid="{526BB297-693B-44BC-809A-D24F0AC6FFFF}"/>
    <cellStyle name="Normal 2 2 2 3 9 13" xfId="2728" xr:uid="{00000000-0005-0000-0000-0000850A0000}"/>
    <cellStyle name="Normal 2 2 2 3 9 13 2" xfId="10714" xr:uid="{0F3CC75A-36E6-4F43-924A-C26D8DE5C210}"/>
    <cellStyle name="Normal 2 2 2 3 9 14" xfId="2729" xr:uid="{00000000-0005-0000-0000-0000860A0000}"/>
    <cellStyle name="Normal 2 2 2 3 9 14 2" xfId="10715" xr:uid="{613E74D4-4E3F-4309-8E00-6B1235536D28}"/>
    <cellStyle name="Normal 2 2 2 3 9 15" xfId="2730" xr:uid="{00000000-0005-0000-0000-0000870A0000}"/>
    <cellStyle name="Normal 2 2 2 3 9 15 2" xfId="10716" xr:uid="{DBF56F96-D7CD-4362-9C13-05AFB8B100A8}"/>
    <cellStyle name="Normal 2 2 2 3 9 16" xfId="10710" xr:uid="{C17AF4BE-236C-49E7-94CB-B5659826F6A4}"/>
    <cellStyle name="Normal 2 2 2 3 9 2" xfId="2731" xr:uid="{00000000-0005-0000-0000-0000880A0000}"/>
    <cellStyle name="Normal 2 2 2 3 9 2 2" xfId="10717" xr:uid="{F6B3EEE9-B1B8-41D2-8945-5632A38EB5C4}"/>
    <cellStyle name="Normal 2 2 2 3 9 3" xfId="2732" xr:uid="{00000000-0005-0000-0000-0000890A0000}"/>
    <cellStyle name="Normal 2 2 2 3 9 3 2" xfId="10718" xr:uid="{2AFE6DD4-85DB-4D69-AF8E-1397425B5D0C}"/>
    <cellStyle name="Normal 2 2 2 3 9 4" xfId="2733" xr:uid="{00000000-0005-0000-0000-00008A0A0000}"/>
    <cellStyle name="Normal 2 2 2 3 9 4 2" xfId="10719" xr:uid="{BD9BA664-D64C-48E3-8C80-7EABD3FA948F}"/>
    <cellStyle name="Normal 2 2 2 3 9 5" xfId="2734" xr:uid="{00000000-0005-0000-0000-00008B0A0000}"/>
    <cellStyle name="Normal 2 2 2 3 9 5 2" xfId="10720" xr:uid="{487B88DB-13C0-4C92-8D79-FB3BE44E09F5}"/>
    <cellStyle name="Normal 2 2 2 3 9 6" xfId="2735" xr:uid="{00000000-0005-0000-0000-00008C0A0000}"/>
    <cellStyle name="Normal 2 2 2 3 9 6 2" xfId="10721" xr:uid="{3C57586D-342F-4A47-A204-1968B04827B3}"/>
    <cellStyle name="Normal 2 2 2 3 9 7" xfId="2736" xr:uid="{00000000-0005-0000-0000-00008D0A0000}"/>
    <cellStyle name="Normal 2 2 2 3 9 7 2" xfId="10722" xr:uid="{7C105A8C-CBFE-43C6-9EB5-354BAA4689A2}"/>
    <cellStyle name="Normal 2 2 2 3 9 8" xfId="2737" xr:uid="{00000000-0005-0000-0000-00008E0A0000}"/>
    <cellStyle name="Normal 2 2 2 3 9 8 2" xfId="10723" xr:uid="{74524654-ED77-4128-AE49-6A023AD64414}"/>
    <cellStyle name="Normal 2 2 2 3 9 9" xfId="2738" xr:uid="{00000000-0005-0000-0000-00008F0A0000}"/>
    <cellStyle name="Normal 2 2 2 3 9 9 2" xfId="10724" xr:uid="{813A9C54-15C1-467D-8DB9-5BB7CD696427}"/>
    <cellStyle name="Normal 2 2 2 30" xfId="2739" xr:uid="{00000000-0005-0000-0000-0000900A0000}"/>
    <cellStyle name="Normal 2 2 2 30 2" xfId="10725" xr:uid="{1F419409-01A3-4CF7-A187-8CC02823DC1E}"/>
    <cellStyle name="Normal 2 2 2 31" xfId="2740" xr:uid="{00000000-0005-0000-0000-0000910A0000}"/>
    <cellStyle name="Normal 2 2 2 31 2" xfId="10726" xr:uid="{7DC09505-79E4-4C0A-A5A9-ACCC24D48A65}"/>
    <cellStyle name="Normal 2 2 2 32" xfId="2741" xr:uid="{00000000-0005-0000-0000-0000920A0000}"/>
    <cellStyle name="Normal 2 2 2 32 2" xfId="10727" xr:uid="{F5FEBB85-1B22-4E48-8AB0-98A5F33910BB}"/>
    <cellStyle name="Normal 2 2 2 33" xfId="8261" xr:uid="{6348AB3D-47B9-4B8A-B99F-C7F7A0D97414}"/>
    <cellStyle name="Normal 2 2 2 4" xfId="2742" xr:uid="{00000000-0005-0000-0000-0000930A0000}"/>
    <cellStyle name="Normal 2 2 2 4 2" xfId="2743" xr:uid="{00000000-0005-0000-0000-0000940A0000}"/>
    <cellStyle name="Normal 2 2 2 4 2 10" xfId="2744" xr:uid="{00000000-0005-0000-0000-0000950A0000}"/>
    <cellStyle name="Normal 2 2 2 4 2 10 2" xfId="10730" xr:uid="{B532A622-4E8E-4F08-BCC3-5510B9AAC78E}"/>
    <cellStyle name="Normal 2 2 2 4 2 11" xfId="2745" xr:uid="{00000000-0005-0000-0000-0000960A0000}"/>
    <cellStyle name="Normal 2 2 2 4 2 11 2" xfId="10731" xr:uid="{B31CB728-B63F-4F45-85DB-1B2D565AD20E}"/>
    <cellStyle name="Normal 2 2 2 4 2 12" xfId="2746" xr:uid="{00000000-0005-0000-0000-0000970A0000}"/>
    <cellStyle name="Normal 2 2 2 4 2 12 2" xfId="10732" xr:uid="{077788E1-2E62-4DC0-BB0B-3A2B04F9BF38}"/>
    <cellStyle name="Normal 2 2 2 4 2 13" xfId="2747" xr:uid="{00000000-0005-0000-0000-0000980A0000}"/>
    <cellStyle name="Normal 2 2 2 4 2 13 2" xfId="10733" xr:uid="{45BE81B6-947C-4A5B-BAB1-8C5F4658CF1F}"/>
    <cellStyle name="Normal 2 2 2 4 2 14" xfId="2748" xr:uid="{00000000-0005-0000-0000-0000990A0000}"/>
    <cellStyle name="Normal 2 2 2 4 2 14 2" xfId="10734" xr:uid="{271B8FF0-52A0-4746-BDAC-A44276C7CEE8}"/>
    <cellStyle name="Normal 2 2 2 4 2 15" xfId="2749" xr:uid="{00000000-0005-0000-0000-00009A0A0000}"/>
    <cellStyle name="Normal 2 2 2 4 2 15 2" xfId="10735" xr:uid="{754ACE7F-39FF-4B0E-86E0-09155F6EBD28}"/>
    <cellStyle name="Normal 2 2 2 4 2 16" xfId="2750" xr:uid="{00000000-0005-0000-0000-00009B0A0000}"/>
    <cellStyle name="Normal 2 2 2 4 2 16 2" xfId="10736" xr:uid="{BB6FAB88-35E7-4163-8057-F81B46C88179}"/>
    <cellStyle name="Normal 2 2 2 4 2 17" xfId="2751" xr:uid="{00000000-0005-0000-0000-00009C0A0000}"/>
    <cellStyle name="Normal 2 2 2 4 2 17 2" xfId="10737" xr:uid="{A84C72E8-B3B4-4A40-87D2-BA6227FF3188}"/>
    <cellStyle name="Normal 2 2 2 4 2 18" xfId="2752" xr:uid="{00000000-0005-0000-0000-00009D0A0000}"/>
    <cellStyle name="Normal 2 2 2 4 2 18 2" xfId="10738" xr:uid="{A02CA951-4E82-425F-A3BC-047A8AC19228}"/>
    <cellStyle name="Normal 2 2 2 4 2 19" xfId="2753" xr:uid="{00000000-0005-0000-0000-00009E0A0000}"/>
    <cellStyle name="Normal 2 2 2 4 2 19 2" xfId="10739" xr:uid="{4D2323D3-D507-4C6F-8709-594131607801}"/>
    <cellStyle name="Normal 2 2 2 4 2 2" xfId="2754" xr:uid="{00000000-0005-0000-0000-00009F0A0000}"/>
    <cellStyle name="Normal 2 2 2 4 2 2 2" xfId="2755" xr:uid="{00000000-0005-0000-0000-0000A00A0000}"/>
    <cellStyle name="Normal 2 2 2 4 2 2 2 10" xfId="2756" xr:uid="{00000000-0005-0000-0000-0000A10A0000}"/>
    <cellStyle name="Normal 2 2 2 4 2 2 2 10 2" xfId="10742" xr:uid="{4CF9DEDD-6194-4719-B1BE-8DB21CF62677}"/>
    <cellStyle name="Normal 2 2 2 4 2 2 2 11" xfId="2757" xr:uid="{00000000-0005-0000-0000-0000A20A0000}"/>
    <cellStyle name="Normal 2 2 2 4 2 2 2 11 2" xfId="10743" xr:uid="{1C57D3D2-4783-44F3-BEB0-394B5111FB55}"/>
    <cellStyle name="Normal 2 2 2 4 2 2 2 12" xfId="2758" xr:uid="{00000000-0005-0000-0000-0000A30A0000}"/>
    <cellStyle name="Normal 2 2 2 4 2 2 2 12 2" xfId="10744" xr:uid="{8B79966C-1EDC-46AA-A0E3-4461A0AEABA9}"/>
    <cellStyle name="Normal 2 2 2 4 2 2 2 13" xfId="2759" xr:uid="{00000000-0005-0000-0000-0000A40A0000}"/>
    <cellStyle name="Normal 2 2 2 4 2 2 2 13 2" xfId="10745" xr:uid="{BC6E4385-8488-411C-850F-26D8058433D4}"/>
    <cellStyle name="Normal 2 2 2 4 2 2 2 14" xfId="2760" xr:uid="{00000000-0005-0000-0000-0000A50A0000}"/>
    <cellStyle name="Normal 2 2 2 4 2 2 2 14 2" xfId="10746" xr:uid="{247EAD58-635F-411C-8E33-6A376FE6AABD}"/>
    <cellStyle name="Normal 2 2 2 4 2 2 2 15" xfId="2761" xr:uid="{00000000-0005-0000-0000-0000A60A0000}"/>
    <cellStyle name="Normal 2 2 2 4 2 2 2 15 2" xfId="10747" xr:uid="{7AED44D3-2891-4F0B-A0F9-4C750FB4DD34}"/>
    <cellStyle name="Normal 2 2 2 4 2 2 2 16" xfId="10741" xr:uid="{67CBEFC7-040A-405B-A531-C63F376AFAB4}"/>
    <cellStyle name="Normal 2 2 2 4 2 2 2 2" xfId="2762" xr:uid="{00000000-0005-0000-0000-0000A70A0000}"/>
    <cellStyle name="Normal 2 2 2 4 2 2 2 2 2" xfId="10748" xr:uid="{9CF56561-B771-43D6-B723-F8D2DC798B3F}"/>
    <cellStyle name="Normal 2 2 2 4 2 2 2 3" xfId="2763" xr:uid="{00000000-0005-0000-0000-0000A80A0000}"/>
    <cellStyle name="Normal 2 2 2 4 2 2 2 3 2" xfId="10749" xr:uid="{9B138E98-301F-49DC-8E0E-B1B52485BFF6}"/>
    <cellStyle name="Normal 2 2 2 4 2 2 2 4" xfId="2764" xr:uid="{00000000-0005-0000-0000-0000A90A0000}"/>
    <cellStyle name="Normal 2 2 2 4 2 2 2 4 2" xfId="10750" xr:uid="{07D392E6-C724-4F92-A399-9A9AD308C085}"/>
    <cellStyle name="Normal 2 2 2 4 2 2 2 5" xfId="2765" xr:uid="{00000000-0005-0000-0000-0000AA0A0000}"/>
    <cellStyle name="Normal 2 2 2 4 2 2 2 5 2" xfId="10751" xr:uid="{FCE5CFC9-9E05-457D-8AE7-C987D92EFDBC}"/>
    <cellStyle name="Normal 2 2 2 4 2 2 2 6" xfId="2766" xr:uid="{00000000-0005-0000-0000-0000AB0A0000}"/>
    <cellStyle name="Normal 2 2 2 4 2 2 2 6 2" xfId="10752" xr:uid="{9E3E730C-901D-4F69-A715-B51197BF41AD}"/>
    <cellStyle name="Normal 2 2 2 4 2 2 2 7" xfId="2767" xr:uid="{00000000-0005-0000-0000-0000AC0A0000}"/>
    <cellStyle name="Normal 2 2 2 4 2 2 2 7 2" xfId="10753" xr:uid="{701830E6-F108-4CC4-9663-B3C31117F0F3}"/>
    <cellStyle name="Normal 2 2 2 4 2 2 2 8" xfId="2768" xr:uid="{00000000-0005-0000-0000-0000AD0A0000}"/>
    <cellStyle name="Normal 2 2 2 4 2 2 2 8 2" xfId="10754" xr:uid="{13E2D8AB-64CB-4E4A-A86F-2607E35D5D17}"/>
    <cellStyle name="Normal 2 2 2 4 2 2 2 9" xfId="2769" xr:uid="{00000000-0005-0000-0000-0000AE0A0000}"/>
    <cellStyle name="Normal 2 2 2 4 2 2 2 9 2" xfId="10755" xr:uid="{B9597BFA-9A4C-4893-B890-55C44A09141B}"/>
    <cellStyle name="Normal 2 2 2 4 2 2 3" xfId="2770" xr:uid="{00000000-0005-0000-0000-0000AF0A0000}"/>
    <cellStyle name="Normal 2 2 2 4 2 2 3 10" xfId="2771" xr:uid="{00000000-0005-0000-0000-0000B00A0000}"/>
    <cellStyle name="Normal 2 2 2 4 2 2 3 10 2" xfId="10757" xr:uid="{AF724816-7CB0-4D37-B251-395E429B46DA}"/>
    <cellStyle name="Normal 2 2 2 4 2 2 3 11" xfId="2772" xr:uid="{00000000-0005-0000-0000-0000B10A0000}"/>
    <cellStyle name="Normal 2 2 2 4 2 2 3 11 2" xfId="10758" xr:uid="{B957229D-AD58-41CE-B324-F149FE5E8671}"/>
    <cellStyle name="Normal 2 2 2 4 2 2 3 12" xfId="2773" xr:uid="{00000000-0005-0000-0000-0000B20A0000}"/>
    <cellStyle name="Normal 2 2 2 4 2 2 3 12 2" xfId="10759" xr:uid="{A972DE4F-3882-40DE-8609-940284865B16}"/>
    <cellStyle name="Normal 2 2 2 4 2 2 3 13" xfId="2774" xr:uid="{00000000-0005-0000-0000-0000B30A0000}"/>
    <cellStyle name="Normal 2 2 2 4 2 2 3 13 2" xfId="10760" xr:uid="{CAD83823-49AB-41CD-A7AD-B076A23338D0}"/>
    <cellStyle name="Normal 2 2 2 4 2 2 3 14" xfId="2775" xr:uid="{00000000-0005-0000-0000-0000B40A0000}"/>
    <cellStyle name="Normal 2 2 2 4 2 2 3 14 2" xfId="10761" xr:uid="{A85405C2-8AF7-4208-B317-11F6A90C25BB}"/>
    <cellStyle name="Normal 2 2 2 4 2 2 3 15" xfId="2776" xr:uid="{00000000-0005-0000-0000-0000B50A0000}"/>
    <cellStyle name="Normal 2 2 2 4 2 2 3 15 2" xfId="10762" xr:uid="{E6152E79-2C14-43CF-A822-80936F5CA3C1}"/>
    <cellStyle name="Normal 2 2 2 4 2 2 3 16" xfId="10756" xr:uid="{6613425D-C539-4B17-A0A0-83032D50120D}"/>
    <cellStyle name="Normal 2 2 2 4 2 2 3 2" xfId="2777" xr:uid="{00000000-0005-0000-0000-0000B60A0000}"/>
    <cellStyle name="Normal 2 2 2 4 2 2 3 2 2" xfId="10763" xr:uid="{DA3C6482-58B7-45E1-BE70-E844D562633F}"/>
    <cellStyle name="Normal 2 2 2 4 2 2 3 3" xfId="2778" xr:uid="{00000000-0005-0000-0000-0000B70A0000}"/>
    <cellStyle name="Normal 2 2 2 4 2 2 3 3 2" xfId="10764" xr:uid="{31B84C8C-084A-4B59-A45C-DC0AED838CA4}"/>
    <cellStyle name="Normal 2 2 2 4 2 2 3 4" xfId="2779" xr:uid="{00000000-0005-0000-0000-0000B80A0000}"/>
    <cellStyle name="Normal 2 2 2 4 2 2 3 4 2" xfId="10765" xr:uid="{1EABC9CB-AF1C-435A-9B55-08DBA53E99C4}"/>
    <cellStyle name="Normal 2 2 2 4 2 2 3 5" xfId="2780" xr:uid="{00000000-0005-0000-0000-0000B90A0000}"/>
    <cellStyle name="Normal 2 2 2 4 2 2 3 5 2" xfId="10766" xr:uid="{5637B20B-1CDA-4AA7-9033-70A8F587DA96}"/>
    <cellStyle name="Normal 2 2 2 4 2 2 3 6" xfId="2781" xr:uid="{00000000-0005-0000-0000-0000BA0A0000}"/>
    <cellStyle name="Normal 2 2 2 4 2 2 3 6 2" xfId="10767" xr:uid="{00D8EDC5-C3E3-4EC7-BEB7-EDAE77E535D2}"/>
    <cellStyle name="Normal 2 2 2 4 2 2 3 7" xfId="2782" xr:uid="{00000000-0005-0000-0000-0000BB0A0000}"/>
    <cellStyle name="Normal 2 2 2 4 2 2 3 7 2" xfId="10768" xr:uid="{71A3A239-7FB3-41ED-BBC6-1AC051F8684C}"/>
    <cellStyle name="Normal 2 2 2 4 2 2 3 8" xfId="2783" xr:uid="{00000000-0005-0000-0000-0000BC0A0000}"/>
    <cellStyle name="Normal 2 2 2 4 2 2 3 8 2" xfId="10769" xr:uid="{96F4D78B-67F9-4B7F-A7EE-6C4F5822A349}"/>
    <cellStyle name="Normal 2 2 2 4 2 2 3 9" xfId="2784" xr:uid="{00000000-0005-0000-0000-0000BD0A0000}"/>
    <cellStyle name="Normal 2 2 2 4 2 2 3 9 2" xfId="10770" xr:uid="{F9979ECF-0B85-437E-AAAC-009E7343D8E9}"/>
    <cellStyle name="Normal 2 2 2 4 2 2 4" xfId="2785" xr:uid="{00000000-0005-0000-0000-0000BE0A0000}"/>
    <cellStyle name="Normal 2 2 2 4 2 2 4 10" xfId="2786" xr:uid="{00000000-0005-0000-0000-0000BF0A0000}"/>
    <cellStyle name="Normal 2 2 2 4 2 2 4 10 2" xfId="10772" xr:uid="{D93DD480-2C20-4EBF-969B-5258E7CBE05A}"/>
    <cellStyle name="Normal 2 2 2 4 2 2 4 11" xfId="2787" xr:uid="{00000000-0005-0000-0000-0000C00A0000}"/>
    <cellStyle name="Normal 2 2 2 4 2 2 4 11 2" xfId="10773" xr:uid="{643222FA-855B-4E32-984B-18499CC840AF}"/>
    <cellStyle name="Normal 2 2 2 4 2 2 4 12" xfId="2788" xr:uid="{00000000-0005-0000-0000-0000C10A0000}"/>
    <cellStyle name="Normal 2 2 2 4 2 2 4 12 2" xfId="10774" xr:uid="{514D0546-908F-4F7A-A5A7-A548328E5195}"/>
    <cellStyle name="Normal 2 2 2 4 2 2 4 13" xfId="2789" xr:uid="{00000000-0005-0000-0000-0000C20A0000}"/>
    <cellStyle name="Normal 2 2 2 4 2 2 4 13 2" xfId="10775" xr:uid="{FF11FE15-2EFA-452B-BF3B-B55368F39C56}"/>
    <cellStyle name="Normal 2 2 2 4 2 2 4 14" xfId="2790" xr:uid="{00000000-0005-0000-0000-0000C30A0000}"/>
    <cellStyle name="Normal 2 2 2 4 2 2 4 14 2" xfId="10776" xr:uid="{0B7F2A3B-23C2-4C4C-95D5-F84B74DF4321}"/>
    <cellStyle name="Normal 2 2 2 4 2 2 4 15" xfId="2791" xr:uid="{00000000-0005-0000-0000-0000C40A0000}"/>
    <cellStyle name="Normal 2 2 2 4 2 2 4 15 2" xfId="10777" xr:uid="{25C88F8E-2F77-4C1B-A722-DA40996440E5}"/>
    <cellStyle name="Normal 2 2 2 4 2 2 4 16" xfId="10771" xr:uid="{1EF71413-EAA1-49F7-A6BA-49D717E5C88B}"/>
    <cellStyle name="Normal 2 2 2 4 2 2 4 2" xfId="2792" xr:uid="{00000000-0005-0000-0000-0000C50A0000}"/>
    <cellStyle name="Normal 2 2 2 4 2 2 4 2 2" xfId="10778" xr:uid="{74F21A8C-928C-4CD4-ABD2-B46EE5B958FA}"/>
    <cellStyle name="Normal 2 2 2 4 2 2 4 3" xfId="2793" xr:uid="{00000000-0005-0000-0000-0000C60A0000}"/>
    <cellStyle name="Normal 2 2 2 4 2 2 4 3 2" xfId="10779" xr:uid="{166EC264-1F34-4886-A6B6-F07BCEE57994}"/>
    <cellStyle name="Normal 2 2 2 4 2 2 4 4" xfId="2794" xr:uid="{00000000-0005-0000-0000-0000C70A0000}"/>
    <cellStyle name="Normal 2 2 2 4 2 2 4 4 2" xfId="10780" xr:uid="{66618860-AA73-4BEB-8CB2-191AC3D633EB}"/>
    <cellStyle name="Normal 2 2 2 4 2 2 4 5" xfId="2795" xr:uid="{00000000-0005-0000-0000-0000C80A0000}"/>
    <cellStyle name="Normal 2 2 2 4 2 2 4 5 2" xfId="10781" xr:uid="{7B4E94BB-1116-4C11-B4CC-0BB074F3B775}"/>
    <cellStyle name="Normal 2 2 2 4 2 2 4 6" xfId="2796" xr:uid="{00000000-0005-0000-0000-0000C90A0000}"/>
    <cellStyle name="Normal 2 2 2 4 2 2 4 6 2" xfId="10782" xr:uid="{8E825CB4-F619-4940-8DFD-5C1FDCD89ED9}"/>
    <cellStyle name="Normal 2 2 2 4 2 2 4 7" xfId="2797" xr:uid="{00000000-0005-0000-0000-0000CA0A0000}"/>
    <cellStyle name="Normal 2 2 2 4 2 2 4 7 2" xfId="10783" xr:uid="{6A827D81-9F97-4FDC-BCD7-45B4F78D5E6B}"/>
    <cellStyle name="Normal 2 2 2 4 2 2 4 8" xfId="2798" xr:uid="{00000000-0005-0000-0000-0000CB0A0000}"/>
    <cellStyle name="Normal 2 2 2 4 2 2 4 8 2" xfId="10784" xr:uid="{CBD2DC7A-C719-48C7-B05F-531E82357282}"/>
    <cellStyle name="Normal 2 2 2 4 2 2 4 9" xfId="2799" xr:uid="{00000000-0005-0000-0000-0000CC0A0000}"/>
    <cellStyle name="Normal 2 2 2 4 2 2 4 9 2" xfId="10785" xr:uid="{7496F1EE-AC19-4917-9377-788474F9A0BC}"/>
    <cellStyle name="Normal 2 2 2 4 2 2 5" xfId="2800" xr:uid="{00000000-0005-0000-0000-0000CD0A0000}"/>
    <cellStyle name="Normal 2 2 2 4 2 2 5 10" xfId="2801" xr:uid="{00000000-0005-0000-0000-0000CE0A0000}"/>
    <cellStyle name="Normal 2 2 2 4 2 2 5 10 2" xfId="10787" xr:uid="{5D4147D6-71AA-4A6F-B3DE-D6ABAEE96F48}"/>
    <cellStyle name="Normal 2 2 2 4 2 2 5 11" xfId="2802" xr:uid="{00000000-0005-0000-0000-0000CF0A0000}"/>
    <cellStyle name="Normal 2 2 2 4 2 2 5 11 2" xfId="10788" xr:uid="{DF92ED3E-FCD8-4E60-A3AC-7E3FE1306451}"/>
    <cellStyle name="Normal 2 2 2 4 2 2 5 12" xfId="2803" xr:uid="{00000000-0005-0000-0000-0000D00A0000}"/>
    <cellStyle name="Normal 2 2 2 4 2 2 5 12 2" xfId="10789" xr:uid="{D6680295-6305-48A7-9D45-5A49065D2A3D}"/>
    <cellStyle name="Normal 2 2 2 4 2 2 5 13" xfId="2804" xr:uid="{00000000-0005-0000-0000-0000D10A0000}"/>
    <cellStyle name="Normal 2 2 2 4 2 2 5 13 2" xfId="10790" xr:uid="{E1952F85-CAF6-492C-AB28-A6F25582817B}"/>
    <cellStyle name="Normal 2 2 2 4 2 2 5 14" xfId="2805" xr:uid="{00000000-0005-0000-0000-0000D20A0000}"/>
    <cellStyle name="Normal 2 2 2 4 2 2 5 14 2" xfId="10791" xr:uid="{055ED883-F760-4BCC-AE4A-20EBE75D0767}"/>
    <cellStyle name="Normal 2 2 2 4 2 2 5 15" xfId="2806" xr:uid="{00000000-0005-0000-0000-0000D30A0000}"/>
    <cellStyle name="Normal 2 2 2 4 2 2 5 15 2" xfId="10792" xr:uid="{8FAA064A-4548-4028-94DF-4BA0945393EA}"/>
    <cellStyle name="Normal 2 2 2 4 2 2 5 16" xfId="10786" xr:uid="{5CAFA8A6-BB07-4D1B-BE2F-E425B1C0DA0B}"/>
    <cellStyle name="Normal 2 2 2 4 2 2 5 2" xfId="2807" xr:uid="{00000000-0005-0000-0000-0000D40A0000}"/>
    <cellStyle name="Normal 2 2 2 4 2 2 5 2 2" xfId="10793" xr:uid="{A34E7C57-2903-4DDD-AC6A-B58525FF3B3E}"/>
    <cellStyle name="Normal 2 2 2 4 2 2 5 3" xfId="2808" xr:uid="{00000000-0005-0000-0000-0000D50A0000}"/>
    <cellStyle name="Normal 2 2 2 4 2 2 5 3 2" xfId="10794" xr:uid="{DB43A99A-0A62-4D55-A886-CA03B6DCCA56}"/>
    <cellStyle name="Normal 2 2 2 4 2 2 5 4" xfId="2809" xr:uid="{00000000-0005-0000-0000-0000D60A0000}"/>
    <cellStyle name="Normal 2 2 2 4 2 2 5 4 2" xfId="10795" xr:uid="{48BF327F-178E-43F5-88AA-FC04C0B458DE}"/>
    <cellStyle name="Normal 2 2 2 4 2 2 5 5" xfId="2810" xr:uid="{00000000-0005-0000-0000-0000D70A0000}"/>
    <cellStyle name="Normal 2 2 2 4 2 2 5 5 2" xfId="10796" xr:uid="{30F6746B-7A90-4F25-8A83-E91D8EE00FA6}"/>
    <cellStyle name="Normal 2 2 2 4 2 2 5 6" xfId="2811" xr:uid="{00000000-0005-0000-0000-0000D80A0000}"/>
    <cellStyle name="Normal 2 2 2 4 2 2 5 6 2" xfId="10797" xr:uid="{10A6E017-1BA6-4E60-A80A-20CF57F8BBB8}"/>
    <cellStyle name="Normal 2 2 2 4 2 2 5 7" xfId="2812" xr:uid="{00000000-0005-0000-0000-0000D90A0000}"/>
    <cellStyle name="Normal 2 2 2 4 2 2 5 7 2" xfId="10798" xr:uid="{5FA1109F-AE1B-4190-AEB5-F0E6304DF15F}"/>
    <cellStyle name="Normal 2 2 2 4 2 2 5 8" xfId="2813" xr:uid="{00000000-0005-0000-0000-0000DA0A0000}"/>
    <cellStyle name="Normal 2 2 2 4 2 2 5 8 2" xfId="10799" xr:uid="{F156ACC3-237D-40B4-BB4D-D8F6BA289712}"/>
    <cellStyle name="Normal 2 2 2 4 2 2 5 9" xfId="2814" xr:uid="{00000000-0005-0000-0000-0000DB0A0000}"/>
    <cellStyle name="Normal 2 2 2 4 2 2 5 9 2" xfId="10800" xr:uid="{FFF5223E-16EF-4780-A386-B904AFEBD33B}"/>
    <cellStyle name="Normal 2 2 2 4 2 2 6" xfId="10740" xr:uid="{3068EE75-BA8B-4B3E-A5D3-59A7DED530FC}"/>
    <cellStyle name="Normal 2 2 2 4 2 20" xfId="10729" xr:uid="{39D4D933-9D33-489D-9010-AD20FC0589B6}"/>
    <cellStyle name="Normal 2 2 2 4 2 3" xfId="2815" xr:uid="{00000000-0005-0000-0000-0000DC0A0000}"/>
    <cellStyle name="Normal 2 2 2 4 2 3 2" xfId="10801" xr:uid="{9B1BC33F-519F-43EA-89F6-26A0E642D2F4}"/>
    <cellStyle name="Normal 2 2 2 4 2 4" xfId="2816" xr:uid="{00000000-0005-0000-0000-0000DD0A0000}"/>
    <cellStyle name="Normal 2 2 2 4 2 4 2" xfId="10802" xr:uid="{0F1ECBB9-C3F0-4D94-9818-C2581954F67D}"/>
    <cellStyle name="Normal 2 2 2 4 2 5" xfId="2817" xr:uid="{00000000-0005-0000-0000-0000DE0A0000}"/>
    <cellStyle name="Normal 2 2 2 4 2 5 2" xfId="10803" xr:uid="{9B19FCDC-CF9E-4279-972F-D7A60F0F7E2B}"/>
    <cellStyle name="Normal 2 2 2 4 2 6" xfId="2818" xr:uid="{00000000-0005-0000-0000-0000DF0A0000}"/>
    <cellStyle name="Normal 2 2 2 4 2 6 2" xfId="10804" xr:uid="{4A14FFEC-D9BD-4729-8AEE-FAF4E6B1432D}"/>
    <cellStyle name="Normal 2 2 2 4 2 7" xfId="2819" xr:uid="{00000000-0005-0000-0000-0000E00A0000}"/>
    <cellStyle name="Normal 2 2 2 4 2 7 2" xfId="10805" xr:uid="{9CD3E00E-1348-433B-8A68-C6936498C068}"/>
    <cellStyle name="Normal 2 2 2 4 2 8" xfId="2820" xr:uid="{00000000-0005-0000-0000-0000E10A0000}"/>
    <cellStyle name="Normal 2 2 2 4 2 8 2" xfId="10806" xr:uid="{263C00AF-CC9D-4C34-995D-C169DE8DEEAD}"/>
    <cellStyle name="Normal 2 2 2 4 2 9" xfId="2821" xr:uid="{00000000-0005-0000-0000-0000E20A0000}"/>
    <cellStyle name="Normal 2 2 2 4 2 9 2" xfId="10807" xr:uid="{B08179F1-0F5D-4038-AE1F-474E8D94E395}"/>
    <cellStyle name="Normal 2 2 2 4 3" xfId="2822" xr:uid="{00000000-0005-0000-0000-0000E30A0000}"/>
    <cellStyle name="Normal 2 2 2 4 3 10" xfId="2823" xr:uid="{00000000-0005-0000-0000-0000E40A0000}"/>
    <cellStyle name="Normal 2 2 2 4 3 10 2" xfId="10809" xr:uid="{3E3367F9-B6AB-4A5F-A4B7-ECB8C5C13EA4}"/>
    <cellStyle name="Normal 2 2 2 4 3 11" xfId="2824" xr:uid="{00000000-0005-0000-0000-0000E50A0000}"/>
    <cellStyle name="Normal 2 2 2 4 3 11 2" xfId="10810" xr:uid="{D9E061E6-B870-4A25-8361-07C338397F5A}"/>
    <cellStyle name="Normal 2 2 2 4 3 12" xfId="2825" xr:uid="{00000000-0005-0000-0000-0000E60A0000}"/>
    <cellStyle name="Normal 2 2 2 4 3 12 2" xfId="10811" xr:uid="{6E7AF512-6228-46D7-8D94-40C8D0FA2650}"/>
    <cellStyle name="Normal 2 2 2 4 3 13" xfId="2826" xr:uid="{00000000-0005-0000-0000-0000E70A0000}"/>
    <cellStyle name="Normal 2 2 2 4 3 13 2" xfId="10812" xr:uid="{01A4EF63-4D50-490C-B643-CC1199539B8B}"/>
    <cellStyle name="Normal 2 2 2 4 3 14" xfId="2827" xr:uid="{00000000-0005-0000-0000-0000E80A0000}"/>
    <cellStyle name="Normal 2 2 2 4 3 14 2" xfId="10813" xr:uid="{E88D254F-984A-489F-8CAE-C81FDB59062A}"/>
    <cellStyle name="Normal 2 2 2 4 3 15" xfId="2828" xr:uid="{00000000-0005-0000-0000-0000E90A0000}"/>
    <cellStyle name="Normal 2 2 2 4 3 15 2" xfId="10814" xr:uid="{445BA737-27B8-428F-AA6C-F8D7BEEF22AC}"/>
    <cellStyle name="Normal 2 2 2 4 3 16" xfId="10808" xr:uid="{97438396-2499-4B7D-811F-484AEE498BA8}"/>
    <cellStyle name="Normal 2 2 2 4 3 2" xfId="2829" xr:uid="{00000000-0005-0000-0000-0000EA0A0000}"/>
    <cellStyle name="Normal 2 2 2 4 3 2 2" xfId="10815" xr:uid="{53320598-7AFF-49E1-A2E6-3E8D7CBB72A4}"/>
    <cellStyle name="Normal 2 2 2 4 3 3" xfId="2830" xr:uid="{00000000-0005-0000-0000-0000EB0A0000}"/>
    <cellStyle name="Normal 2 2 2 4 3 3 2" xfId="10816" xr:uid="{0233C52C-E44C-48E6-BA6E-35D989133955}"/>
    <cellStyle name="Normal 2 2 2 4 3 4" xfId="2831" xr:uid="{00000000-0005-0000-0000-0000EC0A0000}"/>
    <cellStyle name="Normal 2 2 2 4 3 4 2" xfId="10817" xr:uid="{A4F4A532-2244-4BC9-807B-FC0356128609}"/>
    <cellStyle name="Normal 2 2 2 4 3 5" xfId="2832" xr:uid="{00000000-0005-0000-0000-0000ED0A0000}"/>
    <cellStyle name="Normal 2 2 2 4 3 5 2" xfId="10818" xr:uid="{ED1B0312-8862-42BF-A6C3-A4DE4DBE98D0}"/>
    <cellStyle name="Normal 2 2 2 4 3 6" xfId="2833" xr:uid="{00000000-0005-0000-0000-0000EE0A0000}"/>
    <cellStyle name="Normal 2 2 2 4 3 6 2" xfId="10819" xr:uid="{05029C75-E374-4FE4-8AEC-8D933185B8B8}"/>
    <cellStyle name="Normal 2 2 2 4 3 7" xfId="2834" xr:uid="{00000000-0005-0000-0000-0000EF0A0000}"/>
    <cellStyle name="Normal 2 2 2 4 3 7 2" xfId="10820" xr:uid="{A24286E3-8BC0-454A-AFAF-C2CE37107715}"/>
    <cellStyle name="Normal 2 2 2 4 3 8" xfId="2835" xr:uid="{00000000-0005-0000-0000-0000F00A0000}"/>
    <cellStyle name="Normal 2 2 2 4 3 8 2" xfId="10821" xr:uid="{22A3947C-0B85-4C89-84B0-CF17069D7187}"/>
    <cellStyle name="Normal 2 2 2 4 3 9" xfId="2836" xr:uid="{00000000-0005-0000-0000-0000F10A0000}"/>
    <cellStyle name="Normal 2 2 2 4 3 9 2" xfId="10822" xr:uid="{B7BA186A-D877-498A-9699-A42356C5AA62}"/>
    <cellStyle name="Normal 2 2 2 4 4" xfId="2837" xr:uid="{00000000-0005-0000-0000-0000F20A0000}"/>
    <cellStyle name="Normal 2 2 2 4 4 10" xfId="2838" xr:uid="{00000000-0005-0000-0000-0000F30A0000}"/>
    <cellStyle name="Normal 2 2 2 4 4 10 2" xfId="10824" xr:uid="{B8392D69-C91A-4A2C-90FB-F30CF2E15BF2}"/>
    <cellStyle name="Normal 2 2 2 4 4 11" xfId="2839" xr:uid="{00000000-0005-0000-0000-0000F40A0000}"/>
    <cellStyle name="Normal 2 2 2 4 4 11 2" xfId="10825" xr:uid="{2D8EDBAB-15EC-4620-BFD3-97079E94A930}"/>
    <cellStyle name="Normal 2 2 2 4 4 12" xfId="2840" xr:uid="{00000000-0005-0000-0000-0000F50A0000}"/>
    <cellStyle name="Normal 2 2 2 4 4 12 2" xfId="10826" xr:uid="{B198B802-FB9D-40E2-8CA8-1A8ECB05A7E0}"/>
    <cellStyle name="Normal 2 2 2 4 4 13" xfId="2841" xr:uid="{00000000-0005-0000-0000-0000F60A0000}"/>
    <cellStyle name="Normal 2 2 2 4 4 13 2" xfId="10827" xr:uid="{B3DFB644-A8B6-4D86-A95C-1C7E9ACC10BC}"/>
    <cellStyle name="Normal 2 2 2 4 4 14" xfId="2842" xr:uid="{00000000-0005-0000-0000-0000F70A0000}"/>
    <cellStyle name="Normal 2 2 2 4 4 14 2" xfId="10828" xr:uid="{D851DF70-3F98-4ACA-9671-57EF24BE47B9}"/>
    <cellStyle name="Normal 2 2 2 4 4 15" xfId="2843" xr:uid="{00000000-0005-0000-0000-0000F80A0000}"/>
    <cellStyle name="Normal 2 2 2 4 4 15 2" xfId="10829" xr:uid="{C473485B-B9AB-4EFF-9CF6-6A350283101D}"/>
    <cellStyle name="Normal 2 2 2 4 4 16" xfId="10823" xr:uid="{EC982293-3037-4684-8802-E1FD1CC0D704}"/>
    <cellStyle name="Normal 2 2 2 4 4 2" xfId="2844" xr:uid="{00000000-0005-0000-0000-0000F90A0000}"/>
    <cellStyle name="Normal 2 2 2 4 4 2 2" xfId="10830" xr:uid="{DD5724A4-C347-4696-8F33-403D42382DF2}"/>
    <cellStyle name="Normal 2 2 2 4 4 3" xfId="2845" xr:uid="{00000000-0005-0000-0000-0000FA0A0000}"/>
    <cellStyle name="Normal 2 2 2 4 4 3 2" xfId="10831" xr:uid="{67991439-DAB3-4F60-8107-6856CF4B3AC1}"/>
    <cellStyle name="Normal 2 2 2 4 4 4" xfId="2846" xr:uid="{00000000-0005-0000-0000-0000FB0A0000}"/>
    <cellStyle name="Normal 2 2 2 4 4 4 2" xfId="10832" xr:uid="{B1016F3C-A011-4464-8BAE-4218593CF72D}"/>
    <cellStyle name="Normal 2 2 2 4 4 5" xfId="2847" xr:uid="{00000000-0005-0000-0000-0000FC0A0000}"/>
    <cellStyle name="Normal 2 2 2 4 4 5 2" xfId="10833" xr:uid="{A2C44234-5339-48DD-9C20-6AD7206162F2}"/>
    <cellStyle name="Normal 2 2 2 4 4 6" xfId="2848" xr:uid="{00000000-0005-0000-0000-0000FD0A0000}"/>
    <cellStyle name="Normal 2 2 2 4 4 6 2" xfId="10834" xr:uid="{D7037D3A-483C-473B-B469-B2352248C23C}"/>
    <cellStyle name="Normal 2 2 2 4 4 7" xfId="2849" xr:uid="{00000000-0005-0000-0000-0000FE0A0000}"/>
    <cellStyle name="Normal 2 2 2 4 4 7 2" xfId="10835" xr:uid="{43ADBB24-635F-4666-8E4A-9340CD4E7383}"/>
    <cellStyle name="Normal 2 2 2 4 4 8" xfId="2850" xr:uid="{00000000-0005-0000-0000-0000FF0A0000}"/>
    <cellStyle name="Normal 2 2 2 4 4 8 2" xfId="10836" xr:uid="{A3173AF4-F39B-467D-A8EC-08964C26B011}"/>
    <cellStyle name="Normal 2 2 2 4 4 9" xfId="2851" xr:uid="{00000000-0005-0000-0000-0000000B0000}"/>
    <cellStyle name="Normal 2 2 2 4 4 9 2" xfId="10837" xr:uid="{D1A6C981-3F9D-449E-80A6-BF5B5FD4B9FC}"/>
    <cellStyle name="Normal 2 2 2 4 5" xfId="2852" xr:uid="{00000000-0005-0000-0000-0000010B0000}"/>
    <cellStyle name="Normal 2 2 2 4 5 10" xfId="2853" xr:uid="{00000000-0005-0000-0000-0000020B0000}"/>
    <cellStyle name="Normal 2 2 2 4 5 10 2" xfId="10839" xr:uid="{6D166F47-4EC2-4343-A012-7BE898803D67}"/>
    <cellStyle name="Normal 2 2 2 4 5 11" xfId="2854" xr:uid="{00000000-0005-0000-0000-0000030B0000}"/>
    <cellStyle name="Normal 2 2 2 4 5 11 2" xfId="10840" xr:uid="{FAB4FAC3-2E52-4699-AB96-F28B82C924FF}"/>
    <cellStyle name="Normal 2 2 2 4 5 12" xfId="2855" xr:uid="{00000000-0005-0000-0000-0000040B0000}"/>
    <cellStyle name="Normal 2 2 2 4 5 12 2" xfId="10841" xr:uid="{A253B1EC-F398-4760-890B-22A943E3AAD2}"/>
    <cellStyle name="Normal 2 2 2 4 5 13" xfId="2856" xr:uid="{00000000-0005-0000-0000-0000050B0000}"/>
    <cellStyle name="Normal 2 2 2 4 5 13 2" xfId="10842" xr:uid="{CBBF45AF-5776-49B2-8E0F-98F36BED9842}"/>
    <cellStyle name="Normal 2 2 2 4 5 14" xfId="2857" xr:uid="{00000000-0005-0000-0000-0000060B0000}"/>
    <cellStyle name="Normal 2 2 2 4 5 14 2" xfId="10843" xr:uid="{4A96B76B-E75C-4A77-9ABA-D7C9AD4D285D}"/>
    <cellStyle name="Normal 2 2 2 4 5 15" xfId="2858" xr:uid="{00000000-0005-0000-0000-0000070B0000}"/>
    <cellStyle name="Normal 2 2 2 4 5 15 2" xfId="10844" xr:uid="{8D63C491-3596-4911-AEF6-FB67BA1E5608}"/>
    <cellStyle name="Normal 2 2 2 4 5 16" xfId="10838" xr:uid="{D697F11B-2E7C-45C1-B424-551D47BF24F9}"/>
    <cellStyle name="Normal 2 2 2 4 5 2" xfId="2859" xr:uid="{00000000-0005-0000-0000-0000080B0000}"/>
    <cellStyle name="Normal 2 2 2 4 5 2 2" xfId="10845" xr:uid="{2B97D2BF-C02A-408B-BB1E-BE7F7AE5A0CD}"/>
    <cellStyle name="Normal 2 2 2 4 5 3" xfId="2860" xr:uid="{00000000-0005-0000-0000-0000090B0000}"/>
    <cellStyle name="Normal 2 2 2 4 5 3 2" xfId="10846" xr:uid="{4FAC9261-8D1F-4130-80BB-C2EC8B508A65}"/>
    <cellStyle name="Normal 2 2 2 4 5 4" xfId="2861" xr:uid="{00000000-0005-0000-0000-00000A0B0000}"/>
    <cellStyle name="Normal 2 2 2 4 5 4 2" xfId="10847" xr:uid="{6D092611-BF22-4F45-BF76-7A7F1EACB710}"/>
    <cellStyle name="Normal 2 2 2 4 5 5" xfId="2862" xr:uid="{00000000-0005-0000-0000-00000B0B0000}"/>
    <cellStyle name="Normal 2 2 2 4 5 5 2" xfId="10848" xr:uid="{D3287678-18E1-4126-9BF3-89C0E5440206}"/>
    <cellStyle name="Normal 2 2 2 4 5 6" xfId="2863" xr:uid="{00000000-0005-0000-0000-00000C0B0000}"/>
    <cellStyle name="Normal 2 2 2 4 5 6 2" xfId="10849" xr:uid="{836048BB-7763-40C8-9C7E-F7E2B14BBE36}"/>
    <cellStyle name="Normal 2 2 2 4 5 7" xfId="2864" xr:uid="{00000000-0005-0000-0000-00000D0B0000}"/>
    <cellStyle name="Normal 2 2 2 4 5 7 2" xfId="10850" xr:uid="{0C282B06-E907-4DAA-884D-CD38D3F34AD5}"/>
    <cellStyle name="Normal 2 2 2 4 5 8" xfId="2865" xr:uid="{00000000-0005-0000-0000-00000E0B0000}"/>
    <cellStyle name="Normal 2 2 2 4 5 8 2" xfId="10851" xr:uid="{E9BE6218-853D-42B2-B4E1-8319A2192EA9}"/>
    <cellStyle name="Normal 2 2 2 4 5 9" xfId="2866" xr:uid="{00000000-0005-0000-0000-00000F0B0000}"/>
    <cellStyle name="Normal 2 2 2 4 5 9 2" xfId="10852" xr:uid="{CE12AB9C-9E1A-4FD1-B38D-969B00C37186}"/>
    <cellStyle name="Normal 2 2 2 4 6" xfId="2867" xr:uid="{00000000-0005-0000-0000-0000100B0000}"/>
    <cellStyle name="Normal 2 2 2 4 6 10" xfId="2868" xr:uid="{00000000-0005-0000-0000-0000110B0000}"/>
    <cellStyle name="Normal 2 2 2 4 6 10 2" xfId="10854" xr:uid="{D97EF951-910A-4F00-95BE-138DC43BB9A3}"/>
    <cellStyle name="Normal 2 2 2 4 6 11" xfId="2869" xr:uid="{00000000-0005-0000-0000-0000120B0000}"/>
    <cellStyle name="Normal 2 2 2 4 6 11 2" xfId="10855" xr:uid="{6EA7FF99-10B0-488A-A88E-4E117990C4DB}"/>
    <cellStyle name="Normal 2 2 2 4 6 12" xfId="2870" xr:uid="{00000000-0005-0000-0000-0000130B0000}"/>
    <cellStyle name="Normal 2 2 2 4 6 12 2" xfId="10856" xr:uid="{95232552-349C-4553-B678-72FE6CE56885}"/>
    <cellStyle name="Normal 2 2 2 4 6 13" xfId="2871" xr:uid="{00000000-0005-0000-0000-0000140B0000}"/>
    <cellStyle name="Normal 2 2 2 4 6 13 2" xfId="10857" xr:uid="{AD5E6D1E-FBB0-423F-B367-53B2F81B2D45}"/>
    <cellStyle name="Normal 2 2 2 4 6 14" xfId="2872" xr:uid="{00000000-0005-0000-0000-0000150B0000}"/>
    <cellStyle name="Normal 2 2 2 4 6 14 2" xfId="10858" xr:uid="{851A08DB-DCC4-4208-832C-160026D60D60}"/>
    <cellStyle name="Normal 2 2 2 4 6 15" xfId="2873" xr:uid="{00000000-0005-0000-0000-0000160B0000}"/>
    <cellStyle name="Normal 2 2 2 4 6 15 2" xfId="10859" xr:uid="{4CF25A1E-43DE-4B4B-8ACB-5CBB33AF62D9}"/>
    <cellStyle name="Normal 2 2 2 4 6 16" xfId="10853" xr:uid="{2BD7FB2A-FA54-43F7-9690-6062CED959C9}"/>
    <cellStyle name="Normal 2 2 2 4 6 2" xfId="2874" xr:uid="{00000000-0005-0000-0000-0000170B0000}"/>
    <cellStyle name="Normal 2 2 2 4 6 2 2" xfId="10860" xr:uid="{C3DC9733-EE68-4021-9C94-B0F62108A072}"/>
    <cellStyle name="Normal 2 2 2 4 6 3" xfId="2875" xr:uid="{00000000-0005-0000-0000-0000180B0000}"/>
    <cellStyle name="Normal 2 2 2 4 6 3 2" xfId="10861" xr:uid="{A5493EE9-21FA-4190-9140-81E27B8FB790}"/>
    <cellStyle name="Normal 2 2 2 4 6 4" xfId="2876" xr:uid="{00000000-0005-0000-0000-0000190B0000}"/>
    <cellStyle name="Normal 2 2 2 4 6 4 2" xfId="10862" xr:uid="{B9B2C65F-6395-4C2E-82CA-222C2CE4541C}"/>
    <cellStyle name="Normal 2 2 2 4 6 5" xfId="2877" xr:uid="{00000000-0005-0000-0000-00001A0B0000}"/>
    <cellStyle name="Normal 2 2 2 4 6 5 2" xfId="10863" xr:uid="{DA1C7ACB-B402-45C6-B870-C06163BFD3DF}"/>
    <cellStyle name="Normal 2 2 2 4 6 6" xfId="2878" xr:uid="{00000000-0005-0000-0000-00001B0B0000}"/>
    <cellStyle name="Normal 2 2 2 4 6 6 2" xfId="10864" xr:uid="{7E91B32D-72CE-47E7-9D0A-989C6F7E8A73}"/>
    <cellStyle name="Normal 2 2 2 4 6 7" xfId="2879" xr:uid="{00000000-0005-0000-0000-00001C0B0000}"/>
    <cellStyle name="Normal 2 2 2 4 6 7 2" xfId="10865" xr:uid="{0B7928E6-1FA0-4D01-B2DE-B2F6F6DC9C72}"/>
    <cellStyle name="Normal 2 2 2 4 6 8" xfId="2880" xr:uid="{00000000-0005-0000-0000-00001D0B0000}"/>
    <cellStyle name="Normal 2 2 2 4 6 8 2" xfId="10866" xr:uid="{4F2CC2E9-0EF6-4A42-98AF-19D36A4E32C5}"/>
    <cellStyle name="Normal 2 2 2 4 6 9" xfId="2881" xr:uid="{00000000-0005-0000-0000-00001E0B0000}"/>
    <cellStyle name="Normal 2 2 2 4 6 9 2" xfId="10867" xr:uid="{0DCC82BA-792E-4DFF-A32E-0649BEE5AD19}"/>
    <cellStyle name="Normal 2 2 2 4 7" xfId="2882" xr:uid="{00000000-0005-0000-0000-00001F0B0000}"/>
    <cellStyle name="Normal 2 2 2 4 7 10" xfId="2883" xr:uid="{00000000-0005-0000-0000-0000200B0000}"/>
    <cellStyle name="Normal 2 2 2 4 7 10 2" xfId="10869" xr:uid="{401FA58C-DA7B-46AE-BDB9-749E0A36481F}"/>
    <cellStyle name="Normal 2 2 2 4 7 11" xfId="2884" xr:uid="{00000000-0005-0000-0000-0000210B0000}"/>
    <cellStyle name="Normal 2 2 2 4 7 11 2" xfId="10870" xr:uid="{BCF1B70C-E3F6-4836-ABAC-9E09C109F6C4}"/>
    <cellStyle name="Normal 2 2 2 4 7 12" xfId="2885" xr:uid="{00000000-0005-0000-0000-0000220B0000}"/>
    <cellStyle name="Normal 2 2 2 4 7 12 2" xfId="10871" xr:uid="{1BCFAA57-9BF6-4C72-9541-FCAB503B9AD8}"/>
    <cellStyle name="Normal 2 2 2 4 7 13" xfId="2886" xr:uid="{00000000-0005-0000-0000-0000230B0000}"/>
    <cellStyle name="Normal 2 2 2 4 7 13 2" xfId="10872" xr:uid="{3A788F5D-7261-4CAC-850E-E0C7CB3A1EBF}"/>
    <cellStyle name="Normal 2 2 2 4 7 14" xfId="2887" xr:uid="{00000000-0005-0000-0000-0000240B0000}"/>
    <cellStyle name="Normal 2 2 2 4 7 14 2" xfId="10873" xr:uid="{3A3C9132-50AC-49AE-9C4E-49A072B03254}"/>
    <cellStyle name="Normal 2 2 2 4 7 15" xfId="2888" xr:uid="{00000000-0005-0000-0000-0000250B0000}"/>
    <cellStyle name="Normal 2 2 2 4 7 15 2" xfId="10874" xr:uid="{BF2A95C3-5574-4742-B54C-7E9AED0873B0}"/>
    <cellStyle name="Normal 2 2 2 4 7 16" xfId="10868" xr:uid="{EFE08642-6A05-4E83-8FEC-414DC195799A}"/>
    <cellStyle name="Normal 2 2 2 4 7 2" xfId="2889" xr:uid="{00000000-0005-0000-0000-0000260B0000}"/>
    <cellStyle name="Normal 2 2 2 4 7 2 2" xfId="10875" xr:uid="{55B231EE-56CB-4168-92C2-10D4A06C4440}"/>
    <cellStyle name="Normal 2 2 2 4 7 3" xfId="2890" xr:uid="{00000000-0005-0000-0000-0000270B0000}"/>
    <cellStyle name="Normal 2 2 2 4 7 3 2" xfId="10876" xr:uid="{56AE1240-43D8-480A-8336-1CDCC99114B9}"/>
    <cellStyle name="Normal 2 2 2 4 7 4" xfId="2891" xr:uid="{00000000-0005-0000-0000-0000280B0000}"/>
    <cellStyle name="Normal 2 2 2 4 7 4 2" xfId="10877" xr:uid="{1065FC61-A857-4A8D-B465-E65C61748C3A}"/>
    <cellStyle name="Normal 2 2 2 4 7 5" xfId="2892" xr:uid="{00000000-0005-0000-0000-0000290B0000}"/>
    <cellStyle name="Normal 2 2 2 4 7 5 2" xfId="10878" xr:uid="{D2F4A5E1-73F1-49B6-8882-69CCC293AA50}"/>
    <cellStyle name="Normal 2 2 2 4 7 6" xfId="2893" xr:uid="{00000000-0005-0000-0000-00002A0B0000}"/>
    <cellStyle name="Normal 2 2 2 4 7 6 2" xfId="10879" xr:uid="{79FD8C03-546A-456F-9DAD-8147ADE15C7F}"/>
    <cellStyle name="Normal 2 2 2 4 7 7" xfId="2894" xr:uid="{00000000-0005-0000-0000-00002B0B0000}"/>
    <cellStyle name="Normal 2 2 2 4 7 7 2" xfId="10880" xr:uid="{259A4AD0-3C82-4C23-97A6-F7F6FE602A37}"/>
    <cellStyle name="Normal 2 2 2 4 7 8" xfId="2895" xr:uid="{00000000-0005-0000-0000-00002C0B0000}"/>
    <cellStyle name="Normal 2 2 2 4 7 8 2" xfId="10881" xr:uid="{F4D58186-36B6-471E-A23B-9E19BE69C2BC}"/>
    <cellStyle name="Normal 2 2 2 4 7 9" xfId="2896" xr:uid="{00000000-0005-0000-0000-00002D0B0000}"/>
    <cellStyle name="Normal 2 2 2 4 7 9 2" xfId="10882" xr:uid="{A01912A8-E2E9-489F-A69A-F67B6FD4F252}"/>
    <cellStyle name="Normal 2 2 2 4 8" xfId="2897" xr:uid="{00000000-0005-0000-0000-00002E0B0000}"/>
    <cellStyle name="Normal 2 2 2 4 8 10" xfId="2898" xr:uid="{00000000-0005-0000-0000-00002F0B0000}"/>
    <cellStyle name="Normal 2 2 2 4 8 10 2" xfId="10884" xr:uid="{4171104A-1636-4047-9763-DEED774897B2}"/>
    <cellStyle name="Normal 2 2 2 4 8 11" xfId="2899" xr:uid="{00000000-0005-0000-0000-0000300B0000}"/>
    <cellStyle name="Normal 2 2 2 4 8 11 2" xfId="10885" xr:uid="{DB4555AE-736F-4DB1-B0BE-4281E817FBB3}"/>
    <cellStyle name="Normal 2 2 2 4 8 12" xfId="2900" xr:uid="{00000000-0005-0000-0000-0000310B0000}"/>
    <cellStyle name="Normal 2 2 2 4 8 12 2" xfId="10886" xr:uid="{5B198062-45D7-4A3B-8FA3-279C30750A73}"/>
    <cellStyle name="Normal 2 2 2 4 8 13" xfId="2901" xr:uid="{00000000-0005-0000-0000-0000320B0000}"/>
    <cellStyle name="Normal 2 2 2 4 8 13 2" xfId="10887" xr:uid="{8F4AD2D6-E250-4410-AFE4-3FD9DF531C5F}"/>
    <cellStyle name="Normal 2 2 2 4 8 14" xfId="2902" xr:uid="{00000000-0005-0000-0000-0000330B0000}"/>
    <cellStyle name="Normal 2 2 2 4 8 14 2" xfId="10888" xr:uid="{53F2F970-C14E-4C0C-8F0E-D5865FBE17DB}"/>
    <cellStyle name="Normal 2 2 2 4 8 15" xfId="2903" xr:uid="{00000000-0005-0000-0000-0000340B0000}"/>
    <cellStyle name="Normal 2 2 2 4 8 15 2" xfId="10889" xr:uid="{A81BF8C1-1A61-467F-9333-18F79F744EDC}"/>
    <cellStyle name="Normal 2 2 2 4 8 16" xfId="10883" xr:uid="{04FB052B-0485-4CCE-8BC0-6A7DA1CB69A8}"/>
    <cellStyle name="Normal 2 2 2 4 8 2" xfId="2904" xr:uid="{00000000-0005-0000-0000-0000350B0000}"/>
    <cellStyle name="Normal 2 2 2 4 8 2 2" xfId="10890" xr:uid="{B7FB3B43-7DAE-42C8-8869-88B87A0850A8}"/>
    <cellStyle name="Normal 2 2 2 4 8 3" xfId="2905" xr:uid="{00000000-0005-0000-0000-0000360B0000}"/>
    <cellStyle name="Normal 2 2 2 4 8 3 2" xfId="10891" xr:uid="{ABB998BF-39A5-4D6E-B278-F9A4D02E58F4}"/>
    <cellStyle name="Normal 2 2 2 4 8 4" xfId="2906" xr:uid="{00000000-0005-0000-0000-0000370B0000}"/>
    <cellStyle name="Normal 2 2 2 4 8 4 2" xfId="10892" xr:uid="{8A10384D-E983-4561-A982-5194DD627218}"/>
    <cellStyle name="Normal 2 2 2 4 8 5" xfId="2907" xr:uid="{00000000-0005-0000-0000-0000380B0000}"/>
    <cellStyle name="Normal 2 2 2 4 8 5 2" xfId="10893" xr:uid="{73F636A1-7476-4496-880D-9AC3F6C71511}"/>
    <cellStyle name="Normal 2 2 2 4 8 6" xfId="2908" xr:uid="{00000000-0005-0000-0000-0000390B0000}"/>
    <cellStyle name="Normal 2 2 2 4 8 6 2" xfId="10894" xr:uid="{7ECBB11F-4079-42ED-A495-B54550CC2590}"/>
    <cellStyle name="Normal 2 2 2 4 8 7" xfId="2909" xr:uid="{00000000-0005-0000-0000-00003A0B0000}"/>
    <cellStyle name="Normal 2 2 2 4 8 7 2" xfId="10895" xr:uid="{81BE3FA3-248D-4A3A-B443-0DDF68F9B983}"/>
    <cellStyle name="Normal 2 2 2 4 8 8" xfId="2910" xr:uid="{00000000-0005-0000-0000-00003B0B0000}"/>
    <cellStyle name="Normal 2 2 2 4 8 8 2" xfId="10896" xr:uid="{82369E42-8B29-495C-9EF4-ECCAD6BC2A16}"/>
    <cellStyle name="Normal 2 2 2 4 8 9" xfId="2911" xr:uid="{00000000-0005-0000-0000-00003C0B0000}"/>
    <cellStyle name="Normal 2 2 2 4 8 9 2" xfId="10897" xr:uid="{10BEC971-5274-4379-9AF3-81137E2AE808}"/>
    <cellStyle name="Normal 2 2 2 4 9" xfId="10728" xr:uid="{11C999E9-6B38-4C0B-9930-67B6D9A3C3B3}"/>
    <cellStyle name="Normal 2 2 2 5" xfId="2912" xr:uid="{00000000-0005-0000-0000-00003D0B0000}"/>
    <cellStyle name="Normal 2 2 2 5 2" xfId="2913" xr:uid="{00000000-0005-0000-0000-00003E0B0000}"/>
    <cellStyle name="Normal 2 2 2 5 2 10" xfId="2914" xr:uid="{00000000-0005-0000-0000-00003F0B0000}"/>
    <cellStyle name="Normal 2 2 2 5 2 10 2" xfId="10900" xr:uid="{AFA51FA5-6D0C-401E-8D02-8ADD7C562278}"/>
    <cellStyle name="Normal 2 2 2 5 2 11" xfId="2915" xr:uid="{00000000-0005-0000-0000-0000400B0000}"/>
    <cellStyle name="Normal 2 2 2 5 2 11 2" xfId="10901" xr:uid="{66B86343-0843-4417-90C0-6E705F53CE90}"/>
    <cellStyle name="Normal 2 2 2 5 2 12" xfId="2916" xr:uid="{00000000-0005-0000-0000-0000410B0000}"/>
    <cellStyle name="Normal 2 2 2 5 2 12 2" xfId="10902" xr:uid="{1265DB70-B1DC-463F-9AA7-B0E89EAA740F}"/>
    <cellStyle name="Normal 2 2 2 5 2 13" xfId="2917" xr:uid="{00000000-0005-0000-0000-0000420B0000}"/>
    <cellStyle name="Normal 2 2 2 5 2 13 2" xfId="10903" xr:uid="{7124329D-3337-4771-9DCF-09DE04DC3C15}"/>
    <cellStyle name="Normal 2 2 2 5 2 14" xfId="2918" xr:uid="{00000000-0005-0000-0000-0000430B0000}"/>
    <cellStyle name="Normal 2 2 2 5 2 14 2" xfId="10904" xr:uid="{9833C628-C146-4B12-A136-14F081F2A374}"/>
    <cellStyle name="Normal 2 2 2 5 2 15" xfId="2919" xr:uid="{00000000-0005-0000-0000-0000440B0000}"/>
    <cellStyle name="Normal 2 2 2 5 2 15 2" xfId="10905" xr:uid="{354E71AB-2EA5-44BD-8E98-4D97E9117663}"/>
    <cellStyle name="Normal 2 2 2 5 2 16" xfId="2920" xr:uid="{00000000-0005-0000-0000-0000450B0000}"/>
    <cellStyle name="Normal 2 2 2 5 2 16 2" xfId="10906" xr:uid="{13A8BD72-6809-4488-A94D-25411AAC0B97}"/>
    <cellStyle name="Normal 2 2 2 5 2 17" xfId="2921" xr:uid="{00000000-0005-0000-0000-0000460B0000}"/>
    <cellStyle name="Normal 2 2 2 5 2 17 2" xfId="10907" xr:uid="{B612AB05-B3C5-479F-92C0-D0CA8873F9B8}"/>
    <cellStyle name="Normal 2 2 2 5 2 18" xfId="2922" xr:uid="{00000000-0005-0000-0000-0000470B0000}"/>
    <cellStyle name="Normal 2 2 2 5 2 18 2" xfId="10908" xr:uid="{76F89CE3-3BD7-488B-94C9-1CC63E4A5D9B}"/>
    <cellStyle name="Normal 2 2 2 5 2 19" xfId="2923" xr:uid="{00000000-0005-0000-0000-0000480B0000}"/>
    <cellStyle name="Normal 2 2 2 5 2 19 2" xfId="10909" xr:uid="{35986526-A545-42AA-B23B-BA2CED5A8B26}"/>
    <cellStyle name="Normal 2 2 2 5 2 2" xfId="2924" xr:uid="{00000000-0005-0000-0000-0000490B0000}"/>
    <cellStyle name="Normal 2 2 2 5 2 2 2" xfId="10910" xr:uid="{454E47BF-6D55-4141-BB96-375FDCE795C7}"/>
    <cellStyle name="Normal 2 2 2 5 2 20" xfId="10899" xr:uid="{FB9B7820-DA40-4F92-BB60-6FDC4AC2846C}"/>
    <cellStyle name="Normal 2 2 2 5 2 3" xfId="2925" xr:uid="{00000000-0005-0000-0000-00004A0B0000}"/>
    <cellStyle name="Normal 2 2 2 5 2 3 2" xfId="10911" xr:uid="{1A83ACD8-8E9A-4E1D-B428-E0F54717F887}"/>
    <cellStyle name="Normal 2 2 2 5 2 4" xfId="2926" xr:uid="{00000000-0005-0000-0000-00004B0B0000}"/>
    <cellStyle name="Normal 2 2 2 5 2 4 2" xfId="10912" xr:uid="{51151444-EE47-4D52-B51B-3A584F2BA9DA}"/>
    <cellStyle name="Normal 2 2 2 5 2 5" xfId="2927" xr:uid="{00000000-0005-0000-0000-00004C0B0000}"/>
    <cellStyle name="Normal 2 2 2 5 2 5 2" xfId="10913" xr:uid="{2A768805-12FA-41E8-94E1-CFC5E241A4B4}"/>
    <cellStyle name="Normal 2 2 2 5 2 6" xfId="2928" xr:uid="{00000000-0005-0000-0000-00004D0B0000}"/>
    <cellStyle name="Normal 2 2 2 5 2 6 2" xfId="10914" xr:uid="{486F77CB-52C3-4952-9572-EEDCB0E1295C}"/>
    <cellStyle name="Normal 2 2 2 5 2 7" xfId="2929" xr:uid="{00000000-0005-0000-0000-00004E0B0000}"/>
    <cellStyle name="Normal 2 2 2 5 2 7 2" xfId="10915" xr:uid="{C2AD2067-AA19-4DAD-8D6B-766939DD0357}"/>
    <cellStyle name="Normal 2 2 2 5 2 8" xfId="2930" xr:uid="{00000000-0005-0000-0000-00004F0B0000}"/>
    <cellStyle name="Normal 2 2 2 5 2 8 2" xfId="10916" xr:uid="{715D51F6-7561-4E39-8F7B-97B2D772975B}"/>
    <cellStyle name="Normal 2 2 2 5 2 9" xfId="2931" xr:uid="{00000000-0005-0000-0000-0000500B0000}"/>
    <cellStyle name="Normal 2 2 2 5 2 9 2" xfId="10917" xr:uid="{B454E61B-1CDD-4BB2-AC89-223282817B60}"/>
    <cellStyle name="Normal 2 2 2 5 3" xfId="2932" xr:uid="{00000000-0005-0000-0000-0000510B0000}"/>
    <cellStyle name="Normal 2 2 2 5 3 10" xfId="2933" xr:uid="{00000000-0005-0000-0000-0000520B0000}"/>
    <cellStyle name="Normal 2 2 2 5 3 10 2" xfId="10919" xr:uid="{17D2FE17-B817-4EDD-856E-FCDC405C0C4B}"/>
    <cellStyle name="Normal 2 2 2 5 3 11" xfId="2934" xr:uid="{00000000-0005-0000-0000-0000530B0000}"/>
    <cellStyle name="Normal 2 2 2 5 3 11 2" xfId="10920" xr:uid="{4B31C000-8E19-45EC-9CC3-8A367A8D825D}"/>
    <cellStyle name="Normal 2 2 2 5 3 12" xfId="2935" xr:uid="{00000000-0005-0000-0000-0000540B0000}"/>
    <cellStyle name="Normal 2 2 2 5 3 12 2" xfId="10921" xr:uid="{FAB32D88-D110-4CB4-8FF5-BB8E7952B08F}"/>
    <cellStyle name="Normal 2 2 2 5 3 13" xfId="2936" xr:uid="{00000000-0005-0000-0000-0000550B0000}"/>
    <cellStyle name="Normal 2 2 2 5 3 13 2" xfId="10922" xr:uid="{37D7A234-C2F3-43D6-9471-023FCB664C7D}"/>
    <cellStyle name="Normal 2 2 2 5 3 14" xfId="2937" xr:uid="{00000000-0005-0000-0000-0000560B0000}"/>
    <cellStyle name="Normal 2 2 2 5 3 14 2" xfId="10923" xr:uid="{E57C361A-0ECC-4B30-A128-D88E4B27B5C8}"/>
    <cellStyle name="Normal 2 2 2 5 3 15" xfId="2938" xr:uid="{00000000-0005-0000-0000-0000570B0000}"/>
    <cellStyle name="Normal 2 2 2 5 3 15 2" xfId="10924" xr:uid="{D4EB5CB5-6A97-437C-B91B-F1EA58A9E0EC}"/>
    <cellStyle name="Normal 2 2 2 5 3 16" xfId="10918" xr:uid="{D797859A-D9A9-4112-ABF0-35BE4CFACF82}"/>
    <cellStyle name="Normal 2 2 2 5 3 2" xfId="2939" xr:uid="{00000000-0005-0000-0000-0000580B0000}"/>
    <cellStyle name="Normal 2 2 2 5 3 2 2" xfId="10925" xr:uid="{BABB0BAC-B94F-480E-A07F-FA6646E8F34B}"/>
    <cellStyle name="Normal 2 2 2 5 3 3" xfId="2940" xr:uid="{00000000-0005-0000-0000-0000590B0000}"/>
    <cellStyle name="Normal 2 2 2 5 3 3 2" xfId="10926" xr:uid="{3506337A-1AC4-42F8-9DF8-F9D918864537}"/>
    <cellStyle name="Normal 2 2 2 5 3 4" xfId="2941" xr:uid="{00000000-0005-0000-0000-00005A0B0000}"/>
    <cellStyle name="Normal 2 2 2 5 3 4 2" xfId="10927" xr:uid="{09704739-EABB-4D8E-9E9C-0D53EA07823E}"/>
    <cellStyle name="Normal 2 2 2 5 3 5" xfId="2942" xr:uid="{00000000-0005-0000-0000-00005B0B0000}"/>
    <cellStyle name="Normal 2 2 2 5 3 5 2" xfId="10928" xr:uid="{D873C1FC-7511-4F31-86A2-616BA576F583}"/>
    <cellStyle name="Normal 2 2 2 5 3 6" xfId="2943" xr:uid="{00000000-0005-0000-0000-00005C0B0000}"/>
    <cellStyle name="Normal 2 2 2 5 3 6 2" xfId="10929" xr:uid="{2393E23C-5445-4C4C-AAEC-7385DDE56BA5}"/>
    <cellStyle name="Normal 2 2 2 5 3 7" xfId="2944" xr:uid="{00000000-0005-0000-0000-00005D0B0000}"/>
    <cellStyle name="Normal 2 2 2 5 3 7 2" xfId="10930" xr:uid="{9313DC63-51E8-4CBB-85FC-1CD68470BDCE}"/>
    <cellStyle name="Normal 2 2 2 5 3 8" xfId="2945" xr:uid="{00000000-0005-0000-0000-00005E0B0000}"/>
    <cellStyle name="Normal 2 2 2 5 3 8 2" xfId="10931" xr:uid="{D45754F0-2AD4-44B4-B87E-E964D6FD79D9}"/>
    <cellStyle name="Normal 2 2 2 5 3 9" xfId="2946" xr:uid="{00000000-0005-0000-0000-00005F0B0000}"/>
    <cellStyle name="Normal 2 2 2 5 3 9 2" xfId="10932" xr:uid="{7AB8D703-16FB-4268-9B04-0C8395AD602C}"/>
    <cellStyle name="Normal 2 2 2 5 4" xfId="2947" xr:uid="{00000000-0005-0000-0000-0000600B0000}"/>
    <cellStyle name="Normal 2 2 2 5 4 10" xfId="2948" xr:uid="{00000000-0005-0000-0000-0000610B0000}"/>
    <cellStyle name="Normal 2 2 2 5 4 10 2" xfId="10934" xr:uid="{A2C289E7-AB7B-4616-8A44-BC7548614FBD}"/>
    <cellStyle name="Normal 2 2 2 5 4 11" xfId="2949" xr:uid="{00000000-0005-0000-0000-0000620B0000}"/>
    <cellStyle name="Normal 2 2 2 5 4 11 2" xfId="10935" xr:uid="{0ACA7DEA-D597-4206-8B86-C01FCB940979}"/>
    <cellStyle name="Normal 2 2 2 5 4 12" xfId="2950" xr:uid="{00000000-0005-0000-0000-0000630B0000}"/>
    <cellStyle name="Normal 2 2 2 5 4 12 2" xfId="10936" xr:uid="{B8BF4182-D052-49CC-9D08-792321034E47}"/>
    <cellStyle name="Normal 2 2 2 5 4 13" xfId="2951" xr:uid="{00000000-0005-0000-0000-0000640B0000}"/>
    <cellStyle name="Normal 2 2 2 5 4 13 2" xfId="10937" xr:uid="{F3E4AF67-3603-4EFE-8963-13FCE8F67F99}"/>
    <cellStyle name="Normal 2 2 2 5 4 14" xfId="2952" xr:uid="{00000000-0005-0000-0000-0000650B0000}"/>
    <cellStyle name="Normal 2 2 2 5 4 14 2" xfId="10938" xr:uid="{7C3D6457-0539-4597-A3CD-7C240B0F3C0F}"/>
    <cellStyle name="Normal 2 2 2 5 4 15" xfId="2953" xr:uid="{00000000-0005-0000-0000-0000660B0000}"/>
    <cellStyle name="Normal 2 2 2 5 4 15 2" xfId="10939" xr:uid="{B60FB8D0-E377-45F3-B833-F4FFCDC790C1}"/>
    <cellStyle name="Normal 2 2 2 5 4 16" xfId="10933" xr:uid="{9BDB608B-A43C-42AE-95B2-2FD2ECC78E9E}"/>
    <cellStyle name="Normal 2 2 2 5 4 2" xfId="2954" xr:uid="{00000000-0005-0000-0000-0000670B0000}"/>
    <cellStyle name="Normal 2 2 2 5 4 2 2" xfId="10940" xr:uid="{7C780E16-2E39-4F6C-BE8D-5DBAAA1698A3}"/>
    <cellStyle name="Normal 2 2 2 5 4 3" xfId="2955" xr:uid="{00000000-0005-0000-0000-0000680B0000}"/>
    <cellStyle name="Normal 2 2 2 5 4 3 2" xfId="10941" xr:uid="{9C5C6CA5-BB65-4D54-8092-6A251F4CFB1C}"/>
    <cellStyle name="Normal 2 2 2 5 4 4" xfId="2956" xr:uid="{00000000-0005-0000-0000-0000690B0000}"/>
    <cellStyle name="Normal 2 2 2 5 4 4 2" xfId="10942" xr:uid="{475E969E-B085-4B33-B87B-9DFDCECCAD8B}"/>
    <cellStyle name="Normal 2 2 2 5 4 5" xfId="2957" xr:uid="{00000000-0005-0000-0000-00006A0B0000}"/>
    <cellStyle name="Normal 2 2 2 5 4 5 2" xfId="10943" xr:uid="{8F50382E-627E-47E1-9F1B-666B56912780}"/>
    <cellStyle name="Normal 2 2 2 5 4 6" xfId="2958" xr:uid="{00000000-0005-0000-0000-00006B0B0000}"/>
    <cellStyle name="Normal 2 2 2 5 4 6 2" xfId="10944" xr:uid="{A7164682-B9A5-4967-B4FB-D6A4CBE62CD7}"/>
    <cellStyle name="Normal 2 2 2 5 4 7" xfId="2959" xr:uid="{00000000-0005-0000-0000-00006C0B0000}"/>
    <cellStyle name="Normal 2 2 2 5 4 7 2" xfId="10945" xr:uid="{1A0FBA9B-559E-413A-AC17-BC177FCF9E79}"/>
    <cellStyle name="Normal 2 2 2 5 4 8" xfId="2960" xr:uid="{00000000-0005-0000-0000-00006D0B0000}"/>
    <cellStyle name="Normal 2 2 2 5 4 8 2" xfId="10946" xr:uid="{4C838698-A0CB-4A2E-AD69-B6ED584C4B62}"/>
    <cellStyle name="Normal 2 2 2 5 4 9" xfId="2961" xr:uid="{00000000-0005-0000-0000-00006E0B0000}"/>
    <cellStyle name="Normal 2 2 2 5 4 9 2" xfId="10947" xr:uid="{48923085-9F7E-47E1-AB3B-EF4E94C033EC}"/>
    <cellStyle name="Normal 2 2 2 5 5" xfId="2962" xr:uid="{00000000-0005-0000-0000-00006F0B0000}"/>
    <cellStyle name="Normal 2 2 2 5 5 10" xfId="2963" xr:uid="{00000000-0005-0000-0000-0000700B0000}"/>
    <cellStyle name="Normal 2 2 2 5 5 10 2" xfId="10949" xr:uid="{77A096A0-3D0C-4F32-82C3-584E078C8231}"/>
    <cellStyle name="Normal 2 2 2 5 5 11" xfId="2964" xr:uid="{00000000-0005-0000-0000-0000710B0000}"/>
    <cellStyle name="Normal 2 2 2 5 5 11 2" xfId="10950" xr:uid="{7D42485D-72E9-42C9-8AA3-BD91393E9624}"/>
    <cellStyle name="Normal 2 2 2 5 5 12" xfId="2965" xr:uid="{00000000-0005-0000-0000-0000720B0000}"/>
    <cellStyle name="Normal 2 2 2 5 5 12 2" xfId="10951" xr:uid="{C7E15BCA-F0B3-41EE-B66B-5E250E82479F}"/>
    <cellStyle name="Normal 2 2 2 5 5 13" xfId="2966" xr:uid="{00000000-0005-0000-0000-0000730B0000}"/>
    <cellStyle name="Normal 2 2 2 5 5 13 2" xfId="10952" xr:uid="{015B6B6A-948A-494F-A8A4-07D65718DD0D}"/>
    <cellStyle name="Normal 2 2 2 5 5 14" xfId="2967" xr:uid="{00000000-0005-0000-0000-0000740B0000}"/>
    <cellStyle name="Normal 2 2 2 5 5 14 2" xfId="10953" xr:uid="{BE8CDE3B-24A7-47A3-8873-A4FD99EFD97B}"/>
    <cellStyle name="Normal 2 2 2 5 5 15" xfId="2968" xr:uid="{00000000-0005-0000-0000-0000750B0000}"/>
    <cellStyle name="Normal 2 2 2 5 5 15 2" xfId="10954" xr:uid="{69419806-8900-494D-B4D6-F2F21EC02FDB}"/>
    <cellStyle name="Normal 2 2 2 5 5 16" xfId="10948" xr:uid="{ACDC2700-BFE5-45A0-A5A4-2F42D9585701}"/>
    <cellStyle name="Normal 2 2 2 5 5 2" xfId="2969" xr:uid="{00000000-0005-0000-0000-0000760B0000}"/>
    <cellStyle name="Normal 2 2 2 5 5 2 2" xfId="10955" xr:uid="{B978455C-CF55-4754-ABDE-64FF8925546E}"/>
    <cellStyle name="Normal 2 2 2 5 5 3" xfId="2970" xr:uid="{00000000-0005-0000-0000-0000770B0000}"/>
    <cellStyle name="Normal 2 2 2 5 5 3 2" xfId="10956" xr:uid="{13BD8F83-81F5-4E70-BA45-F984C0E82FE7}"/>
    <cellStyle name="Normal 2 2 2 5 5 4" xfId="2971" xr:uid="{00000000-0005-0000-0000-0000780B0000}"/>
    <cellStyle name="Normal 2 2 2 5 5 4 2" xfId="10957" xr:uid="{ACBAEC10-0EBA-40DE-A85E-DF891775FA93}"/>
    <cellStyle name="Normal 2 2 2 5 5 5" xfId="2972" xr:uid="{00000000-0005-0000-0000-0000790B0000}"/>
    <cellStyle name="Normal 2 2 2 5 5 5 2" xfId="10958" xr:uid="{FF9EA20A-B413-407B-A222-0F05FE10A47D}"/>
    <cellStyle name="Normal 2 2 2 5 5 6" xfId="2973" xr:uid="{00000000-0005-0000-0000-00007A0B0000}"/>
    <cellStyle name="Normal 2 2 2 5 5 6 2" xfId="10959" xr:uid="{59AD83E4-C3E2-42B9-A24F-ABBE6FD0403A}"/>
    <cellStyle name="Normal 2 2 2 5 5 7" xfId="2974" xr:uid="{00000000-0005-0000-0000-00007B0B0000}"/>
    <cellStyle name="Normal 2 2 2 5 5 7 2" xfId="10960" xr:uid="{34CE5218-1CA6-4629-868A-4C51E04A7D74}"/>
    <cellStyle name="Normal 2 2 2 5 5 8" xfId="2975" xr:uid="{00000000-0005-0000-0000-00007C0B0000}"/>
    <cellStyle name="Normal 2 2 2 5 5 8 2" xfId="10961" xr:uid="{9B25D1F9-BDD8-4686-829A-2986C13B13D1}"/>
    <cellStyle name="Normal 2 2 2 5 5 9" xfId="2976" xr:uid="{00000000-0005-0000-0000-00007D0B0000}"/>
    <cellStyle name="Normal 2 2 2 5 5 9 2" xfId="10962" xr:uid="{CAB2A04F-4DFD-4CF9-853F-E192621240CC}"/>
    <cellStyle name="Normal 2 2 2 5 6" xfId="10898" xr:uid="{201C7FD8-20B8-476B-8D12-5A1EFC1C0180}"/>
    <cellStyle name="Normal 2 2 2 6" xfId="2977" xr:uid="{00000000-0005-0000-0000-00007E0B0000}"/>
    <cellStyle name="Normal 2 2 2 6 2" xfId="10963" xr:uid="{4EFD9F74-6D7D-402F-9791-0920DE69E2BB}"/>
    <cellStyle name="Normal 2 2 2 7" xfId="2978" xr:uid="{00000000-0005-0000-0000-00007F0B0000}"/>
    <cellStyle name="Normal 2 2 2 7 2" xfId="10964" xr:uid="{8009627E-34EA-4CA5-B665-F05306C66B5F}"/>
    <cellStyle name="Normal 2 2 2 8" xfId="2979" xr:uid="{00000000-0005-0000-0000-0000800B0000}"/>
    <cellStyle name="Normal 2 2 2 8 2" xfId="10965" xr:uid="{0506D8D3-B90D-4A9D-A3B0-3BC73D308CC7}"/>
    <cellStyle name="Normal 2 2 2 9" xfId="2980" xr:uid="{00000000-0005-0000-0000-0000810B0000}"/>
    <cellStyle name="Normal 2 2 2 9 2" xfId="10966" xr:uid="{354DA3B4-DFA7-429D-AEC5-2122B4FAD46B}"/>
    <cellStyle name="Normal 2 2 20" xfId="2981" xr:uid="{00000000-0005-0000-0000-0000820B0000}"/>
    <cellStyle name="Normal 2 2 20 2" xfId="10967" xr:uid="{09AF8489-4D91-47A8-B41C-7F778F1E747D}"/>
    <cellStyle name="Normal 2 2 21" xfId="2982" xr:uid="{00000000-0005-0000-0000-0000830B0000}"/>
    <cellStyle name="Normal 2 2 21 2" xfId="10968" xr:uid="{5F407A48-75ED-46D9-98AF-8BA82590C530}"/>
    <cellStyle name="Normal 2 2 22" xfId="2983" xr:uid="{00000000-0005-0000-0000-0000840B0000}"/>
    <cellStyle name="Normal 2 2 22 2" xfId="10969" xr:uid="{37390523-B9A5-4E3D-9D11-4B838FB54C4C}"/>
    <cellStyle name="Normal 2 2 23" xfId="2984" xr:uid="{00000000-0005-0000-0000-0000850B0000}"/>
    <cellStyle name="Normal 2 2 23 2" xfId="10970" xr:uid="{A9345780-0DE1-488F-BD4C-D67213923E9E}"/>
    <cellStyle name="Normal 2 2 24" xfId="2985" xr:uid="{00000000-0005-0000-0000-0000860B0000}"/>
    <cellStyle name="Normal 2 2 24 2" xfId="10971" xr:uid="{223A261E-9E1B-4EE5-8E41-21228C398EE6}"/>
    <cellStyle name="Normal 2 2 25" xfId="2986" xr:uid="{00000000-0005-0000-0000-0000870B0000}"/>
    <cellStyle name="Normal 2 2 25 2" xfId="10972" xr:uid="{DDD1E12F-4C49-4C26-9ECF-FB15761D82DD}"/>
    <cellStyle name="Normal 2 2 26" xfId="2987" xr:uid="{00000000-0005-0000-0000-0000880B0000}"/>
    <cellStyle name="Normal 2 2 26 2" xfId="10973" xr:uid="{8140A788-789C-4E72-A000-6C4BC7A0477D}"/>
    <cellStyle name="Normal 2 2 27" xfId="2988" xr:uid="{00000000-0005-0000-0000-0000890B0000}"/>
    <cellStyle name="Normal 2 2 27 2" xfId="10974" xr:uid="{B01B289D-262F-4C6E-8DED-85F1E70B04C0}"/>
    <cellStyle name="Normal 2 2 28" xfId="2989" xr:uid="{00000000-0005-0000-0000-00008A0B0000}"/>
    <cellStyle name="Normal 2 2 28 2" xfId="10975" xr:uid="{843D9F7C-8299-4AD5-9866-502025757746}"/>
    <cellStyle name="Normal 2 2 29" xfId="2990" xr:uid="{00000000-0005-0000-0000-00008B0B0000}"/>
    <cellStyle name="Normal 2 2 29 2" xfId="10976" xr:uid="{95797241-AF4A-4A9B-B760-C91ECAC2BC52}"/>
    <cellStyle name="Normal 2 2 3" xfId="2991" xr:uid="{00000000-0005-0000-0000-00008C0B0000}"/>
    <cellStyle name="Normal 2 2 3 10" xfId="2992" xr:uid="{00000000-0005-0000-0000-00008D0B0000}"/>
    <cellStyle name="Normal 2 2 3 10 2" xfId="10978" xr:uid="{3BE6FF96-B99C-461C-B17D-36CD86EBC80E}"/>
    <cellStyle name="Normal 2 2 3 11" xfId="2993" xr:uid="{00000000-0005-0000-0000-00008E0B0000}"/>
    <cellStyle name="Normal 2 2 3 11 2" xfId="10979" xr:uid="{774739E4-390A-45B2-9805-A90174616A25}"/>
    <cellStyle name="Normal 2 2 3 12" xfId="2994" xr:uid="{00000000-0005-0000-0000-00008F0B0000}"/>
    <cellStyle name="Normal 2 2 3 12 2" xfId="10980" xr:uid="{A38D3642-0811-48E1-9E76-0A49267EA4DE}"/>
    <cellStyle name="Normal 2 2 3 13" xfId="2995" xr:uid="{00000000-0005-0000-0000-0000900B0000}"/>
    <cellStyle name="Normal 2 2 3 13 2" xfId="10981" xr:uid="{307127E3-94A5-42DA-83B5-80C11A515B5D}"/>
    <cellStyle name="Normal 2 2 3 14" xfId="2996" xr:uid="{00000000-0005-0000-0000-0000910B0000}"/>
    <cellStyle name="Normal 2 2 3 14 2" xfId="10982" xr:uid="{89F2836E-D048-41A3-9D98-68FDDC704FBC}"/>
    <cellStyle name="Normal 2 2 3 15" xfId="2997" xr:uid="{00000000-0005-0000-0000-0000920B0000}"/>
    <cellStyle name="Normal 2 2 3 15 2" xfId="10983" xr:uid="{94C69C85-56C8-49C4-B03F-4419BA825C2A}"/>
    <cellStyle name="Normal 2 2 3 16" xfId="2998" xr:uid="{00000000-0005-0000-0000-0000930B0000}"/>
    <cellStyle name="Normal 2 2 3 16 2" xfId="10984" xr:uid="{63329339-7651-4383-B346-4DE9B5214E65}"/>
    <cellStyle name="Normal 2 2 3 17" xfId="2999" xr:uid="{00000000-0005-0000-0000-0000940B0000}"/>
    <cellStyle name="Normal 2 2 3 17 2" xfId="10985" xr:uid="{913F60B0-9253-4211-9E51-22FC652B6CAA}"/>
    <cellStyle name="Normal 2 2 3 18" xfId="3000" xr:uid="{00000000-0005-0000-0000-0000950B0000}"/>
    <cellStyle name="Normal 2 2 3 18 2" xfId="10986" xr:uid="{57FADAA7-A386-4FCE-9FFD-F9B3F227E6AA}"/>
    <cellStyle name="Normal 2 2 3 19" xfId="3001" xr:uid="{00000000-0005-0000-0000-0000960B0000}"/>
    <cellStyle name="Normal 2 2 3 19 2" xfId="10987" xr:uid="{1CB99EA7-F5BD-4BA9-A5BF-93F78FE156D3}"/>
    <cellStyle name="Normal 2 2 3 2" xfId="3002" xr:uid="{00000000-0005-0000-0000-0000970B0000}"/>
    <cellStyle name="Normal 2 2 3 2 10" xfId="10988" xr:uid="{22ADB5D8-C1AC-4CD4-81D1-077D44C0270B}"/>
    <cellStyle name="Normal 2 2 3 2 2" xfId="3003" xr:uid="{00000000-0005-0000-0000-0000980B0000}"/>
    <cellStyle name="Normal 2 2 3 2 2 10" xfId="3004" xr:uid="{00000000-0005-0000-0000-0000990B0000}"/>
    <cellStyle name="Normal 2 2 3 2 2 10 2" xfId="10990" xr:uid="{4B7FE079-FA04-440C-B8FA-2783A13C7F1D}"/>
    <cellStyle name="Normal 2 2 3 2 2 11" xfId="3005" xr:uid="{00000000-0005-0000-0000-00009A0B0000}"/>
    <cellStyle name="Normal 2 2 3 2 2 11 2" xfId="10991" xr:uid="{13DEB138-6029-4BE6-9C6E-A7183D53D3A0}"/>
    <cellStyle name="Normal 2 2 3 2 2 12" xfId="3006" xr:uid="{00000000-0005-0000-0000-00009B0B0000}"/>
    <cellStyle name="Normal 2 2 3 2 2 12 2" xfId="10992" xr:uid="{F48AB60A-232D-4761-807E-399EAAE7487D}"/>
    <cellStyle name="Normal 2 2 3 2 2 13" xfId="3007" xr:uid="{00000000-0005-0000-0000-00009C0B0000}"/>
    <cellStyle name="Normal 2 2 3 2 2 13 2" xfId="10993" xr:uid="{4C910079-1252-47AC-944E-36AF0AEB98D9}"/>
    <cellStyle name="Normal 2 2 3 2 2 14" xfId="3008" xr:uid="{00000000-0005-0000-0000-00009D0B0000}"/>
    <cellStyle name="Normal 2 2 3 2 2 14 2" xfId="10994" xr:uid="{02E4084F-B403-4B71-B46B-2B7D27911B00}"/>
    <cellStyle name="Normal 2 2 3 2 2 15" xfId="3009" xr:uid="{00000000-0005-0000-0000-00009E0B0000}"/>
    <cellStyle name="Normal 2 2 3 2 2 15 2" xfId="10995" xr:uid="{7F048A1E-6676-476C-B2FB-E3D28903C97A}"/>
    <cellStyle name="Normal 2 2 3 2 2 16" xfId="3010" xr:uid="{00000000-0005-0000-0000-00009F0B0000}"/>
    <cellStyle name="Normal 2 2 3 2 2 16 2" xfId="10996" xr:uid="{1566BEBB-AF5E-41BB-8F80-ECB170BB0CE0}"/>
    <cellStyle name="Normal 2 2 3 2 2 17" xfId="3011" xr:uid="{00000000-0005-0000-0000-0000A00B0000}"/>
    <cellStyle name="Normal 2 2 3 2 2 17 2" xfId="10997" xr:uid="{3BDB8772-A621-4E09-8CDD-CF4CAA84E963}"/>
    <cellStyle name="Normal 2 2 3 2 2 18" xfId="3012" xr:uid="{00000000-0005-0000-0000-0000A10B0000}"/>
    <cellStyle name="Normal 2 2 3 2 2 18 2" xfId="10998" xr:uid="{32BDCFF8-17CB-45E1-BE71-6E602F7A1CA5}"/>
    <cellStyle name="Normal 2 2 3 2 2 19" xfId="3013" xr:uid="{00000000-0005-0000-0000-0000A20B0000}"/>
    <cellStyle name="Normal 2 2 3 2 2 19 2" xfId="10999" xr:uid="{88ECB5E0-121D-47CF-AF20-217B01E3E282}"/>
    <cellStyle name="Normal 2 2 3 2 2 2" xfId="3014" xr:uid="{00000000-0005-0000-0000-0000A30B0000}"/>
    <cellStyle name="Normal 2 2 3 2 2 2 2" xfId="3015" xr:uid="{00000000-0005-0000-0000-0000A40B0000}"/>
    <cellStyle name="Normal 2 2 3 2 2 2 2 10" xfId="3016" xr:uid="{00000000-0005-0000-0000-0000A50B0000}"/>
    <cellStyle name="Normal 2 2 3 2 2 2 2 10 2" xfId="11002" xr:uid="{8475485F-57F2-4578-92AD-0FD6F5FB95F5}"/>
    <cellStyle name="Normal 2 2 3 2 2 2 2 11" xfId="3017" xr:uid="{00000000-0005-0000-0000-0000A60B0000}"/>
    <cellStyle name="Normal 2 2 3 2 2 2 2 11 2" xfId="11003" xr:uid="{B7EC2852-DC88-4812-B8B3-470F32BBAE92}"/>
    <cellStyle name="Normal 2 2 3 2 2 2 2 12" xfId="3018" xr:uid="{00000000-0005-0000-0000-0000A70B0000}"/>
    <cellStyle name="Normal 2 2 3 2 2 2 2 12 2" xfId="11004" xr:uid="{C72DB856-6D4A-4B84-8ECB-CA2A1AA7E89F}"/>
    <cellStyle name="Normal 2 2 3 2 2 2 2 13" xfId="3019" xr:uid="{00000000-0005-0000-0000-0000A80B0000}"/>
    <cellStyle name="Normal 2 2 3 2 2 2 2 13 2" xfId="11005" xr:uid="{B48053A8-ADB0-445E-9D8A-4908A647C796}"/>
    <cellStyle name="Normal 2 2 3 2 2 2 2 14" xfId="3020" xr:uid="{00000000-0005-0000-0000-0000A90B0000}"/>
    <cellStyle name="Normal 2 2 3 2 2 2 2 14 2" xfId="11006" xr:uid="{AD3FE888-A43D-403B-8CC5-838298F6F329}"/>
    <cellStyle name="Normal 2 2 3 2 2 2 2 15" xfId="3021" xr:uid="{00000000-0005-0000-0000-0000AA0B0000}"/>
    <cellStyle name="Normal 2 2 3 2 2 2 2 15 2" xfId="11007" xr:uid="{5FA5F391-EF45-4ED5-AAF2-D08F771F1EF7}"/>
    <cellStyle name="Normal 2 2 3 2 2 2 2 16" xfId="3022" xr:uid="{00000000-0005-0000-0000-0000AB0B0000}"/>
    <cellStyle name="Normal 2 2 3 2 2 2 2 16 2" xfId="11008" xr:uid="{E9F9A510-0317-4DFD-9C6D-774ECD4BBBEA}"/>
    <cellStyle name="Normal 2 2 3 2 2 2 2 17" xfId="3023" xr:uid="{00000000-0005-0000-0000-0000AC0B0000}"/>
    <cellStyle name="Normal 2 2 3 2 2 2 2 17 2" xfId="11009" xr:uid="{8AF08A6D-E132-4C11-B8CF-3513A8BEDC2C}"/>
    <cellStyle name="Normal 2 2 3 2 2 2 2 18" xfId="3024" xr:uid="{00000000-0005-0000-0000-0000AD0B0000}"/>
    <cellStyle name="Normal 2 2 3 2 2 2 2 18 2" xfId="11010" xr:uid="{239E1079-7174-47E5-A79B-49CD2FC8B927}"/>
    <cellStyle name="Normal 2 2 3 2 2 2 2 19" xfId="3025" xr:uid="{00000000-0005-0000-0000-0000AE0B0000}"/>
    <cellStyle name="Normal 2 2 3 2 2 2 2 19 2" xfId="11011" xr:uid="{B514B590-D34C-491F-9B94-D3D67D8638DB}"/>
    <cellStyle name="Normal 2 2 3 2 2 2 2 2" xfId="3026" xr:uid="{00000000-0005-0000-0000-0000AF0B0000}"/>
    <cellStyle name="Normal 2 2 3 2 2 2 2 2 2" xfId="3027" xr:uid="{00000000-0005-0000-0000-0000B00B0000}"/>
    <cellStyle name="Normal 2 2 3 2 2 2 2 2 2 10" xfId="3028" xr:uid="{00000000-0005-0000-0000-0000B10B0000}"/>
    <cellStyle name="Normal 2 2 3 2 2 2 2 2 2 10 2" xfId="11014" xr:uid="{5AF54C0F-E37F-4CFD-8067-BA0517068707}"/>
    <cellStyle name="Normal 2 2 3 2 2 2 2 2 2 11" xfId="3029" xr:uid="{00000000-0005-0000-0000-0000B20B0000}"/>
    <cellStyle name="Normal 2 2 3 2 2 2 2 2 2 11 2" xfId="11015" xr:uid="{7C79BAD8-C767-4423-B4BF-E2ADFD24A527}"/>
    <cellStyle name="Normal 2 2 3 2 2 2 2 2 2 12" xfId="3030" xr:uid="{00000000-0005-0000-0000-0000B30B0000}"/>
    <cellStyle name="Normal 2 2 3 2 2 2 2 2 2 12 2" xfId="11016" xr:uid="{8AD5DC8A-0FBD-45F8-BBE4-3F02E109E301}"/>
    <cellStyle name="Normal 2 2 3 2 2 2 2 2 2 13" xfId="3031" xr:uid="{00000000-0005-0000-0000-0000B40B0000}"/>
    <cellStyle name="Normal 2 2 3 2 2 2 2 2 2 13 2" xfId="11017" xr:uid="{8A6985D9-90A6-4C23-B3D1-E0623C887BD6}"/>
    <cellStyle name="Normal 2 2 3 2 2 2 2 2 2 14" xfId="3032" xr:uid="{00000000-0005-0000-0000-0000B50B0000}"/>
    <cellStyle name="Normal 2 2 3 2 2 2 2 2 2 14 2" xfId="11018" xr:uid="{0DF1584E-690C-4D7E-9004-8EBE2446BEAB}"/>
    <cellStyle name="Normal 2 2 3 2 2 2 2 2 2 15" xfId="3033" xr:uid="{00000000-0005-0000-0000-0000B60B0000}"/>
    <cellStyle name="Normal 2 2 3 2 2 2 2 2 2 15 2" xfId="11019" xr:uid="{B69C5736-E859-45BB-87B3-07B8F944D3E2}"/>
    <cellStyle name="Normal 2 2 3 2 2 2 2 2 2 16" xfId="11013" xr:uid="{8D1AA81D-810B-43C6-9908-77C08E222B28}"/>
    <cellStyle name="Normal 2 2 3 2 2 2 2 2 2 2" xfId="3034" xr:uid="{00000000-0005-0000-0000-0000B70B0000}"/>
    <cellStyle name="Normal 2 2 3 2 2 2 2 2 2 2 2" xfId="11020" xr:uid="{562AF9B8-116D-4B90-85D2-CAB8B2A4CCD4}"/>
    <cellStyle name="Normal 2 2 3 2 2 2 2 2 2 3" xfId="3035" xr:uid="{00000000-0005-0000-0000-0000B80B0000}"/>
    <cellStyle name="Normal 2 2 3 2 2 2 2 2 2 3 2" xfId="11021" xr:uid="{5D53A4F6-6641-433F-A848-C93D1357529F}"/>
    <cellStyle name="Normal 2 2 3 2 2 2 2 2 2 4" xfId="3036" xr:uid="{00000000-0005-0000-0000-0000B90B0000}"/>
    <cellStyle name="Normal 2 2 3 2 2 2 2 2 2 4 2" xfId="11022" xr:uid="{961D1886-1022-47DD-A23B-6554CA8347B5}"/>
    <cellStyle name="Normal 2 2 3 2 2 2 2 2 2 5" xfId="3037" xr:uid="{00000000-0005-0000-0000-0000BA0B0000}"/>
    <cellStyle name="Normal 2 2 3 2 2 2 2 2 2 5 2" xfId="11023" xr:uid="{74A23704-81D7-46E1-8704-1BA08ED46826}"/>
    <cellStyle name="Normal 2 2 3 2 2 2 2 2 2 6" xfId="3038" xr:uid="{00000000-0005-0000-0000-0000BB0B0000}"/>
    <cellStyle name="Normal 2 2 3 2 2 2 2 2 2 6 2" xfId="11024" xr:uid="{6802814B-35A8-4C94-93BB-7F55D932B165}"/>
    <cellStyle name="Normal 2 2 3 2 2 2 2 2 2 7" xfId="3039" xr:uid="{00000000-0005-0000-0000-0000BC0B0000}"/>
    <cellStyle name="Normal 2 2 3 2 2 2 2 2 2 7 2" xfId="11025" xr:uid="{B68DD88B-ADA2-42F2-978C-32216387B0D7}"/>
    <cellStyle name="Normal 2 2 3 2 2 2 2 2 2 8" xfId="3040" xr:uid="{00000000-0005-0000-0000-0000BD0B0000}"/>
    <cellStyle name="Normal 2 2 3 2 2 2 2 2 2 8 2" xfId="11026" xr:uid="{349AA252-10B8-41A8-8F48-D77C79CA20F4}"/>
    <cellStyle name="Normal 2 2 3 2 2 2 2 2 2 9" xfId="3041" xr:uid="{00000000-0005-0000-0000-0000BE0B0000}"/>
    <cellStyle name="Normal 2 2 3 2 2 2 2 2 2 9 2" xfId="11027" xr:uid="{1304606B-5FBF-46E0-A7FA-1C27802C4306}"/>
    <cellStyle name="Normal 2 2 3 2 2 2 2 2 3" xfId="3042" xr:uid="{00000000-0005-0000-0000-0000BF0B0000}"/>
    <cellStyle name="Normal 2 2 3 2 2 2 2 2 3 10" xfId="3043" xr:uid="{00000000-0005-0000-0000-0000C00B0000}"/>
    <cellStyle name="Normal 2 2 3 2 2 2 2 2 3 10 2" xfId="11029" xr:uid="{05B4ED23-A7DF-4DD7-BFB0-A7CD83ECC1BB}"/>
    <cellStyle name="Normal 2 2 3 2 2 2 2 2 3 11" xfId="3044" xr:uid="{00000000-0005-0000-0000-0000C10B0000}"/>
    <cellStyle name="Normal 2 2 3 2 2 2 2 2 3 11 2" xfId="11030" xr:uid="{FFB90698-286B-4B26-B38A-77E694244C36}"/>
    <cellStyle name="Normal 2 2 3 2 2 2 2 2 3 12" xfId="3045" xr:uid="{00000000-0005-0000-0000-0000C20B0000}"/>
    <cellStyle name="Normal 2 2 3 2 2 2 2 2 3 12 2" xfId="11031" xr:uid="{1674232C-8491-499C-B67C-63BEDC9E6E03}"/>
    <cellStyle name="Normal 2 2 3 2 2 2 2 2 3 13" xfId="3046" xr:uid="{00000000-0005-0000-0000-0000C30B0000}"/>
    <cellStyle name="Normal 2 2 3 2 2 2 2 2 3 13 2" xfId="11032" xr:uid="{3C3DAACC-211C-4138-AB05-387DF0A59ECA}"/>
    <cellStyle name="Normal 2 2 3 2 2 2 2 2 3 14" xfId="3047" xr:uid="{00000000-0005-0000-0000-0000C40B0000}"/>
    <cellStyle name="Normal 2 2 3 2 2 2 2 2 3 14 2" xfId="11033" xr:uid="{5D68DC4E-1748-422C-8D5B-DD3A9784ECDC}"/>
    <cellStyle name="Normal 2 2 3 2 2 2 2 2 3 15" xfId="3048" xr:uid="{00000000-0005-0000-0000-0000C50B0000}"/>
    <cellStyle name="Normal 2 2 3 2 2 2 2 2 3 15 2" xfId="11034" xr:uid="{21F20C55-14EE-4FAC-88F9-2A5CED1970F0}"/>
    <cellStyle name="Normal 2 2 3 2 2 2 2 2 3 16" xfId="11028" xr:uid="{56B5585D-18BF-4F5B-A322-2F6D4B5DDF14}"/>
    <cellStyle name="Normal 2 2 3 2 2 2 2 2 3 2" xfId="3049" xr:uid="{00000000-0005-0000-0000-0000C60B0000}"/>
    <cellStyle name="Normal 2 2 3 2 2 2 2 2 3 2 2" xfId="11035" xr:uid="{2AC9DBBE-5BC8-495B-A87D-4758E95A42DC}"/>
    <cellStyle name="Normal 2 2 3 2 2 2 2 2 3 3" xfId="3050" xr:uid="{00000000-0005-0000-0000-0000C70B0000}"/>
    <cellStyle name="Normal 2 2 3 2 2 2 2 2 3 3 2" xfId="11036" xr:uid="{345F6C07-E98B-40F8-BD26-FFFDD82792E3}"/>
    <cellStyle name="Normal 2 2 3 2 2 2 2 2 3 4" xfId="3051" xr:uid="{00000000-0005-0000-0000-0000C80B0000}"/>
    <cellStyle name="Normal 2 2 3 2 2 2 2 2 3 4 2" xfId="11037" xr:uid="{92E860AE-A1AA-461A-8D45-A2EFB46C769E}"/>
    <cellStyle name="Normal 2 2 3 2 2 2 2 2 3 5" xfId="3052" xr:uid="{00000000-0005-0000-0000-0000C90B0000}"/>
    <cellStyle name="Normal 2 2 3 2 2 2 2 2 3 5 2" xfId="11038" xr:uid="{B3F8E8E7-1CED-4437-BD55-DC7AF677BEBA}"/>
    <cellStyle name="Normal 2 2 3 2 2 2 2 2 3 6" xfId="3053" xr:uid="{00000000-0005-0000-0000-0000CA0B0000}"/>
    <cellStyle name="Normal 2 2 3 2 2 2 2 2 3 6 2" xfId="11039" xr:uid="{7B4D3D38-CA58-4750-BEB8-77ED7AE5DF59}"/>
    <cellStyle name="Normal 2 2 3 2 2 2 2 2 3 7" xfId="3054" xr:uid="{00000000-0005-0000-0000-0000CB0B0000}"/>
    <cellStyle name="Normal 2 2 3 2 2 2 2 2 3 7 2" xfId="11040" xr:uid="{9110595A-A6E4-4BC8-A026-0490078DEFDB}"/>
    <cellStyle name="Normal 2 2 3 2 2 2 2 2 3 8" xfId="3055" xr:uid="{00000000-0005-0000-0000-0000CC0B0000}"/>
    <cellStyle name="Normal 2 2 3 2 2 2 2 2 3 8 2" xfId="11041" xr:uid="{F2C99107-4874-4ED5-B62A-1CD322E600FB}"/>
    <cellStyle name="Normal 2 2 3 2 2 2 2 2 3 9" xfId="3056" xr:uid="{00000000-0005-0000-0000-0000CD0B0000}"/>
    <cellStyle name="Normal 2 2 3 2 2 2 2 2 3 9 2" xfId="11042" xr:uid="{7818E665-BE13-47F5-ADCD-5AB5BDA74BC8}"/>
    <cellStyle name="Normal 2 2 3 2 2 2 2 2 4" xfId="3057" xr:uid="{00000000-0005-0000-0000-0000CE0B0000}"/>
    <cellStyle name="Normal 2 2 3 2 2 2 2 2 4 10" xfId="3058" xr:uid="{00000000-0005-0000-0000-0000CF0B0000}"/>
    <cellStyle name="Normal 2 2 3 2 2 2 2 2 4 10 2" xfId="11044" xr:uid="{3CB95B9A-7027-401E-B9E8-2BA12FFC6BC8}"/>
    <cellStyle name="Normal 2 2 3 2 2 2 2 2 4 11" xfId="3059" xr:uid="{00000000-0005-0000-0000-0000D00B0000}"/>
    <cellStyle name="Normal 2 2 3 2 2 2 2 2 4 11 2" xfId="11045" xr:uid="{BE385402-4A9B-474E-BC73-0157A2B3753F}"/>
    <cellStyle name="Normal 2 2 3 2 2 2 2 2 4 12" xfId="3060" xr:uid="{00000000-0005-0000-0000-0000D10B0000}"/>
    <cellStyle name="Normal 2 2 3 2 2 2 2 2 4 12 2" xfId="11046" xr:uid="{2A9362DF-FB56-4500-BBC6-B58E5196B3A1}"/>
    <cellStyle name="Normal 2 2 3 2 2 2 2 2 4 13" xfId="3061" xr:uid="{00000000-0005-0000-0000-0000D20B0000}"/>
    <cellStyle name="Normal 2 2 3 2 2 2 2 2 4 13 2" xfId="11047" xr:uid="{8D4C8E9F-44AF-433D-9C51-BAE666766839}"/>
    <cellStyle name="Normal 2 2 3 2 2 2 2 2 4 14" xfId="3062" xr:uid="{00000000-0005-0000-0000-0000D30B0000}"/>
    <cellStyle name="Normal 2 2 3 2 2 2 2 2 4 14 2" xfId="11048" xr:uid="{D23A4BC6-07BF-42BC-901D-CE39AD1C8475}"/>
    <cellStyle name="Normal 2 2 3 2 2 2 2 2 4 15" xfId="3063" xr:uid="{00000000-0005-0000-0000-0000D40B0000}"/>
    <cellStyle name="Normal 2 2 3 2 2 2 2 2 4 15 2" xfId="11049" xr:uid="{504F2207-E665-40E4-B1BB-0E8E6DC93FCF}"/>
    <cellStyle name="Normal 2 2 3 2 2 2 2 2 4 16" xfId="11043" xr:uid="{1805B0C5-0DC0-44BB-ACE2-D9A7C546304B}"/>
    <cellStyle name="Normal 2 2 3 2 2 2 2 2 4 2" xfId="3064" xr:uid="{00000000-0005-0000-0000-0000D50B0000}"/>
    <cellStyle name="Normal 2 2 3 2 2 2 2 2 4 2 2" xfId="11050" xr:uid="{EFB3FD2A-BE55-40DD-99B5-78C92C66A3FD}"/>
    <cellStyle name="Normal 2 2 3 2 2 2 2 2 4 3" xfId="3065" xr:uid="{00000000-0005-0000-0000-0000D60B0000}"/>
    <cellStyle name="Normal 2 2 3 2 2 2 2 2 4 3 2" xfId="11051" xr:uid="{2CD32DB7-3DFA-4573-AA72-6302DA3482BB}"/>
    <cellStyle name="Normal 2 2 3 2 2 2 2 2 4 4" xfId="3066" xr:uid="{00000000-0005-0000-0000-0000D70B0000}"/>
    <cellStyle name="Normal 2 2 3 2 2 2 2 2 4 4 2" xfId="11052" xr:uid="{FC860FB7-12C4-4C6B-9B0E-2E7AE56DEF49}"/>
    <cellStyle name="Normal 2 2 3 2 2 2 2 2 4 5" xfId="3067" xr:uid="{00000000-0005-0000-0000-0000D80B0000}"/>
    <cellStyle name="Normal 2 2 3 2 2 2 2 2 4 5 2" xfId="11053" xr:uid="{C2718C5E-04C1-496F-80A7-C69C994F0B93}"/>
    <cellStyle name="Normal 2 2 3 2 2 2 2 2 4 6" xfId="3068" xr:uid="{00000000-0005-0000-0000-0000D90B0000}"/>
    <cellStyle name="Normal 2 2 3 2 2 2 2 2 4 6 2" xfId="11054" xr:uid="{45096E95-F7C8-4317-87D9-B44ADE09C94E}"/>
    <cellStyle name="Normal 2 2 3 2 2 2 2 2 4 7" xfId="3069" xr:uid="{00000000-0005-0000-0000-0000DA0B0000}"/>
    <cellStyle name="Normal 2 2 3 2 2 2 2 2 4 7 2" xfId="11055" xr:uid="{F2FFCB85-6747-45FE-9671-0A4B550F8F61}"/>
    <cellStyle name="Normal 2 2 3 2 2 2 2 2 4 8" xfId="3070" xr:uid="{00000000-0005-0000-0000-0000DB0B0000}"/>
    <cellStyle name="Normal 2 2 3 2 2 2 2 2 4 8 2" xfId="11056" xr:uid="{4B615012-13CB-4487-807A-3E63CEB45E26}"/>
    <cellStyle name="Normal 2 2 3 2 2 2 2 2 4 9" xfId="3071" xr:uid="{00000000-0005-0000-0000-0000DC0B0000}"/>
    <cellStyle name="Normal 2 2 3 2 2 2 2 2 4 9 2" xfId="11057" xr:uid="{5314DDEB-2B29-4A1E-BF68-5E870DC2FE71}"/>
    <cellStyle name="Normal 2 2 3 2 2 2 2 2 5" xfId="3072" xr:uid="{00000000-0005-0000-0000-0000DD0B0000}"/>
    <cellStyle name="Normal 2 2 3 2 2 2 2 2 5 10" xfId="3073" xr:uid="{00000000-0005-0000-0000-0000DE0B0000}"/>
    <cellStyle name="Normal 2 2 3 2 2 2 2 2 5 10 2" xfId="11059" xr:uid="{6129501F-A585-4017-A650-83765BC9048F}"/>
    <cellStyle name="Normal 2 2 3 2 2 2 2 2 5 11" xfId="3074" xr:uid="{00000000-0005-0000-0000-0000DF0B0000}"/>
    <cellStyle name="Normal 2 2 3 2 2 2 2 2 5 11 2" xfId="11060" xr:uid="{2F30DB5D-F0E3-45C4-B41B-59F9817EE7DA}"/>
    <cellStyle name="Normal 2 2 3 2 2 2 2 2 5 12" xfId="3075" xr:uid="{00000000-0005-0000-0000-0000E00B0000}"/>
    <cellStyle name="Normal 2 2 3 2 2 2 2 2 5 12 2" xfId="11061" xr:uid="{0A4F2325-A198-48E9-85CD-C700C18C3ECD}"/>
    <cellStyle name="Normal 2 2 3 2 2 2 2 2 5 13" xfId="3076" xr:uid="{00000000-0005-0000-0000-0000E10B0000}"/>
    <cellStyle name="Normal 2 2 3 2 2 2 2 2 5 13 2" xfId="11062" xr:uid="{DB2B2949-658A-4B96-B68A-18C2D67CB8FC}"/>
    <cellStyle name="Normal 2 2 3 2 2 2 2 2 5 14" xfId="3077" xr:uid="{00000000-0005-0000-0000-0000E20B0000}"/>
    <cellStyle name="Normal 2 2 3 2 2 2 2 2 5 14 2" xfId="11063" xr:uid="{DA7BB26C-F7AC-49FF-BB29-98825F7B230A}"/>
    <cellStyle name="Normal 2 2 3 2 2 2 2 2 5 15" xfId="3078" xr:uid="{00000000-0005-0000-0000-0000E30B0000}"/>
    <cellStyle name="Normal 2 2 3 2 2 2 2 2 5 15 2" xfId="11064" xr:uid="{E7AA1893-01D7-4F0C-873E-DF52853C2E85}"/>
    <cellStyle name="Normal 2 2 3 2 2 2 2 2 5 16" xfId="11058" xr:uid="{26D38829-D375-4600-81DC-FBCB77363549}"/>
    <cellStyle name="Normal 2 2 3 2 2 2 2 2 5 2" xfId="3079" xr:uid="{00000000-0005-0000-0000-0000E40B0000}"/>
    <cellStyle name="Normal 2 2 3 2 2 2 2 2 5 2 2" xfId="11065" xr:uid="{45AA7214-1956-426F-B50E-5A776FC1EA70}"/>
    <cellStyle name="Normal 2 2 3 2 2 2 2 2 5 3" xfId="3080" xr:uid="{00000000-0005-0000-0000-0000E50B0000}"/>
    <cellStyle name="Normal 2 2 3 2 2 2 2 2 5 3 2" xfId="11066" xr:uid="{B3E63C3C-AFC6-405C-805E-0D839A4653FA}"/>
    <cellStyle name="Normal 2 2 3 2 2 2 2 2 5 4" xfId="3081" xr:uid="{00000000-0005-0000-0000-0000E60B0000}"/>
    <cellStyle name="Normal 2 2 3 2 2 2 2 2 5 4 2" xfId="11067" xr:uid="{76231593-5784-4D94-882A-E76526CC270B}"/>
    <cellStyle name="Normal 2 2 3 2 2 2 2 2 5 5" xfId="3082" xr:uid="{00000000-0005-0000-0000-0000E70B0000}"/>
    <cellStyle name="Normal 2 2 3 2 2 2 2 2 5 5 2" xfId="11068" xr:uid="{3B0F2F67-B409-4042-A6FE-863D87DF330A}"/>
    <cellStyle name="Normal 2 2 3 2 2 2 2 2 5 6" xfId="3083" xr:uid="{00000000-0005-0000-0000-0000E80B0000}"/>
    <cellStyle name="Normal 2 2 3 2 2 2 2 2 5 6 2" xfId="11069" xr:uid="{D33ABB68-5DE8-46FB-876D-AA931B5BB3E6}"/>
    <cellStyle name="Normal 2 2 3 2 2 2 2 2 5 7" xfId="3084" xr:uid="{00000000-0005-0000-0000-0000E90B0000}"/>
    <cellStyle name="Normal 2 2 3 2 2 2 2 2 5 7 2" xfId="11070" xr:uid="{3F247B17-0EB9-4128-9D27-49E59C5E1762}"/>
    <cellStyle name="Normal 2 2 3 2 2 2 2 2 5 8" xfId="3085" xr:uid="{00000000-0005-0000-0000-0000EA0B0000}"/>
    <cellStyle name="Normal 2 2 3 2 2 2 2 2 5 8 2" xfId="11071" xr:uid="{84BD8C8F-2FAB-4D76-92A0-0D9977E982FC}"/>
    <cellStyle name="Normal 2 2 3 2 2 2 2 2 5 9" xfId="3086" xr:uid="{00000000-0005-0000-0000-0000EB0B0000}"/>
    <cellStyle name="Normal 2 2 3 2 2 2 2 2 5 9 2" xfId="11072" xr:uid="{6EF1D1BF-33F3-4103-8FB0-8FA4E2299922}"/>
    <cellStyle name="Normal 2 2 3 2 2 2 2 2 6" xfId="11012" xr:uid="{2BBFB9C7-0CF6-444A-87B2-6D8697CF1421}"/>
    <cellStyle name="Normal 2 2 3 2 2 2 2 20" xfId="11001" xr:uid="{48991A85-131C-40CC-A71E-FEBD9C2003E9}"/>
    <cellStyle name="Normal 2 2 3 2 2 2 2 3" xfId="3087" xr:uid="{00000000-0005-0000-0000-0000EC0B0000}"/>
    <cellStyle name="Normal 2 2 3 2 2 2 2 3 2" xfId="11073" xr:uid="{53CC95C5-4465-4526-A786-DAEF788F021B}"/>
    <cellStyle name="Normal 2 2 3 2 2 2 2 4" xfId="3088" xr:uid="{00000000-0005-0000-0000-0000ED0B0000}"/>
    <cellStyle name="Normal 2 2 3 2 2 2 2 4 2" xfId="11074" xr:uid="{56F98DE5-39DD-4E1A-8E28-C2865DA39C74}"/>
    <cellStyle name="Normal 2 2 3 2 2 2 2 5" xfId="3089" xr:uid="{00000000-0005-0000-0000-0000EE0B0000}"/>
    <cellStyle name="Normal 2 2 3 2 2 2 2 5 2" xfId="11075" xr:uid="{3C2C6CC8-4A88-40E8-8FE4-6DCD34C9C72E}"/>
    <cellStyle name="Normal 2 2 3 2 2 2 2 6" xfId="3090" xr:uid="{00000000-0005-0000-0000-0000EF0B0000}"/>
    <cellStyle name="Normal 2 2 3 2 2 2 2 6 2" xfId="11076" xr:uid="{557B07F4-994E-4DB5-8305-E2FC12CA502B}"/>
    <cellStyle name="Normal 2 2 3 2 2 2 2 7" xfId="3091" xr:uid="{00000000-0005-0000-0000-0000F00B0000}"/>
    <cellStyle name="Normal 2 2 3 2 2 2 2 7 2" xfId="11077" xr:uid="{7E5C7716-408E-4A3E-AAFA-DAC4CFD18855}"/>
    <cellStyle name="Normal 2 2 3 2 2 2 2 8" xfId="3092" xr:uid="{00000000-0005-0000-0000-0000F10B0000}"/>
    <cellStyle name="Normal 2 2 3 2 2 2 2 8 2" xfId="11078" xr:uid="{067742F3-F33F-49B6-82C1-A8E622F69C99}"/>
    <cellStyle name="Normal 2 2 3 2 2 2 2 9" xfId="3093" xr:uid="{00000000-0005-0000-0000-0000F20B0000}"/>
    <cellStyle name="Normal 2 2 3 2 2 2 2 9 2" xfId="11079" xr:uid="{18FDE420-9F42-41A3-8BA7-512F6ACB2FA9}"/>
    <cellStyle name="Normal 2 2 3 2 2 2 3" xfId="3094" xr:uid="{00000000-0005-0000-0000-0000F30B0000}"/>
    <cellStyle name="Normal 2 2 3 2 2 2 3 10" xfId="3095" xr:uid="{00000000-0005-0000-0000-0000F40B0000}"/>
    <cellStyle name="Normal 2 2 3 2 2 2 3 10 2" xfId="11081" xr:uid="{F0252643-45FA-4808-8B5E-C716A20BC489}"/>
    <cellStyle name="Normal 2 2 3 2 2 2 3 11" xfId="3096" xr:uid="{00000000-0005-0000-0000-0000F50B0000}"/>
    <cellStyle name="Normal 2 2 3 2 2 2 3 11 2" xfId="11082" xr:uid="{3A1C6B99-BE4C-4083-A657-A345917216D1}"/>
    <cellStyle name="Normal 2 2 3 2 2 2 3 12" xfId="3097" xr:uid="{00000000-0005-0000-0000-0000F60B0000}"/>
    <cellStyle name="Normal 2 2 3 2 2 2 3 12 2" xfId="11083" xr:uid="{2CA0CCD9-E830-4561-8570-A0CC080FB6E2}"/>
    <cellStyle name="Normal 2 2 3 2 2 2 3 13" xfId="3098" xr:uid="{00000000-0005-0000-0000-0000F70B0000}"/>
    <cellStyle name="Normal 2 2 3 2 2 2 3 13 2" xfId="11084" xr:uid="{03BB17C6-8EBE-4340-B59A-E8AB39EDA252}"/>
    <cellStyle name="Normal 2 2 3 2 2 2 3 14" xfId="3099" xr:uid="{00000000-0005-0000-0000-0000F80B0000}"/>
    <cellStyle name="Normal 2 2 3 2 2 2 3 14 2" xfId="11085" xr:uid="{4D93EDD8-8A1B-47A9-B68E-747530788A1E}"/>
    <cellStyle name="Normal 2 2 3 2 2 2 3 15" xfId="3100" xr:uid="{00000000-0005-0000-0000-0000F90B0000}"/>
    <cellStyle name="Normal 2 2 3 2 2 2 3 15 2" xfId="11086" xr:uid="{56F274E3-853F-45F3-B4D8-A061FA2EF6AC}"/>
    <cellStyle name="Normal 2 2 3 2 2 2 3 16" xfId="11080" xr:uid="{27FA485A-90AC-47F3-A4FC-9125BD0DE370}"/>
    <cellStyle name="Normal 2 2 3 2 2 2 3 2" xfId="3101" xr:uid="{00000000-0005-0000-0000-0000FA0B0000}"/>
    <cellStyle name="Normal 2 2 3 2 2 2 3 2 2" xfId="11087" xr:uid="{8B0EF606-563D-4C3B-9CED-8858F6EF61B5}"/>
    <cellStyle name="Normal 2 2 3 2 2 2 3 3" xfId="3102" xr:uid="{00000000-0005-0000-0000-0000FB0B0000}"/>
    <cellStyle name="Normal 2 2 3 2 2 2 3 3 2" xfId="11088" xr:uid="{6D73230B-E877-4DC4-960C-3B8ABB3CD805}"/>
    <cellStyle name="Normal 2 2 3 2 2 2 3 4" xfId="3103" xr:uid="{00000000-0005-0000-0000-0000FC0B0000}"/>
    <cellStyle name="Normal 2 2 3 2 2 2 3 4 2" xfId="11089" xr:uid="{A6EED3EA-CD7C-47E8-93D8-2A7637758664}"/>
    <cellStyle name="Normal 2 2 3 2 2 2 3 5" xfId="3104" xr:uid="{00000000-0005-0000-0000-0000FD0B0000}"/>
    <cellStyle name="Normal 2 2 3 2 2 2 3 5 2" xfId="11090" xr:uid="{F1D15B4B-4B59-4C0A-BC68-552759509D19}"/>
    <cellStyle name="Normal 2 2 3 2 2 2 3 6" xfId="3105" xr:uid="{00000000-0005-0000-0000-0000FE0B0000}"/>
    <cellStyle name="Normal 2 2 3 2 2 2 3 6 2" xfId="11091" xr:uid="{5D6E8611-E4A6-4D6B-B7A9-1679C6406F91}"/>
    <cellStyle name="Normal 2 2 3 2 2 2 3 7" xfId="3106" xr:uid="{00000000-0005-0000-0000-0000FF0B0000}"/>
    <cellStyle name="Normal 2 2 3 2 2 2 3 7 2" xfId="11092" xr:uid="{80BA6B5F-FCD1-4A15-A1E3-0824BBD519FF}"/>
    <cellStyle name="Normal 2 2 3 2 2 2 3 8" xfId="3107" xr:uid="{00000000-0005-0000-0000-0000000C0000}"/>
    <cellStyle name="Normal 2 2 3 2 2 2 3 8 2" xfId="11093" xr:uid="{D13C9387-1942-48B4-8AC3-EA7BB9A83C84}"/>
    <cellStyle name="Normal 2 2 3 2 2 2 3 9" xfId="3108" xr:uid="{00000000-0005-0000-0000-0000010C0000}"/>
    <cellStyle name="Normal 2 2 3 2 2 2 3 9 2" xfId="11094" xr:uid="{65AEF7ED-D666-49F3-B097-ADEA46E36C22}"/>
    <cellStyle name="Normal 2 2 3 2 2 2 4" xfId="3109" xr:uid="{00000000-0005-0000-0000-0000020C0000}"/>
    <cellStyle name="Normal 2 2 3 2 2 2 4 10" xfId="3110" xr:uid="{00000000-0005-0000-0000-0000030C0000}"/>
    <cellStyle name="Normal 2 2 3 2 2 2 4 10 2" xfId="11096" xr:uid="{C3C912DF-0970-4B47-A4B6-49119F0681A4}"/>
    <cellStyle name="Normal 2 2 3 2 2 2 4 11" xfId="3111" xr:uid="{00000000-0005-0000-0000-0000040C0000}"/>
    <cellStyle name="Normal 2 2 3 2 2 2 4 11 2" xfId="11097" xr:uid="{0B3C1BAB-6A28-427E-8D6D-05A3561F2302}"/>
    <cellStyle name="Normal 2 2 3 2 2 2 4 12" xfId="3112" xr:uid="{00000000-0005-0000-0000-0000050C0000}"/>
    <cellStyle name="Normal 2 2 3 2 2 2 4 12 2" xfId="11098" xr:uid="{18122BD6-4152-481C-B211-70BE24A7B780}"/>
    <cellStyle name="Normal 2 2 3 2 2 2 4 13" xfId="3113" xr:uid="{00000000-0005-0000-0000-0000060C0000}"/>
    <cellStyle name="Normal 2 2 3 2 2 2 4 13 2" xfId="11099" xr:uid="{0F251593-AE21-443B-B24E-130A9BBBBEF7}"/>
    <cellStyle name="Normal 2 2 3 2 2 2 4 14" xfId="3114" xr:uid="{00000000-0005-0000-0000-0000070C0000}"/>
    <cellStyle name="Normal 2 2 3 2 2 2 4 14 2" xfId="11100" xr:uid="{1B22E2B3-DBD0-463A-A65D-7E7FD483FFC7}"/>
    <cellStyle name="Normal 2 2 3 2 2 2 4 15" xfId="3115" xr:uid="{00000000-0005-0000-0000-0000080C0000}"/>
    <cellStyle name="Normal 2 2 3 2 2 2 4 15 2" xfId="11101" xr:uid="{33B4BF0F-3A67-4512-A8EE-53D2E861B355}"/>
    <cellStyle name="Normal 2 2 3 2 2 2 4 16" xfId="11095" xr:uid="{EB331845-71E4-47D5-93E3-ACB3B63F4DD2}"/>
    <cellStyle name="Normal 2 2 3 2 2 2 4 2" xfId="3116" xr:uid="{00000000-0005-0000-0000-0000090C0000}"/>
    <cellStyle name="Normal 2 2 3 2 2 2 4 2 2" xfId="11102" xr:uid="{8C6C2041-1908-4171-A0A4-813224182981}"/>
    <cellStyle name="Normal 2 2 3 2 2 2 4 3" xfId="3117" xr:uid="{00000000-0005-0000-0000-00000A0C0000}"/>
    <cellStyle name="Normal 2 2 3 2 2 2 4 3 2" xfId="11103" xr:uid="{1DCE8423-2069-465D-AD21-3481EC1A9B28}"/>
    <cellStyle name="Normal 2 2 3 2 2 2 4 4" xfId="3118" xr:uid="{00000000-0005-0000-0000-00000B0C0000}"/>
    <cellStyle name="Normal 2 2 3 2 2 2 4 4 2" xfId="11104" xr:uid="{1C3B7FD5-AC88-4FE9-A87C-2DC9D424AD92}"/>
    <cellStyle name="Normal 2 2 3 2 2 2 4 5" xfId="3119" xr:uid="{00000000-0005-0000-0000-00000C0C0000}"/>
    <cellStyle name="Normal 2 2 3 2 2 2 4 5 2" xfId="11105" xr:uid="{017E865C-AEBE-417D-B5E6-E3D30A25FF02}"/>
    <cellStyle name="Normal 2 2 3 2 2 2 4 6" xfId="3120" xr:uid="{00000000-0005-0000-0000-00000D0C0000}"/>
    <cellStyle name="Normal 2 2 3 2 2 2 4 6 2" xfId="11106" xr:uid="{D708C628-8AE9-468A-AE9B-A2C6184BDAE5}"/>
    <cellStyle name="Normal 2 2 3 2 2 2 4 7" xfId="3121" xr:uid="{00000000-0005-0000-0000-00000E0C0000}"/>
    <cellStyle name="Normal 2 2 3 2 2 2 4 7 2" xfId="11107" xr:uid="{597F36DB-FB61-4F13-A199-24D170FC3317}"/>
    <cellStyle name="Normal 2 2 3 2 2 2 4 8" xfId="3122" xr:uid="{00000000-0005-0000-0000-00000F0C0000}"/>
    <cellStyle name="Normal 2 2 3 2 2 2 4 8 2" xfId="11108" xr:uid="{F0FE7DA6-D42E-4878-8C53-38F3804F8923}"/>
    <cellStyle name="Normal 2 2 3 2 2 2 4 9" xfId="3123" xr:uid="{00000000-0005-0000-0000-0000100C0000}"/>
    <cellStyle name="Normal 2 2 3 2 2 2 4 9 2" xfId="11109" xr:uid="{BD3B5DA9-455F-4566-803F-FD15229C8EBD}"/>
    <cellStyle name="Normal 2 2 3 2 2 2 5" xfId="3124" xr:uid="{00000000-0005-0000-0000-0000110C0000}"/>
    <cellStyle name="Normal 2 2 3 2 2 2 5 10" xfId="3125" xr:uid="{00000000-0005-0000-0000-0000120C0000}"/>
    <cellStyle name="Normal 2 2 3 2 2 2 5 10 2" xfId="11111" xr:uid="{32E4AD04-6159-4D59-9AA9-783F7FF755B0}"/>
    <cellStyle name="Normal 2 2 3 2 2 2 5 11" xfId="3126" xr:uid="{00000000-0005-0000-0000-0000130C0000}"/>
    <cellStyle name="Normal 2 2 3 2 2 2 5 11 2" xfId="11112" xr:uid="{58EED222-5AB9-468E-9EF2-755E1228093A}"/>
    <cellStyle name="Normal 2 2 3 2 2 2 5 12" xfId="3127" xr:uid="{00000000-0005-0000-0000-0000140C0000}"/>
    <cellStyle name="Normal 2 2 3 2 2 2 5 12 2" xfId="11113" xr:uid="{30FBBB64-526D-4422-9B97-03EE43A1FD15}"/>
    <cellStyle name="Normal 2 2 3 2 2 2 5 13" xfId="3128" xr:uid="{00000000-0005-0000-0000-0000150C0000}"/>
    <cellStyle name="Normal 2 2 3 2 2 2 5 13 2" xfId="11114" xr:uid="{F5A4B07E-9FB5-42B7-A553-5323DDC1F49C}"/>
    <cellStyle name="Normal 2 2 3 2 2 2 5 14" xfId="3129" xr:uid="{00000000-0005-0000-0000-0000160C0000}"/>
    <cellStyle name="Normal 2 2 3 2 2 2 5 14 2" xfId="11115" xr:uid="{A071432F-6862-453E-A669-82E0329608F7}"/>
    <cellStyle name="Normal 2 2 3 2 2 2 5 15" xfId="3130" xr:uid="{00000000-0005-0000-0000-0000170C0000}"/>
    <cellStyle name="Normal 2 2 3 2 2 2 5 15 2" xfId="11116" xr:uid="{A45BA276-128D-41FC-A3DB-B36EF0F628F8}"/>
    <cellStyle name="Normal 2 2 3 2 2 2 5 16" xfId="11110" xr:uid="{D8C60751-7506-45FE-B506-F974A1B2352F}"/>
    <cellStyle name="Normal 2 2 3 2 2 2 5 2" xfId="3131" xr:uid="{00000000-0005-0000-0000-0000180C0000}"/>
    <cellStyle name="Normal 2 2 3 2 2 2 5 2 2" xfId="11117" xr:uid="{B943A788-ECEA-4455-8232-3F665FF4E732}"/>
    <cellStyle name="Normal 2 2 3 2 2 2 5 3" xfId="3132" xr:uid="{00000000-0005-0000-0000-0000190C0000}"/>
    <cellStyle name="Normal 2 2 3 2 2 2 5 3 2" xfId="11118" xr:uid="{D859452F-63B6-49E3-A348-1359D695F1BB}"/>
    <cellStyle name="Normal 2 2 3 2 2 2 5 4" xfId="3133" xr:uid="{00000000-0005-0000-0000-00001A0C0000}"/>
    <cellStyle name="Normal 2 2 3 2 2 2 5 4 2" xfId="11119" xr:uid="{B47646B7-F1DA-4F9A-B58D-DF6C7BC8F80F}"/>
    <cellStyle name="Normal 2 2 3 2 2 2 5 5" xfId="3134" xr:uid="{00000000-0005-0000-0000-00001B0C0000}"/>
    <cellStyle name="Normal 2 2 3 2 2 2 5 5 2" xfId="11120" xr:uid="{11A4477B-0F11-4D5B-AD04-09915320B13E}"/>
    <cellStyle name="Normal 2 2 3 2 2 2 5 6" xfId="3135" xr:uid="{00000000-0005-0000-0000-00001C0C0000}"/>
    <cellStyle name="Normal 2 2 3 2 2 2 5 6 2" xfId="11121" xr:uid="{5E39511A-2AE6-43AD-A3E4-CAE2641176CD}"/>
    <cellStyle name="Normal 2 2 3 2 2 2 5 7" xfId="3136" xr:uid="{00000000-0005-0000-0000-00001D0C0000}"/>
    <cellStyle name="Normal 2 2 3 2 2 2 5 7 2" xfId="11122" xr:uid="{90972599-D85E-48D6-9D51-0403B207581D}"/>
    <cellStyle name="Normal 2 2 3 2 2 2 5 8" xfId="3137" xr:uid="{00000000-0005-0000-0000-00001E0C0000}"/>
    <cellStyle name="Normal 2 2 3 2 2 2 5 8 2" xfId="11123" xr:uid="{649C9318-4EAC-4233-99B3-9ECED405E26D}"/>
    <cellStyle name="Normal 2 2 3 2 2 2 5 9" xfId="3138" xr:uid="{00000000-0005-0000-0000-00001F0C0000}"/>
    <cellStyle name="Normal 2 2 3 2 2 2 5 9 2" xfId="11124" xr:uid="{025B7B91-B920-457F-83B7-D2BF51C61D10}"/>
    <cellStyle name="Normal 2 2 3 2 2 2 6" xfId="3139" xr:uid="{00000000-0005-0000-0000-0000200C0000}"/>
    <cellStyle name="Normal 2 2 3 2 2 2 6 10" xfId="3140" xr:uid="{00000000-0005-0000-0000-0000210C0000}"/>
    <cellStyle name="Normal 2 2 3 2 2 2 6 10 2" xfId="11126" xr:uid="{11CE5B91-B56D-47C6-803E-4B272EA550CA}"/>
    <cellStyle name="Normal 2 2 3 2 2 2 6 11" xfId="3141" xr:uid="{00000000-0005-0000-0000-0000220C0000}"/>
    <cellStyle name="Normal 2 2 3 2 2 2 6 11 2" xfId="11127" xr:uid="{F1F9D8E3-48B6-407F-9DA6-74A79EE42DD9}"/>
    <cellStyle name="Normal 2 2 3 2 2 2 6 12" xfId="3142" xr:uid="{00000000-0005-0000-0000-0000230C0000}"/>
    <cellStyle name="Normal 2 2 3 2 2 2 6 12 2" xfId="11128" xr:uid="{45FA5174-56A6-493E-AE50-0F527EAADD78}"/>
    <cellStyle name="Normal 2 2 3 2 2 2 6 13" xfId="3143" xr:uid="{00000000-0005-0000-0000-0000240C0000}"/>
    <cellStyle name="Normal 2 2 3 2 2 2 6 13 2" xfId="11129" xr:uid="{88AE6075-21AC-40C0-8201-898A47AE10B3}"/>
    <cellStyle name="Normal 2 2 3 2 2 2 6 14" xfId="3144" xr:uid="{00000000-0005-0000-0000-0000250C0000}"/>
    <cellStyle name="Normal 2 2 3 2 2 2 6 14 2" xfId="11130" xr:uid="{A89A235D-6C62-494E-BE2F-6E267271C112}"/>
    <cellStyle name="Normal 2 2 3 2 2 2 6 15" xfId="3145" xr:uid="{00000000-0005-0000-0000-0000260C0000}"/>
    <cellStyle name="Normal 2 2 3 2 2 2 6 15 2" xfId="11131" xr:uid="{03B5DA9D-980D-4504-9834-78A8DF5CCA59}"/>
    <cellStyle name="Normal 2 2 3 2 2 2 6 16" xfId="11125" xr:uid="{F89005BF-538C-4C39-B609-CB954C607D75}"/>
    <cellStyle name="Normal 2 2 3 2 2 2 6 2" xfId="3146" xr:uid="{00000000-0005-0000-0000-0000270C0000}"/>
    <cellStyle name="Normal 2 2 3 2 2 2 6 2 2" xfId="11132" xr:uid="{6CCDC492-A274-4A9B-AE4A-0C500BC2313A}"/>
    <cellStyle name="Normal 2 2 3 2 2 2 6 3" xfId="3147" xr:uid="{00000000-0005-0000-0000-0000280C0000}"/>
    <cellStyle name="Normal 2 2 3 2 2 2 6 3 2" xfId="11133" xr:uid="{0B36931E-753A-476D-8AB5-4EC0E3551242}"/>
    <cellStyle name="Normal 2 2 3 2 2 2 6 4" xfId="3148" xr:uid="{00000000-0005-0000-0000-0000290C0000}"/>
    <cellStyle name="Normal 2 2 3 2 2 2 6 4 2" xfId="11134" xr:uid="{E1EB3C65-6129-4E24-B58B-96D6AC9F30A1}"/>
    <cellStyle name="Normal 2 2 3 2 2 2 6 5" xfId="3149" xr:uid="{00000000-0005-0000-0000-00002A0C0000}"/>
    <cellStyle name="Normal 2 2 3 2 2 2 6 5 2" xfId="11135" xr:uid="{ED89685F-8F2B-408A-977D-7FAC1E8591F0}"/>
    <cellStyle name="Normal 2 2 3 2 2 2 6 6" xfId="3150" xr:uid="{00000000-0005-0000-0000-00002B0C0000}"/>
    <cellStyle name="Normal 2 2 3 2 2 2 6 6 2" xfId="11136" xr:uid="{48F31227-7C85-4AF5-8989-8599471B592F}"/>
    <cellStyle name="Normal 2 2 3 2 2 2 6 7" xfId="3151" xr:uid="{00000000-0005-0000-0000-00002C0C0000}"/>
    <cellStyle name="Normal 2 2 3 2 2 2 6 7 2" xfId="11137" xr:uid="{B7C93886-2CA4-4754-A2FA-4DCB8AFFE4ED}"/>
    <cellStyle name="Normal 2 2 3 2 2 2 6 8" xfId="3152" xr:uid="{00000000-0005-0000-0000-00002D0C0000}"/>
    <cellStyle name="Normal 2 2 3 2 2 2 6 8 2" xfId="11138" xr:uid="{1FA2E40C-0D28-4282-82B9-271298A81AB5}"/>
    <cellStyle name="Normal 2 2 3 2 2 2 6 9" xfId="3153" xr:uid="{00000000-0005-0000-0000-00002E0C0000}"/>
    <cellStyle name="Normal 2 2 3 2 2 2 6 9 2" xfId="11139" xr:uid="{C47ADD0A-3CF9-40B0-B9AD-4D13A3DCA0E4}"/>
    <cellStyle name="Normal 2 2 3 2 2 2 7" xfId="3154" xr:uid="{00000000-0005-0000-0000-00002F0C0000}"/>
    <cellStyle name="Normal 2 2 3 2 2 2 7 10" xfId="3155" xr:uid="{00000000-0005-0000-0000-0000300C0000}"/>
    <cellStyle name="Normal 2 2 3 2 2 2 7 10 2" xfId="11141" xr:uid="{3D0F4A94-CC65-41A5-9B31-53C4B870170C}"/>
    <cellStyle name="Normal 2 2 3 2 2 2 7 11" xfId="3156" xr:uid="{00000000-0005-0000-0000-0000310C0000}"/>
    <cellStyle name="Normal 2 2 3 2 2 2 7 11 2" xfId="11142" xr:uid="{B2710BF0-9906-41C1-9D4A-48D8DCEF6162}"/>
    <cellStyle name="Normal 2 2 3 2 2 2 7 12" xfId="3157" xr:uid="{00000000-0005-0000-0000-0000320C0000}"/>
    <cellStyle name="Normal 2 2 3 2 2 2 7 12 2" xfId="11143" xr:uid="{0A17837E-40A4-40E8-9C12-8AE8EE5CD10D}"/>
    <cellStyle name="Normal 2 2 3 2 2 2 7 13" xfId="3158" xr:uid="{00000000-0005-0000-0000-0000330C0000}"/>
    <cellStyle name="Normal 2 2 3 2 2 2 7 13 2" xfId="11144" xr:uid="{A259A061-6232-4DBF-B9E4-9318B1FF4936}"/>
    <cellStyle name="Normal 2 2 3 2 2 2 7 14" xfId="3159" xr:uid="{00000000-0005-0000-0000-0000340C0000}"/>
    <cellStyle name="Normal 2 2 3 2 2 2 7 14 2" xfId="11145" xr:uid="{A6EDFEB3-7ADF-4DD3-85CE-4BA558553376}"/>
    <cellStyle name="Normal 2 2 3 2 2 2 7 15" xfId="3160" xr:uid="{00000000-0005-0000-0000-0000350C0000}"/>
    <cellStyle name="Normal 2 2 3 2 2 2 7 15 2" xfId="11146" xr:uid="{AAD5A9E3-1573-4D23-9E4A-D309480ABD8C}"/>
    <cellStyle name="Normal 2 2 3 2 2 2 7 16" xfId="11140" xr:uid="{9DB24AD4-9DE4-4FAD-8D48-2D7E777ACFDB}"/>
    <cellStyle name="Normal 2 2 3 2 2 2 7 2" xfId="3161" xr:uid="{00000000-0005-0000-0000-0000360C0000}"/>
    <cellStyle name="Normal 2 2 3 2 2 2 7 2 2" xfId="11147" xr:uid="{02AC19CE-3878-4231-A942-B3F1CDD1CD6B}"/>
    <cellStyle name="Normal 2 2 3 2 2 2 7 3" xfId="3162" xr:uid="{00000000-0005-0000-0000-0000370C0000}"/>
    <cellStyle name="Normal 2 2 3 2 2 2 7 3 2" xfId="11148" xr:uid="{669CC97E-2D52-4650-904C-C0CC544ECAA9}"/>
    <cellStyle name="Normal 2 2 3 2 2 2 7 4" xfId="3163" xr:uid="{00000000-0005-0000-0000-0000380C0000}"/>
    <cellStyle name="Normal 2 2 3 2 2 2 7 4 2" xfId="11149" xr:uid="{F46A52B4-BFEE-4C9C-B169-1136515B8402}"/>
    <cellStyle name="Normal 2 2 3 2 2 2 7 5" xfId="3164" xr:uid="{00000000-0005-0000-0000-0000390C0000}"/>
    <cellStyle name="Normal 2 2 3 2 2 2 7 5 2" xfId="11150" xr:uid="{54182BAA-8125-4506-A892-2909A854C96B}"/>
    <cellStyle name="Normal 2 2 3 2 2 2 7 6" xfId="3165" xr:uid="{00000000-0005-0000-0000-00003A0C0000}"/>
    <cellStyle name="Normal 2 2 3 2 2 2 7 6 2" xfId="11151" xr:uid="{EE92BEE9-A571-4E19-9517-D6DDCB6ADB41}"/>
    <cellStyle name="Normal 2 2 3 2 2 2 7 7" xfId="3166" xr:uid="{00000000-0005-0000-0000-00003B0C0000}"/>
    <cellStyle name="Normal 2 2 3 2 2 2 7 7 2" xfId="11152" xr:uid="{EAC66EB6-2368-4851-9DE3-2F6FE914C661}"/>
    <cellStyle name="Normal 2 2 3 2 2 2 7 8" xfId="3167" xr:uid="{00000000-0005-0000-0000-00003C0C0000}"/>
    <cellStyle name="Normal 2 2 3 2 2 2 7 8 2" xfId="11153" xr:uid="{41CAF9E3-AE22-4E94-815D-36E362D69D3E}"/>
    <cellStyle name="Normal 2 2 3 2 2 2 7 9" xfId="3168" xr:uid="{00000000-0005-0000-0000-00003D0C0000}"/>
    <cellStyle name="Normal 2 2 3 2 2 2 7 9 2" xfId="11154" xr:uid="{F4B0568E-DC4D-4350-ADA1-24DF3409D7DF}"/>
    <cellStyle name="Normal 2 2 3 2 2 2 8" xfId="3169" xr:uid="{00000000-0005-0000-0000-00003E0C0000}"/>
    <cellStyle name="Normal 2 2 3 2 2 2 8 10" xfId="3170" xr:uid="{00000000-0005-0000-0000-00003F0C0000}"/>
    <cellStyle name="Normal 2 2 3 2 2 2 8 10 2" xfId="11156" xr:uid="{C59A1EF2-A6AE-4EA0-A7E8-B22091D514D6}"/>
    <cellStyle name="Normal 2 2 3 2 2 2 8 11" xfId="3171" xr:uid="{00000000-0005-0000-0000-0000400C0000}"/>
    <cellStyle name="Normal 2 2 3 2 2 2 8 11 2" xfId="11157" xr:uid="{BFA2AEC0-2179-4EC6-828C-CD749E32552A}"/>
    <cellStyle name="Normal 2 2 3 2 2 2 8 12" xfId="3172" xr:uid="{00000000-0005-0000-0000-0000410C0000}"/>
    <cellStyle name="Normal 2 2 3 2 2 2 8 12 2" xfId="11158" xr:uid="{D304A6D6-0712-4FF4-9C5A-5039FA2D0B3E}"/>
    <cellStyle name="Normal 2 2 3 2 2 2 8 13" xfId="3173" xr:uid="{00000000-0005-0000-0000-0000420C0000}"/>
    <cellStyle name="Normal 2 2 3 2 2 2 8 13 2" xfId="11159" xr:uid="{F1FA949E-5651-4677-B3DB-64D6F2BCBED9}"/>
    <cellStyle name="Normal 2 2 3 2 2 2 8 14" xfId="3174" xr:uid="{00000000-0005-0000-0000-0000430C0000}"/>
    <cellStyle name="Normal 2 2 3 2 2 2 8 14 2" xfId="11160" xr:uid="{B2C2518D-7E57-4D69-AEDF-CBD1472EF0CC}"/>
    <cellStyle name="Normal 2 2 3 2 2 2 8 15" xfId="3175" xr:uid="{00000000-0005-0000-0000-0000440C0000}"/>
    <cellStyle name="Normal 2 2 3 2 2 2 8 15 2" xfId="11161" xr:uid="{2C3799CD-E145-40AE-9459-EC4FE5C8F7D5}"/>
    <cellStyle name="Normal 2 2 3 2 2 2 8 16" xfId="11155" xr:uid="{02D4D41E-23F9-4F68-8D44-94687E6AAA67}"/>
    <cellStyle name="Normal 2 2 3 2 2 2 8 2" xfId="3176" xr:uid="{00000000-0005-0000-0000-0000450C0000}"/>
    <cellStyle name="Normal 2 2 3 2 2 2 8 2 2" xfId="11162" xr:uid="{595E2FD4-F11C-4024-A821-E49E84E3C2A5}"/>
    <cellStyle name="Normal 2 2 3 2 2 2 8 3" xfId="3177" xr:uid="{00000000-0005-0000-0000-0000460C0000}"/>
    <cellStyle name="Normal 2 2 3 2 2 2 8 3 2" xfId="11163" xr:uid="{CCEC0D76-93EA-4C1C-913C-94000FB2E21B}"/>
    <cellStyle name="Normal 2 2 3 2 2 2 8 4" xfId="3178" xr:uid="{00000000-0005-0000-0000-0000470C0000}"/>
    <cellStyle name="Normal 2 2 3 2 2 2 8 4 2" xfId="11164" xr:uid="{F310B152-8B26-48CC-96A3-9C04641D6075}"/>
    <cellStyle name="Normal 2 2 3 2 2 2 8 5" xfId="3179" xr:uid="{00000000-0005-0000-0000-0000480C0000}"/>
    <cellStyle name="Normal 2 2 3 2 2 2 8 5 2" xfId="11165" xr:uid="{98871C6B-B830-4857-BA98-9B4779E2EBE3}"/>
    <cellStyle name="Normal 2 2 3 2 2 2 8 6" xfId="3180" xr:uid="{00000000-0005-0000-0000-0000490C0000}"/>
    <cellStyle name="Normal 2 2 3 2 2 2 8 6 2" xfId="11166" xr:uid="{3155E258-B5DA-4C4B-B27A-1C48CEC92227}"/>
    <cellStyle name="Normal 2 2 3 2 2 2 8 7" xfId="3181" xr:uid="{00000000-0005-0000-0000-00004A0C0000}"/>
    <cellStyle name="Normal 2 2 3 2 2 2 8 7 2" xfId="11167" xr:uid="{A464F31B-8A76-4AEF-8190-A524D7E227A9}"/>
    <cellStyle name="Normal 2 2 3 2 2 2 8 8" xfId="3182" xr:uid="{00000000-0005-0000-0000-00004B0C0000}"/>
    <cellStyle name="Normal 2 2 3 2 2 2 8 8 2" xfId="11168" xr:uid="{F25E9270-0C7D-4B9A-BB6C-6F6A61053936}"/>
    <cellStyle name="Normal 2 2 3 2 2 2 8 9" xfId="3183" xr:uid="{00000000-0005-0000-0000-00004C0C0000}"/>
    <cellStyle name="Normal 2 2 3 2 2 2 8 9 2" xfId="11169" xr:uid="{06C4C75E-BB16-4A9B-A558-1E1616713AA2}"/>
    <cellStyle name="Normal 2 2 3 2 2 2 9" xfId="11000" xr:uid="{DAA18E70-7183-4F74-B17E-12D1087BEC45}"/>
    <cellStyle name="Normal 2 2 3 2 2 20" xfId="3184" xr:uid="{00000000-0005-0000-0000-00004D0C0000}"/>
    <cellStyle name="Normal 2 2 3 2 2 20 2" xfId="11170" xr:uid="{C10A9995-E1CC-4E37-9B73-ACE3705144DD}"/>
    <cellStyle name="Normal 2 2 3 2 2 21" xfId="3185" xr:uid="{00000000-0005-0000-0000-00004E0C0000}"/>
    <cellStyle name="Normal 2 2 3 2 2 21 2" xfId="11171" xr:uid="{AAB47D80-C890-4C06-9176-36D0E13D8F58}"/>
    <cellStyle name="Normal 2 2 3 2 2 22" xfId="3186" xr:uid="{00000000-0005-0000-0000-00004F0C0000}"/>
    <cellStyle name="Normal 2 2 3 2 2 22 2" xfId="11172" xr:uid="{95E9EBF7-BBEC-4DE4-BB2E-4D96F2DC59E2}"/>
    <cellStyle name="Normal 2 2 3 2 2 23" xfId="10989" xr:uid="{52B07594-AB55-467E-B46D-21037C5EA40B}"/>
    <cellStyle name="Normal 2 2 3 2 2 3" xfId="3187" xr:uid="{00000000-0005-0000-0000-0000500C0000}"/>
    <cellStyle name="Normal 2 2 3 2 2 3 2" xfId="3188" xr:uid="{00000000-0005-0000-0000-0000510C0000}"/>
    <cellStyle name="Normal 2 2 3 2 2 3 2 10" xfId="3189" xr:uid="{00000000-0005-0000-0000-0000520C0000}"/>
    <cellStyle name="Normal 2 2 3 2 2 3 2 10 2" xfId="11175" xr:uid="{EC5EBD95-7F46-48A0-A200-AE896DF5F798}"/>
    <cellStyle name="Normal 2 2 3 2 2 3 2 11" xfId="3190" xr:uid="{00000000-0005-0000-0000-0000530C0000}"/>
    <cellStyle name="Normal 2 2 3 2 2 3 2 11 2" xfId="11176" xr:uid="{BEC411E1-6EB7-4666-8277-D19431E3C625}"/>
    <cellStyle name="Normal 2 2 3 2 2 3 2 12" xfId="3191" xr:uid="{00000000-0005-0000-0000-0000540C0000}"/>
    <cellStyle name="Normal 2 2 3 2 2 3 2 12 2" xfId="11177" xr:uid="{42DF623E-FE2F-4997-A643-912D9D5DBD67}"/>
    <cellStyle name="Normal 2 2 3 2 2 3 2 13" xfId="3192" xr:uid="{00000000-0005-0000-0000-0000550C0000}"/>
    <cellStyle name="Normal 2 2 3 2 2 3 2 13 2" xfId="11178" xr:uid="{E55E4821-AC36-407E-AF59-73FF61F95CE9}"/>
    <cellStyle name="Normal 2 2 3 2 2 3 2 14" xfId="3193" xr:uid="{00000000-0005-0000-0000-0000560C0000}"/>
    <cellStyle name="Normal 2 2 3 2 2 3 2 14 2" xfId="11179" xr:uid="{40F5CA7E-5E44-4E64-9991-D2E71386C86A}"/>
    <cellStyle name="Normal 2 2 3 2 2 3 2 15" xfId="3194" xr:uid="{00000000-0005-0000-0000-0000570C0000}"/>
    <cellStyle name="Normal 2 2 3 2 2 3 2 15 2" xfId="11180" xr:uid="{EA9F54C8-170E-4882-B310-9479DDB51650}"/>
    <cellStyle name="Normal 2 2 3 2 2 3 2 16" xfId="3195" xr:uid="{00000000-0005-0000-0000-0000580C0000}"/>
    <cellStyle name="Normal 2 2 3 2 2 3 2 16 2" xfId="11181" xr:uid="{7323CDF0-3CC3-48A9-9350-FCDC80FEBEFD}"/>
    <cellStyle name="Normal 2 2 3 2 2 3 2 17" xfId="3196" xr:uid="{00000000-0005-0000-0000-0000590C0000}"/>
    <cellStyle name="Normal 2 2 3 2 2 3 2 17 2" xfId="11182" xr:uid="{92F1C14F-1B4B-401E-B284-34B4D08B3D52}"/>
    <cellStyle name="Normal 2 2 3 2 2 3 2 18" xfId="3197" xr:uid="{00000000-0005-0000-0000-00005A0C0000}"/>
    <cellStyle name="Normal 2 2 3 2 2 3 2 18 2" xfId="11183" xr:uid="{9EF63B97-131B-43FD-876C-473542C16F39}"/>
    <cellStyle name="Normal 2 2 3 2 2 3 2 19" xfId="3198" xr:uid="{00000000-0005-0000-0000-00005B0C0000}"/>
    <cellStyle name="Normal 2 2 3 2 2 3 2 19 2" xfId="11184" xr:uid="{33089194-38B3-42BA-9456-A052176D7499}"/>
    <cellStyle name="Normal 2 2 3 2 2 3 2 2" xfId="3199" xr:uid="{00000000-0005-0000-0000-00005C0C0000}"/>
    <cellStyle name="Normal 2 2 3 2 2 3 2 2 2" xfId="11185" xr:uid="{DBC2B529-B43F-41A8-8BED-317CA822FBE7}"/>
    <cellStyle name="Normal 2 2 3 2 2 3 2 20" xfId="11174" xr:uid="{B29011CF-BC66-44E2-A9DC-798E69D40365}"/>
    <cellStyle name="Normal 2 2 3 2 2 3 2 3" xfId="3200" xr:uid="{00000000-0005-0000-0000-00005D0C0000}"/>
    <cellStyle name="Normal 2 2 3 2 2 3 2 3 2" xfId="11186" xr:uid="{A138F8B9-D952-4CCA-A466-5302F87E95A2}"/>
    <cellStyle name="Normal 2 2 3 2 2 3 2 4" xfId="3201" xr:uid="{00000000-0005-0000-0000-00005E0C0000}"/>
    <cellStyle name="Normal 2 2 3 2 2 3 2 4 2" xfId="11187" xr:uid="{E89CDCA5-A1E0-41FD-9AEF-92C03703D147}"/>
    <cellStyle name="Normal 2 2 3 2 2 3 2 5" xfId="3202" xr:uid="{00000000-0005-0000-0000-00005F0C0000}"/>
    <cellStyle name="Normal 2 2 3 2 2 3 2 5 2" xfId="11188" xr:uid="{FF2F1D51-F418-41F6-ADEC-E9CF28DB932D}"/>
    <cellStyle name="Normal 2 2 3 2 2 3 2 6" xfId="3203" xr:uid="{00000000-0005-0000-0000-0000600C0000}"/>
    <cellStyle name="Normal 2 2 3 2 2 3 2 6 2" xfId="11189" xr:uid="{F64F4590-BE97-4E27-B006-C42879BA2375}"/>
    <cellStyle name="Normal 2 2 3 2 2 3 2 7" xfId="3204" xr:uid="{00000000-0005-0000-0000-0000610C0000}"/>
    <cellStyle name="Normal 2 2 3 2 2 3 2 7 2" xfId="11190" xr:uid="{22A484FF-9168-4AD9-B9C2-CB91F1F8CADD}"/>
    <cellStyle name="Normal 2 2 3 2 2 3 2 8" xfId="3205" xr:uid="{00000000-0005-0000-0000-0000620C0000}"/>
    <cellStyle name="Normal 2 2 3 2 2 3 2 8 2" xfId="11191" xr:uid="{BA11597C-D215-4AB6-9705-B57A14B615F1}"/>
    <cellStyle name="Normal 2 2 3 2 2 3 2 9" xfId="3206" xr:uid="{00000000-0005-0000-0000-0000630C0000}"/>
    <cellStyle name="Normal 2 2 3 2 2 3 2 9 2" xfId="11192" xr:uid="{142CD378-8B37-429B-9A6D-72788563D7B8}"/>
    <cellStyle name="Normal 2 2 3 2 2 3 3" xfId="3207" xr:uid="{00000000-0005-0000-0000-0000640C0000}"/>
    <cellStyle name="Normal 2 2 3 2 2 3 3 10" xfId="3208" xr:uid="{00000000-0005-0000-0000-0000650C0000}"/>
    <cellStyle name="Normal 2 2 3 2 2 3 3 10 2" xfId="11194" xr:uid="{AD0CCA3A-86C7-43F0-A0F7-3D3583B8E0AA}"/>
    <cellStyle name="Normal 2 2 3 2 2 3 3 11" xfId="3209" xr:uid="{00000000-0005-0000-0000-0000660C0000}"/>
    <cellStyle name="Normal 2 2 3 2 2 3 3 11 2" xfId="11195" xr:uid="{103BD90C-AA9C-46D8-B654-DE64BCD83FA9}"/>
    <cellStyle name="Normal 2 2 3 2 2 3 3 12" xfId="3210" xr:uid="{00000000-0005-0000-0000-0000670C0000}"/>
    <cellStyle name="Normal 2 2 3 2 2 3 3 12 2" xfId="11196" xr:uid="{8210E06A-9ED2-435C-8A94-5969BAA3EE9B}"/>
    <cellStyle name="Normal 2 2 3 2 2 3 3 13" xfId="3211" xr:uid="{00000000-0005-0000-0000-0000680C0000}"/>
    <cellStyle name="Normal 2 2 3 2 2 3 3 13 2" xfId="11197" xr:uid="{4467386B-AAAA-4D97-ACDA-6C887F6311B2}"/>
    <cellStyle name="Normal 2 2 3 2 2 3 3 14" xfId="3212" xr:uid="{00000000-0005-0000-0000-0000690C0000}"/>
    <cellStyle name="Normal 2 2 3 2 2 3 3 14 2" xfId="11198" xr:uid="{532E36E0-3E5E-47CA-99D6-E02FA7AA18F4}"/>
    <cellStyle name="Normal 2 2 3 2 2 3 3 15" xfId="3213" xr:uid="{00000000-0005-0000-0000-00006A0C0000}"/>
    <cellStyle name="Normal 2 2 3 2 2 3 3 15 2" xfId="11199" xr:uid="{F63D230B-19BA-4053-ABE2-F8CE59C5293D}"/>
    <cellStyle name="Normal 2 2 3 2 2 3 3 16" xfId="11193" xr:uid="{30A1A4FB-B645-4CBE-9F4E-D2EF1D8B4585}"/>
    <cellStyle name="Normal 2 2 3 2 2 3 3 2" xfId="3214" xr:uid="{00000000-0005-0000-0000-00006B0C0000}"/>
    <cellStyle name="Normal 2 2 3 2 2 3 3 2 2" xfId="11200" xr:uid="{AA7F6DD5-1ABB-4558-92AE-B45AB5FE4C9D}"/>
    <cellStyle name="Normal 2 2 3 2 2 3 3 3" xfId="3215" xr:uid="{00000000-0005-0000-0000-00006C0C0000}"/>
    <cellStyle name="Normal 2 2 3 2 2 3 3 3 2" xfId="11201" xr:uid="{4DA29215-13C1-4DAD-8CDE-CBE22AE435C2}"/>
    <cellStyle name="Normal 2 2 3 2 2 3 3 4" xfId="3216" xr:uid="{00000000-0005-0000-0000-00006D0C0000}"/>
    <cellStyle name="Normal 2 2 3 2 2 3 3 4 2" xfId="11202" xr:uid="{ED23D2AE-9E03-4E3A-81D7-F20BD581990A}"/>
    <cellStyle name="Normal 2 2 3 2 2 3 3 5" xfId="3217" xr:uid="{00000000-0005-0000-0000-00006E0C0000}"/>
    <cellStyle name="Normal 2 2 3 2 2 3 3 5 2" xfId="11203" xr:uid="{4BAFC35F-A2D8-4E1A-9052-DC1F2CE6796E}"/>
    <cellStyle name="Normal 2 2 3 2 2 3 3 6" xfId="3218" xr:uid="{00000000-0005-0000-0000-00006F0C0000}"/>
    <cellStyle name="Normal 2 2 3 2 2 3 3 6 2" xfId="11204" xr:uid="{AC1E8D57-313D-4516-BB6F-842110655F48}"/>
    <cellStyle name="Normal 2 2 3 2 2 3 3 7" xfId="3219" xr:uid="{00000000-0005-0000-0000-0000700C0000}"/>
    <cellStyle name="Normal 2 2 3 2 2 3 3 7 2" xfId="11205" xr:uid="{04A5F85D-5A66-4F17-9E03-FA97794137E9}"/>
    <cellStyle name="Normal 2 2 3 2 2 3 3 8" xfId="3220" xr:uid="{00000000-0005-0000-0000-0000710C0000}"/>
    <cellStyle name="Normal 2 2 3 2 2 3 3 8 2" xfId="11206" xr:uid="{083D0A0A-6BA9-4A6B-8267-E6F1AAE7491E}"/>
    <cellStyle name="Normal 2 2 3 2 2 3 3 9" xfId="3221" xr:uid="{00000000-0005-0000-0000-0000720C0000}"/>
    <cellStyle name="Normal 2 2 3 2 2 3 3 9 2" xfId="11207" xr:uid="{80DBD754-AF33-4C32-8846-F1129FC96B29}"/>
    <cellStyle name="Normal 2 2 3 2 2 3 4" xfId="3222" xr:uid="{00000000-0005-0000-0000-0000730C0000}"/>
    <cellStyle name="Normal 2 2 3 2 2 3 4 10" xfId="3223" xr:uid="{00000000-0005-0000-0000-0000740C0000}"/>
    <cellStyle name="Normal 2 2 3 2 2 3 4 10 2" xfId="11209" xr:uid="{7096965A-4B99-43EA-A7A6-7903852655CC}"/>
    <cellStyle name="Normal 2 2 3 2 2 3 4 11" xfId="3224" xr:uid="{00000000-0005-0000-0000-0000750C0000}"/>
    <cellStyle name="Normal 2 2 3 2 2 3 4 11 2" xfId="11210" xr:uid="{1D92C429-2761-443F-8A65-791603CDB644}"/>
    <cellStyle name="Normal 2 2 3 2 2 3 4 12" xfId="3225" xr:uid="{00000000-0005-0000-0000-0000760C0000}"/>
    <cellStyle name="Normal 2 2 3 2 2 3 4 12 2" xfId="11211" xr:uid="{3D358803-751F-4E46-B800-E8CB5FA6B9C8}"/>
    <cellStyle name="Normal 2 2 3 2 2 3 4 13" xfId="3226" xr:uid="{00000000-0005-0000-0000-0000770C0000}"/>
    <cellStyle name="Normal 2 2 3 2 2 3 4 13 2" xfId="11212" xr:uid="{1A67ADDC-7C18-4AEE-8C1C-8BCC9830B2DA}"/>
    <cellStyle name="Normal 2 2 3 2 2 3 4 14" xfId="3227" xr:uid="{00000000-0005-0000-0000-0000780C0000}"/>
    <cellStyle name="Normal 2 2 3 2 2 3 4 14 2" xfId="11213" xr:uid="{4EFFB3DE-1BB6-411B-8F88-9C91DC21166B}"/>
    <cellStyle name="Normal 2 2 3 2 2 3 4 15" xfId="3228" xr:uid="{00000000-0005-0000-0000-0000790C0000}"/>
    <cellStyle name="Normal 2 2 3 2 2 3 4 15 2" xfId="11214" xr:uid="{F4D36749-89A2-40F7-97C0-D04FF952460E}"/>
    <cellStyle name="Normal 2 2 3 2 2 3 4 16" xfId="11208" xr:uid="{5830E68D-3BC4-4A5A-812C-33DB9342AD8C}"/>
    <cellStyle name="Normal 2 2 3 2 2 3 4 2" xfId="3229" xr:uid="{00000000-0005-0000-0000-00007A0C0000}"/>
    <cellStyle name="Normal 2 2 3 2 2 3 4 2 2" xfId="11215" xr:uid="{497CAFAF-DBAE-47A8-BD09-DC13BA6F6377}"/>
    <cellStyle name="Normal 2 2 3 2 2 3 4 3" xfId="3230" xr:uid="{00000000-0005-0000-0000-00007B0C0000}"/>
    <cellStyle name="Normal 2 2 3 2 2 3 4 3 2" xfId="11216" xr:uid="{E4FEAC9A-E843-4522-A423-E26109BF6C43}"/>
    <cellStyle name="Normal 2 2 3 2 2 3 4 4" xfId="3231" xr:uid="{00000000-0005-0000-0000-00007C0C0000}"/>
    <cellStyle name="Normal 2 2 3 2 2 3 4 4 2" xfId="11217" xr:uid="{61CE2902-FD4B-420C-B425-3EC89B36990D}"/>
    <cellStyle name="Normal 2 2 3 2 2 3 4 5" xfId="3232" xr:uid="{00000000-0005-0000-0000-00007D0C0000}"/>
    <cellStyle name="Normal 2 2 3 2 2 3 4 5 2" xfId="11218" xr:uid="{E58A4E27-F9E1-47CC-9F8C-FDB1D2C2A85D}"/>
    <cellStyle name="Normal 2 2 3 2 2 3 4 6" xfId="3233" xr:uid="{00000000-0005-0000-0000-00007E0C0000}"/>
    <cellStyle name="Normal 2 2 3 2 2 3 4 6 2" xfId="11219" xr:uid="{92BCF6A2-6CF7-4F0A-B9EA-70CF2CE7ACA0}"/>
    <cellStyle name="Normal 2 2 3 2 2 3 4 7" xfId="3234" xr:uid="{00000000-0005-0000-0000-00007F0C0000}"/>
    <cellStyle name="Normal 2 2 3 2 2 3 4 7 2" xfId="11220" xr:uid="{6BE87815-D7F6-41E1-B4B6-BD787361BB12}"/>
    <cellStyle name="Normal 2 2 3 2 2 3 4 8" xfId="3235" xr:uid="{00000000-0005-0000-0000-0000800C0000}"/>
    <cellStyle name="Normal 2 2 3 2 2 3 4 8 2" xfId="11221" xr:uid="{D9311EF9-8766-4203-9033-F1F1183FAEC1}"/>
    <cellStyle name="Normal 2 2 3 2 2 3 4 9" xfId="3236" xr:uid="{00000000-0005-0000-0000-0000810C0000}"/>
    <cellStyle name="Normal 2 2 3 2 2 3 4 9 2" xfId="11222" xr:uid="{EC741C4E-DB27-439B-A163-90C62A31B054}"/>
    <cellStyle name="Normal 2 2 3 2 2 3 5" xfId="3237" xr:uid="{00000000-0005-0000-0000-0000820C0000}"/>
    <cellStyle name="Normal 2 2 3 2 2 3 5 10" xfId="3238" xr:uid="{00000000-0005-0000-0000-0000830C0000}"/>
    <cellStyle name="Normal 2 2 3 2 2 3 5 10 2" xfId="11224" xr:uid="{50532530-8CBB-4D98-BF47-DD2ADF0AC832}"/>
    <cellStyle name="Normal 2 2 3 2 2 3 5 11" xfId="3239" xr:uid="{00000000-0005-0000-0000-0000840C0000}"/>
    <cellStyle name="Normal 2 2 3 2 2 3 5 11 2" xfId="11225" xr:uid="{12730289-B9A7-4C33-A4F1-32648234884E}"/>
    <cellStyle name="Normal 2 2 3 2 2 3 5 12" xfId="3240" xr:uid="{00000000-0005-0000-0000-0000850C0000}"/>
    <cellStyle name="Normal 2 2 3 2 2 3 5 12 2" xfId="11226" xr:uid="{A5E0D732-7204-411E-997C-F598F21DF1C9}"/>
    <cellStyle name="Normal 2 2 3 2 2 3 5 13" xfId="3241" xr:uid="{00000000-0005-0000-0000-0000860C0000}"/>
    <cellStyle name="Normal 2 2 3 2 2 3 5 13 2" xfId="11227" xr:uid="{F7ACB36D-C287-46AE-8AA4-78789AC54BBA}"/>
    <cellStyle name="Normal 2 2 3 2 2 3 5 14" xfId="3242" xr:uid="{00000000-0005-0000-0000-0000870C0000}"/>
    <cellStyle name="Normal 2 2 3 2 2 3 5 14 2" xfId="11228" xr:uid="{56E980B6-3408-4618-A13C-196026A4D945}"/>
    <cellStyle name="Normal 2 2 3 2 2 3 5 15" xfId="3243" xr:uid="{00000000-0005-0000-0000-0000880C0000}"/>
    <cellStyle name="Normal 2 2 3 2 2 3 5 15 2" xfId="11229" xr:uid="{488E85E8-DF3E-4161-9B33-740FCD8B6DE8}"/>
    <cellStyle name="Normal 2 2 3 2 2 3 5 16" xfId="11223" xr:uid="{B4315A84-00E8-492A-90D6-BB0EB0A18F23}"/>
    <cellStyle name="Normal 2 2 3 2 2 3 5 2" xfId="3244" xr:uid="{00000000-0005-0000-0000-0000890C0000}"/>
    <cellStyle name="Normal 2 2 3 2 2 3 5 2 2" xfId="11230" xr:uid="{AF45D6D2-8A84-4716-A4FC-D9DD17126E30}"/>
    <cellStyle name="Normal 2 2 3 2 2 3 5 3" xfId="3245" xr:uid="{00000000-0005-0000-0000-00008A0C0000}"/>
    <cellStyle name="Normal 2 2 3 2 2 3 5 3 2" xfId="11231" xr:uid="{9FED4942-1109-414D-88D6-77CCE039F0B9}"/>
    <cellStyle name="Normal 2 2 3 2 2 3 5 4" xfId="3246" xr:uid="{00000000-0005-0000-0000-00008B0C0000}"/>
    <cellStyle name="Normal 2 2 3 2 2 3 5 4 2" xfId="11232" xr:uid="{2A51017E-D6D6-4153-91C3-3D52DE21D7CF}"/>
    <cellStyle name="Normal 2 2 3 2 2 3 5 5" xfId="3247" xr:uid="{00000000-0005-0000-0000-00008C0C0000}"/>
    <cellStyle name="Normal 2 2 3 2 2 3 5 5 2" xfId="11233" xr:uid="{29B09A8E-5AAE-455A-86E6-AAF03C7508A3}"/>
    <cellStyle name="Normal 2 2 3 2 2 3 5 6" xfId="3248" xr:uid="{00000000-0005-0000-0000-00008D0C0000}"/>
    <cellStyle name="Normal 2 2 3 2 2 3 5 6 2" xfId="11234" xr:uid="{4E85D5A9-8852-457D-A40E-55C053955876}"/>
    <cellStyle name="Normal 2 2 3 2 2 3 5 7" xfId="3249" xr:uid="{00000000-0005-0000-0000-00008E0C0000}"/>
    <cellStyle name="Normal 2 2 3 2 2 3 5 7 2" xfId="11235" xr:uid="{C625C9B1-D245-41DD-A5D1-AFEAEACE361D}"/>
    <cellStyle name="Normal 2 2 3 2 2 3 5 8" xfId="3250" xr:uid="{00000000-0005-0000-0000-00008F0C0000}"/>
    <cellStyle name="Normal 2 2 3 2 2 3 5 8 2" xfId="11236" xr:uid="{1779FF7B-182D-4E71-ADBC-E0D00AC4FCF0}"/>
    <cellStyle name="Normal 2 2 3 2 2 3 5 9" xfId="3251" xr:uid="{00000000-0005-0000-0000-0000900C0000}"/>
    <cellStyle name="Normal 2 2 3 2 2 3 5 9 2" xfId="11237" xr:uid="{8974FE38-E0D8-4A9B-A703-5101F4CC44E2}"/>
    <cellStyle name="Normal 2 2 3 2 2 3 6" xfId="11173" xr:uid="{B0537EE6-585A-436C-BFAF-AA10EABE04DF}"/>
    <cellStyle name="Normal 2 2 3 2 2 4" xfId="3252" xr:uid="{00000000-0005-0000-0000-0000910C0000}"/>
    <cellStyle name="Normal 2 2 3 2 2 4 2" xfId="11238" xr:uid="{664EB175-4E4F-4495-94FB-9B8757DBA3F7}"/>
    <cellStyle name="Normal 2 2 3 2 2 5" xfId="3253" xr:uid="{00000000-0005-0000-0000-0000920C0000}"/>
    <cellStyle name="Normal 2 2 3 2 2 5 2" xfId="11239" xr:uid="{05E26037-448F-4659-8640-5A4DA88C4CB1}"/>
    <cellStyle name="Normal 2 2 3 2 2 6" xfId="3254" xr:uid="{00000000-0005-0000-0000-0000930C0000}"/>
    <cellStyle name="Normal 2 2 3 2 2 6 2" xfId="11240" xr:uid="{B2154044-64F3-48B7-BB12-2F49395EEA73}"/>
    <cellStyle name="Normal 2 2 3 2 2 7" xfId="3255" xr:uid="{00000000-0005-0000-0000-0000940C0000}"/>
    <cellStyle name="Normal 2 2 3 2 2 7 2" xfId="11241" xr:uid="{97815290-B0F1-4F6F-A14D-664F9ECA2D24}"/>
    <cellStyle name="Normal 2 2 3 2 2 8" xfId="3256" xr:uid="{00000000-0005-0000-0000-0000950C0000}"/>
    <cellStyle name="Normal 2 2 3 2 2 8 2" xfId="11242" xr:uid="{DDCC038C-A6F0-449F-A359-B8EDC834C699}"/>
    <cellStyle name="Normal 2 2 3 2 2 9" xfId="3257" xr:uid="{00000000-0005-0000-0000-0000960C0000}"/>
    <cellStyle name="Normal 2 2 3 2 2 9 2" xfId="11243" xr:uid="{AE9383F2-6018-4E54-9CC8-56B6F2F2DF11}"/>
    <cellStyle name="Normal 2 2 3 2 3" xfId="3258" xr:uid="{00000000-0005-0000-0000-0000970C0000}"/>
    <cellStyle name="Normal 2 2 3 2 3 10" xfId="3259" xr:uid="{00000000-0005-0000-0000-0000980C0000}"/>
    <cellStyle name="Normal 2 2 3 2 3 10 2" xfId="11245" xr:uid="{E02FD206-51BD-4871-895F-8D4480CD6D50}"/>
    <cellStyle name="Normal 2 2 3 2 3 11" xfId="3260" xr:uid="{00000000-0005-0000-0000-0000990C0000}"/>
    <cellStyle name="Normal 2 2 3 2 3 11 2" xfId="11246" xr:uid="{9CB723E1-031E-4D64-A3E2-BB8D24C6B1E8}"/>
    <cellStyle name="Normal 2 2 3 2 3 12" xfId="3261" xr:uid="{00000000-0005-0000-0000-00009A0C0000}"/>
    <cellStyle name="Normal 2 2 3 2 3 12 2" xfId="11247" xr:uid="{E1426A0A-22EA-4A76-BE20-2F14AE80F5FD}"/>
    <cellStyle name="Normal 2 2 3 2 3 13" xfId="3262" xr:uid="{00000000-0005-0000-0000-00009B0C0000}"/>
    <cellStyle name="Normal 2 2 3 2 3 13 2" xfId="11248" xr:uid="{1FC336B5-A603-4BDE-89E0-3673493C4E47}"/>
    <cellStyle name="Normal 2 2 3 2 3 14" xfId="3263" xr:uid="{00000000-0005-0000-0000-00009C0C0000}"/>
    <cellStyle name="Normal 2 2 3 2 3 14 2" xfId="11249" xr:uid="{0D1BF724-A21F-4ED0-982D-33E997BD2F34}"/>
    <cellStyle name="Normal 2 2 3 2 3 15" xfId="3264" xr:uid="{00000000-0005-0000-0000-00009D0C0000}"/>
    <cellStyle name="Normal 2 2 3 2 3 15 2" xfId="11250" xr:uid="{2AC0980F-15F3-49C7-880D-536A3A42EC40}"/>
    <cellStyle name="Normal 2 2 3 2 3 16" xfId="3265" xr:uid="{00000000-0005-0000-0000-00009E0C0000}"/>
    <cellStyle name="Normal 2 2 3 2 3 16 2" xfId="11251" xr:uid="{8FAEAFB9-F392-4407-9B7F-972437DBE397}"/>
    <cellStyle name="Normal 2 2 3 2 3 17" xfId="3266" xr:uid="{00000000-0005-0000-0000-00009F0C0000}"/>
    <cellStyle name="Normal 2 2 3 2 3 17 2" xfId="11252" xr:uid="{66F4F947-48BB-498A-8036-7C15B4FFD4DD}"/>
    <cellStyle name="Normal 2 2 3 2 3 18" xfId="3267" xr:uid="{00000000-0005-0000-0000-0000A00C0000}"/>
    <cellStyle name="Normal 2 2 3 2 3 18 2" xfId="11253" xr:uid="{F5D1E509-5C1E-4EC6-8B37-D4EB9AA1554C}"/>
    <cellStyle name="Normal 2 2 3 2 3 19" xfId="3268" xr:uid="{00000000-0005-0000-0000-0000A10C0000}"/>
    <cellStyle name="Normal 2 2 3 2 3 19 2" xfId="11254" xr:uid="{42DC8D98-67C9-4961-AE11-3DC35C7ADFCF}"/>
    <cellStyle name="Normal 2 2 3 2 3 2" xfId="3269" xr:uid="{00000000-0005-0000-0000-0000A20C0000}"/>
    <cellStyle name="Normal 2 2 3 2 3 2 2" xfId="3270" xr:uid="{00000000-0005-0000-0000-0000A30C0000}"/>
    <cellStyle name="Normal 2 2 3 2 3 2 2 10" xfId="3271" xr:uid="{00000000-0005-0000-0000-0000A40C0000}"/>
    <cellStyle name="Normal 2 2 3 2 3 2 2 10 2" xfId="11257" xr:uid="{B8CE888E-0A3A-40CA-A649-5087CB7B6214}"/>
    <cellStyle name="Normal 2 2 3 2 3 2 2 11" xfId="3272" xr:uid="{00000000-0005-0000-0000-0000A50C0000}"/>
    <cellStyle name="Normal 2 2 3 2 3 2 2 11 2" xfId="11258" xr:uid="{26A5EE03-EF06-4278-9187-66B846795596}"/>
    <cellStyle name="Normal 2 2 3 2 3 2 2 12" xfId="3273" xr:uid="{00000000-0005-0000-0000-0000A60C0000}"/>
    <cellStyle name="Normal 2 2 3 2 3 2 2 12 2" xfId="11259" xr:uid="{EC10A109-0DCF-4CFF-ABF8-5F13AD15C27F}"/>
    <cellStyle name="Normal 2 2 3 2 3 2 2 13" xfId="3274" xr:uid="{00000000-0005-0000-0000-0000A70C0000}"/>
    <cellStyle name="Normal 2 2 3 2 3 2 2 13 2" xfId="11260" xr:uid="{94AC504F-DB9D-443E-9EB2-BE31F27418C5}"/>
    <cellStyle name="Normal 2 2 3 2 3 2 2 14" xfId="3275" xr:uid="{00000000-0005-0000-0000-0000A80C0000}"/>
    <cellStyle name="Normal 2 2 3 2 3 2 2 14 2" xfId="11261" xr:uid="{55658C2C-79EE-405E-BB5C-73D192545C01}"/>
    <cellStyle name="Normal 2 2 3 2 3 2 2 15" xfId="3276" xr:uid="{00000000-0005-0000-0000-0000A90C0000}"/>
    <cellStyle name="Normal 2 2 3 2 3 2 2 15 2" xfId="11262" xr:uid="{5F98C623-028C-48EC-B750-952CB8963937}"/>
    <cellStyle name="Normal 2 2 3 2 3 2 2 16" xfId="11256" xr:uid="{2DBC5204-9CC5-4435-A598-D2D99DD9B9B0}"/>
    <cellStyle name="Normal 2 2 3 2 3 2 2 2" xfId="3277" xr:uid="{00000000-0005-0000-0000-0000AA0C0000}"/>
    <cellStyle name="Normal 2 2 3 2 3 2 2 2 2" xfId="11263" xr:uid="{245414CD-520E-4FAF-9535-32EDFEFCD3F2}"/>
    <cellStyle name="Normal 2 2 3 2 3 2 2 3" xfId="3278" xr:uid="{00000000-0005-0000-0000-0000AB0C0000}"/>
    <cellStyle name="Normal 2 2 3 2 3 2 2 3 2" xfId="11264" xr:uid="{46138A4A-1CB1-494B-B7E1-E1BA0ED89C01}"/>
    <cellStyle name="Normal 2 2 3 2 3 2 2 4" xfId="3279" xr:uid="{00000000-0005-0000-0000-0000AC0C0000}"/>
    <cellStyle name="Normal 2 2 3 2 3 2 2 4 2" xfId="11265" xr:uid="{74B17CC5-9314-4458-A5DD-FF30A0B864E8}"/>
    <cellStyle name="Normal 2 2 3 2 3 2 2 5" xfId="3280" xr:uid="{00000000-0005-0000-0000-0000AD0C0000}"/>
    <cellStyle name="Normal 2 2 3 2 3 2 2 5 2" xfId="11266" xr:uid="{B41D1B56-A58D-47D3-B13C-D8735B277DA5}"/>
    <cellStyle name="Normal 2 2 3 2 3 2 2 6" xfId="3281" xr:uid="{00000000-0005-0000-0000-0000AE0C0000}"/>
    <cellStyle name="Normal 2 2 3 2 3 2 2 6 2" xfId="11267" xr:uid="{EEC9C302-B4C7-4BF4-B797-8EF3070B8E63}"/>
    <cellStyle name="Normal 2 2 3 2 3 2 2 7" xfId="3282" xr:uid="{00000000-0005-0000-0000-0000AF0C0000}"/>
    <cellStyle name="Normal 2 2 3 2 3 2 2 7 2" xfId="11268" xr:uid="{A38C0AB3-43E0-44D4-AE5C-3616080BE8C2}"/>
    <cellStyle name="Normal 2 2 3 2 3 2 2 8" xfId="3283" xr:uid="{00000000-0005-0000-0000-0000B00C0000}"/>
    <cellStyle name="Normal 2 2 3 2 3 2 2 8 2" xfId="11269" xr:uid="{BA386FD0-47D3-4CBD-8362-39EE4FD81AA1}"/>
    <cellStyle name="Normal 2 2 3 2 3 2 2 9" xfId="3284" xr:uid="{00000000-0005-0000-0000-0000B10C0000}"/>
    <cellStyle name="Normal 2 2 3 2 3 2 2 9 2" xfId="11270" xr:uid="{BDDB7806-0C82-4331-A1E7-C1BE9719713E}"/>
    <cellStyle name="Normal 2 2 3 2 3 2 3" xfId="3285" xr:uid="{00000000-0005-0000-0000-0000B20C0000}"/>
    <cellStyle name="Normal 2 2 3 2 3 2 3 10" xfId="3286" xr:uid="{00000000-0005-0000-0000-0000B30C0000}"/>
    <cellStyle name="Normal 2 2 3 2 3 2 3 10 2" xfId="11272" xr:uid="{702DCBCB-00D1-4E70-8C9D-2711AAEFC99C}"/>
    <cellStyle name="Normal 2 2 3 2 3 2 3 11" xfId="3287" xr:uid="{00000000-0005-0000-0000-0000B40C0000}"/>
    <cellStyle name="Normal 2 2 3 2 3 2 3 11 2" xfId="11273" xr:uid="{C4AFC7D8-33FF-4271-BF33-A6B738F41F4C}"/>
    <cellStyle name="Normal 2 2 3 2 3 2 3 12" xfId="3288" xr:uid="{00000000-0005-0000-0000-0000B50C0000}"/>
    <cellStyle name="Normal 2 2 3 2 3 2 3 12 2" xfId="11274" xr:uid="{52C2F8B8-3C63-4BA2-9EA4-9DBCD0BABE60}"/>
    <cellStyle name="Normal 2 2 3 2 3 2 3 13" xfId="3289" xr:uid="{00000000-0005-0000-0000-0000B60C0000}"/>
    <cellStyle name="Normal 2 2 3 2 3 2 3 13 2" xfId="11275" xr:uid="{96D0AF22-F9BC-45EC-8D15-274951653C51}"/>
    <cellStyle name="Normal 2 2 3 2 3 2 3 14" xfId="3290" xr:uid="{00000000-0005-0000-0000-0000B70C0000}"/>
    <cellStyle name="Normal 2 2 3 2 3 2 3 14 2" xfId="11276" xr:uid="{20BEC35B-F2FF-434C-87F8-C3D2BA4E4995}"/>
    <cellStyle name="Normal 2 2 3 2 3 2 3 15" xfId="3291" xr:uid="{00000000-0005-0000-0000-0000B80C0000}"/>
    <cellStyle name="Normal 2 2 3 2 3 2 3 15 2" xfId="11277" xr:uid="{5DDF64EB-1352-4A99-9DF5-2A61570A18DF}"/>
    <cellStyle name="Normal 2 2 3 2 3 2 3 16" xfId="11271" xr:uid="{44B5ECB9-7A0E-4A66-AC4C-50B9B60AC96B}"/>
    <cellStyle name="Normal 2 2 3 2 3 2 3 2" xfId="3292" xr:uid="{00000000-0005-0000-0000-0000B90C0000}"/>
    <cellStyle name="Normal 2 2 3 2 3 2 3 2 2" xfId="11278" xr:uid="{C828C0DF-C9CA-4B4E-A46C-12CAC1CC2816}"/>
    <cellStyle name="Normal 2 2 3 2 3 2 3 3" xfId="3293" xr:uid="{00000000-0005-0000-0000-0000BA0C0000}"/>
    <cellStyle name="Normal 2 2 3 2 3 2 3 3 2" xfId="11279" xr:uid="{8A2C82E5-DBCC-425B-9F31-8F68B853E788}"/>
    <cellStyle name="Normal 2 2 3 2 3 2 3 4" xfId="3294" xr:uid="{00000000-0005-0000-0000-0000BB0C0000}"/>
    <cellStyle name="Normal 2 2 3 2 3 2 3 4 2" xfId="11280" xr:uid="{5F8EE62C-8C5D-4CCD-A406-4521FE9DC0AE}"/>
    <cellStyle name="Normal 2 2 3 2 3 2 3 5" xfId="3295" xr:uid="{00000000-0005-0000-0000-0000BC0C0000}"/>
    <cellStyle name="Normal 2 2 3 2 3 2 3 5 2" xfId="11281" xr:uid="{38436010-6D26-4709-A90B-FCC1CC978871}"/>
    <cellStyle name="Normal 2 2 3 2 3 2 3 6" xfId="3296" xr:uid="{00000000-0005-0000-0000-0000BD0C0000}"/>
    <cellStyle name="Normal 2 2 3 2 3 2 3 6 2" xfId="11282" xr:uid="{C09477F0-8F4D-4B07-BE60-4C8D78B41EDE}"/>
    <cellStyle name="Normal 2 2 3 2 3 2 3 7" xfId="3297" xr:uid="{00000000-0005-0000-0000-0000BE0C0000}"/>
    <cellStyle name="Normal 2 2 3 2 3 2 3 7 2" xfId="11283" xr:uid="{DA1E9607-5164-4F72-B25E-DF06A97D3548}"/>
    <cellStyle name="Normal 2 2 3 2 3 2 3 8" xfId="3298" xr:uid="{00000000-0005-0000-0000-0000BF0C0000}"/>
    <cellStyle name="Normal 2 2 3 2 3 2 3 8 2" xfId="11284" xr:uid="{2CF0D5AA-9FB3-4519-9CEE-8B2B7C52CFB8}"/>
    <cellStyle name="Normal 2 2 3 2 3 2 3 9" xfId="3299" xr:uid="{00000000-0005-0000-0000-0000C00C0000}"/>
    <cellStyle name="Normal 2 2 3 2 3 2 3 9 2" xfId="11285" xr:uid="{C8FF0E94-2830-4819-A0C9-40D3BC1EBCF7}"/>
    <cellStyle name="Normal 2 2 3 2 3 2 4" xfId="3300" xr:uid="{00000000-0005-0000-0000-0000C10C0000}"/>
    <cellStyle name="Normal 2 2 3 2 3 2 4 10" xfId="3301" xr:uid="{00000000-0005-0000-0000-0000C20C0000}"/>
    <cellStyle name="Normal 2 2 3 2 3 2 4 10 2" xfId="11287" xr:uid="{506FCA42-6D7A-430D-B42B-FB3C3407FE7A}"/>
    <cellStyle name="Normal 2 2 3 2 3 2 4 11" xfId="3302" xr:uid="{00000000-0005-0000-0000-0000C30C0000}"/>
    <cellStyle name="Normal 2 2 3 2 3 2 4 11 2" xfId="11288" xr:uid="{354B71D2-4D93-4C9A-95BF-A96FDF2A517E}"/>
    <cellStyle name="Normal 2 2 3 2 3 2 4 12" xfId="3303" xr:uid="{00000000-0005-0000-0000-0000C40C0000}"/>
    <cellStyle name="Normal 2 2 3 2 3 2 4 12 2" xfId="11289" xr:uid="{540255A8-5223-439F-BC6C-863FCFB99089}"/>
    <cellStyle name="Normal 2 2 3 2 3 2 4 13" xfId="3304" xr:uid="{00000000-0005-0000-0000-0000C50C0000}"/>
    <cellStyle name="Normal 2 2 3 2 3 2 4 13 2" xfId="11290" xr:uid="{C7496CCC-6224-43BF-8819-8D6A4779D193}"/>
    <cellStyle name="Normal 2 2 3 2 3 2 4 14" xfId="3305" xr:uid="{00000000-0005-0000-0000-0000C60C0000}"/>
    <cellStyle name="Normal 2 2 3 2 3 2 4 14 2" xfId="11291" xr:uid="{E7EF0A5D-011D-4D92-BCB7-BD7DD45E9CB8}"/>
    <cellStyle name="Normal 2 2 3 2 3 2 4 15" xfId="3306" xr:uid="{00000000-0005-0000-0000-0000C70C0000}"/>
    <cellStyle name="Normal 2 2 3 2 3 2 4 15 2" xfId="11292" xr:uid="{ED750E81-B8AF-4256-9023-539C2686F118}"/>
    <cellStyle name="Normal 2 2 3 2 3 2 4 16" xfId="11286" xr:uid="{82B10DEC-6C6A-44E3-BFED-9C2FB2B7AC18}"/>
    <cellStyle name="Normal 2 2 3 2 3 2 4 2" xfId="3307" xr:uid="{00000000-0005-0000-0000-0000C80C0000}"/>
    <cellStyle name="Normal 2 2 3 2 3 2 4 2 2" xfId="11293" xr:uid="{B71E6B2E-615C-4CD2-9138-CF014A470558}"/>
    <cellStyle name="Normal 2 2 3 2 3 2 4 3" xfId="3308" xr:uid="{00000000-0005-0000-0000-0000C90C0000}"/>
    <cellStyle name="Normal 2 2 3 2 3 2 4 3 2" xfId="11294" xr:uid="{49EEB274-7D76-4263-919C-EA6598E7A55B}"/>
    <cellStyle name="Normal 2 2 3 2 3 2 4 4" xfId="3309" xr:uid="{00000000-0005-0000-0000-0000CA0C0000}"/>
    <cellStyle name="Normal 2 2 3 2 3 2 4 4 2" xfId="11295" xr:uid="{7363217D-7ABC-4AC0-977F-E1419BDEEE8E}"/>
    <cellStyle name="Normal 2 2 3 2 3 2 4 5" xfId="3310" xr:uid="{00000000-0005-0000-0000-0000CB0C0000}"/>
    <cellStyle name="Normal 2 2 3 2 3 2 4 5 2" xfId="11296" xr:uid="{BF4693C1-2F62-48F2-98F4-0810F6F622F4}"/>
    <cellStyle name="Normal 2 2 3 2 3 2 4 6" xfId="3311" xr:uid="{00000000-0005-0000-0000-0000CC0C0000}"/>
    <cellStyle name="Normal 2 2 3 2 3 2 4 6 2" xfId="11297" xr:uid="{D259F587-8BB8-4BF2-847A-0E0070039DE2}"/>
    <cellStyle name="Normal 2 2 3 2 3 2 4 7" xfId="3312" xr:uid="{00000000-0005-0000-0000-0000CD0C0000}"/>
    <cellStyle name="Normal 2 2 3 2 3 2 4 7 2" xfId="11298" xr:uid="{45BC80BB-0C5E-4831-993A-4E3CD1EA0B95}"/>
    <cellStyle name="Normal 2 2 3 2 3 2 4 8" xfId="3313" xr:uid="{00000000-0005-0000-0000-0000CE0C0000}"/>
    <cellStyle name="Normal 2 2 3 2 3 2 4 8 2" xfId="11299" xr:uid="{FB166FD0-67E9-4489-B41F-5D4C08CB9269}"/>
    <cellStyle name="Normal 2 2 3 2 3 2 4 9" xfId="3314" xr:uid="{00000000-0005-0000-0000-0000CF0C0000}"/>
    <cellStyle name="Normal 2 2 3 2 3 2 4 9 2" xfId="11300" xr:uid="{FF961B74-DDCE-4038-8C96-6C267E338A8A}"/>
    <cellStyle name="Normal 2 2 3 2 3 2 5" xfId="3315" xr:uid="{00000000-0005-0000-0000-0000D00C0000}"/>
    <cellStyle name="Normal 2 2 3 2 3 2 5 10" xfId="3316" xr:uid="{00000000-0005-0000-0000-0000D10C0000}"/>
    <cellStyle name="Normal 2 2 3 2 3 2 5 10 2" xfId="11302" xr:uid="{F0957F17-80A6-4C67-AFF4-DEC838065B12}"/>
    <cellStyle name="Normal 2 2 3 2 3 2 5 11" xfId="3317" xr:uid="{00000000-0005-0000-0000-0000D20C0000}"/>
    <cellStyle name="Normal 2 2 3 2 3 2 5 11 2" xfId="11303" xr:uid="{AA0D1DAF-44ED-48D5-97CF-976A2B447781}"/>
    <cellStyle name="Normal 2 2 3 2 3 2 5 12" xfId="3318" xr:uid="{00000000-0005-0000-0000-0000D30C0000}"/>
    <cellStyle name="Normal 2 2 3 2 3 2 5 12 2" xfId="11304" xr:uid="{AA95B643-7ABA-467D-BA3A-CA65D92F3ED1}"/>
    <cellStyle name="Normal 2 2 3 2 3 2 5 13" xfId="3319" xr:uid="{00000000-0005-0000-0000-0000D40C0000}"/>
    <cellStyle name="Normal 2 2 3 2 3 2 5 13 2" xfId="11305" xr:uid="{0C066F32-2133-4251-9977-6212B940C35B}"/>
    <cellStyle name="Normal 2 2 3 2 3 2 5 14" xfId="3320" xr:uid="{00000000-0005-0000-0000-0000D50C0000}"/>
    <cellStyle name="Normal 2 2 3 2 3 2 5 14 2" xfId="11306" xr:uid="{7FD360EF-3CB6-4A51-BBAA-E1CDA086B8D0}"/>
    <cellStyle name="Normal 2 2 3 2 3 2 5 15" xfId="3321" xr:uid="{00000000-0005-0000-0000-0000D60C0000}"/>
    <cellStyle name="Normal 2 2 3 2 3 2 5 15 2" xfId="11307" xr:uid="{CEE0AD80-62E4-4622-AB2B-73D9CC84F3F3}"/>
    <cellStyle name="Normal 2 2 3 2 3 2 5 16" xfId="11301" xr:uid="{8979719D-6497-442D-88B1-32FA105F8F7F}"/>
    <cellStyle name="Normal 2 2 3 2 3 2 5 2" xfId="3322" xr:uid="{00000000-0005-0000-0000-0000D70C0000}"/>
    <cellStyle name="Normal 2 2 3 2 3 2 5 2 2" xfId="11308" xr:uid="{967CD04A-B8FF-44CD-BCDF-590A459DC5BB}"/>
    <cellStyle name="Normal 2 2 3 2 3 2 5 3" xfId="3323" xr:uid="{00000000-0005-0000-0000-0000D80C0000}"/>
    <cellStyle name="Normal 2 2 3 2 3 2 5 3 2" xfId="11309" xr:uid="{253F0D2C-5FFC-44BB-836D-848E8FD93DA6}"/>
    <cellStyle name="Normal 2 2 3 2 3 2 5 4" xfId="3324" xr:uid="{00000000-0005-0000-0000-0000D90C0000}"/>
    <cellStyle name="Normal 2 2 3 2 3 2 5 4 2" xfId="11310" xr:uid="{16E6C874-29CD-4CD9-A825-8920D167DB83}"/>
    <cellStyle name="Normal 2 2 3 2 3 2 5 5" xfId="3325" xr:uid="{00000000-0005-0000-0000-0000DA0C0000}"/>
    <cellStyle name="Normal 2 2 3 2 3 2 5 5 2" xfId="11311" xr:uid="{A5A1249F-16AE-49CE-8430-FFA38CBD982F}"/>
    <cellStyle name="Normal 2 2 3 2 3 2 5 6" xfId="3326" xr:uid="{00000000-0005-0000-0000-0000DB0C0000}"/>
    <cellStyle name="Normal 2 2 3 2 3 2 5 6 2" xfId="11312" xr:uid="{23926F0F-8E58-4CD4-91A6-5C8B1882CF0A}"/>
    <cellStyle name="Normal 2 2 3 2 3 2 5 7" xfId="3327" xr:uid="{00000000-0005-0000-0000-0000DC0C0000}"/>
    <cellStyle name="Normal 2 2 3 2 3 2 5 7 2" xfId="11313" xr:uid="{C58F9A22-DC99-461F-9F4F-DAD46B49B373}"/>
    <cellStyle name="Normal 2 2 3 2 3 2 5 8" xfId="3328" xr:uid="{00000000-0005-0000-0000-0000DD0C0000}"/>
    <cellStyle name="Normal 2 2 3 2 3 2 5 8 2" xfId="11314" xr:uid="{484F3AEF-FA88-4D91-97A5-971C03A928F4}"/>
    <cellStyle name="Normal 2 2 3 2 3 2 5 9" xfId="3329" xr:uid="{00000000-0005-0000-0000-0000DE0C0000}"/>
    <cellStyle name="Normal 2 2 3 2 3 2 5 9 2" xfId="11315" xr:uid="{E2743C95-23D6-4C1B-AC9F-DABE76E9974B}"/>
    <cellStyle name="Normal 2 2 3 2 3 2 6" xfId="11255" xr:uid="{6117902A-C15B-4BA1-A004-B0946B08B347}"/>
    <cellStyle name="Normal 2 2 3 2 3 20" xfId="11244" xr:uid="{588D900F-8E0C-4522-9E8F-2A87BC11EAB5}"/>
    <cellStyle name="Normal 2 2 3 2 3 3" xfId="3330" xr:uid="{00000000-0005-0000-0000-0000DF0C0000}"/>
    <cellStyle name="Normal 2 2 3 2 3 3 2" xfId="11316" xr:uid="{C7F24282-5F26-4EE0-B07E-DF3F30C3F0C2}"/>
    <cellStyle name="Normal 2 2 3 2 3 4" xfId="3331" xr:uid="{00000000-0005-0000-0000-0000E00C0000}"/>
    <cellStyle name="Normal 2 2 3 2 3 4 2" xfId="11317" xr:uid="{4363933E-B0E2-4AFC-8F1D-BDB65691D796}"/>
    <cellStyle name="Normal 2 2 3 2 3 5" xfId="3332" xr:uid="{00000000-0005-0000-0000-0000E10C0000}"/>
    <cellStyle name="Normal 2 2 3 2 3 5 2" xfId="11318" xr:uid="{3BF2EC69-5FBA-4C18-8AF6-604A9D47D428}"/>
    <cellStyle name="Normal 2 2 3 2 3 6" xfId="3333" xr:uid="{00000000-0005-0000-0000-0000E20C0000}"/>
    <cellStyle name="Normal 2 2 3 2 3 6 2" xfId="11319" xr:uid="{AD54B1C7-CA68-466B-9733-F74945B77BDF}"/>
    <cellStyle name="Normal 2 2 3 2 3 7" xfId="3334" xr:uid="{00000000-0005-0000-0000-0000E30C0000}"/>
    <cellStyle name="Normal 2 2 3 2 3 7 2" xfId="11320" xr:uid="{B4A800DF-2B00-4CD8-AF94-A4A7E0ED8424}"/>
    <cellStyle name="Normal 2 2 3 2 3 8" xfId="3335" xr:uid="{00000000-0005-0000-0000-0000E40C0000}"/>
    <cellStyle name="Normal 2 2 3 2 3 8 2" xfId="11321" xr:uid="{B226180A-4728-44E3-B192-8E1B7D845E00}"/>
    <cellStyle name="Normal 2 2 3 2 3 9" xfId="3336" xr:uid="{00000000-0005-0000-0000-0000E50C0000}"/>
    <cellStyle name="Normal 2 2 3 2 3 9 2" xfId="11322" xr:uid="{8C429ED6-9B33-4A07-8E6E-48FC0F3A345D}"/>
    <cellStyle name="Normal 2 2 3 2 4" xfId="3337" xr:uid="{00000000-0005-0000-0000-0000E60C0000}"/>
    <cellStyle name="Normal 2 2 3 2 4 10" xfId="3338" xr:uid="{00000000-0005-0000-0000-0000E70C0000}"/>
    <cellStyle name="Normal 2 2 3 2 4 10 2" xfId="11324" xr:uid="{981C4788-5586-4999-9553-A6CEDFC7A6ED}"/>
    <cellStyle name="Normal 2 2 3 2 4 11" xfId="3339" xr:uid="{00000000-0005-0000-0000-0000E80C0000}"/>
    <cellStyle name="Normal 2 2 3 2 4 11 2" xfId="11325" xr:uid="{986B0A2C-2BE6-459A-B681-79BFF8871E94}"/>
    <cellStyle name="Normal 2 2 3 2 4 12" xfId="3340" xr:uid="{00000000-0005-0000-0000-0000E90C0000}"/>
    <cellStyle name="Normal 2 2 3 2 4 12 2" xfId="11326" xr:uid="{466C0A4D-829A-4123-8CFA-0E00608A3037}"/>
    <cellStyle name="Normal 2 2 3 2 4 13" xfId="3341" xr:uid="{00000000-0005-0000-0000-0000EA0C0000}"/>
    <cellStyle name="Normal 2 2 3 2 4 13 2" xfId="11327" xr:uid="{1A5077D2-2952-44E3-986F-577C5E639E09}"/>
    <cellStyle name="Normal 2 2 3 2 4 14" xfId="3342" xr:uid="{00000000-0005-0000-0000-0000EB0C0000}"/>
    <cellStyle name="Normal 2 2 3 2 4 14 2" xfId="11328" xr:uid="{BBFDD421-F55E-4D84-92F5-BB6CEF6683E8}"/>
    <cellStyle name="Normal 2 2 3 2 4 15" xfId="3343" xr:uid="{00000000-0005-0000-0000-0000EC0C0000}"/>
    <cellStyle name="Normal 2 2 3 2 4 15 2" xfId="11329" xr:uid="{C71F64ED-6BB3-4E9C-9213-58DFB419CAC5}"/>
    <cellStyle name="Normal 2 2 3 2 4 16" xfId="11323" xr:uid="{DDB0D502-24C8-4903-9BEA-8B8DBEF7497E}"/>
    <cellStyle name="Normal 2 2 3 2 4 2" xfId="3344" xr:uid="{00000000-0005-0000-0000-0000ED0C0000}"/>
    <cellStyle name="Normal 2 2 3 2 4 2 2" xfId="11330" xr:uid="{9CDD99AE-8BF9-4656-9A80-6EF0920B4BBB}"/>
    <cellStyle name="Normal 2 2 3 2 4 3" xfId="3345" xr:uid="{00000000-0005-0000-0000-0000EE0C0000}"/>
    <cellStyle name="Normal 2 2 3 2 4 3 2" xfId="11331" xr:uid="{25C53227-43E8-46A0-AC6B-5F8284F4F140}"/>
    <cellStyle name="Normal 2 2 3 2 4 4" xfId="3346" xr:uid="{00000000-0005-0000-0000-0000EF0C0000}"/>
    <cellStyle name="Normal 2 2 3 2 4 4 2" xfId="11332" xr:uid="{8E81BB2D-AB19-41A7-B2BB-5A229962BFCC}"/>
    <cellStyle name="Normal 2 2 3 2 4 5" xfId="3347" xr:uid="{00000000-0005-0000-0000-0000F00C0000}"/>
    <cellStyle name="Normal 2 2 3 2 4 5 2" xfId="11333" xr:uid="{A55B0F08-4234-4F8A-89E4-7E333092C6BC}"/>
    <cellStyle name="Normal 2 2 3 2 4 6" xfId="3348" xr:uid="{00000000-0005-0000-0000-0000F10C0000}"/>
    <cellStyle name="Normal 2 2 3 2 4 6 2" xfId="11334" xr:uid="{3F77B860-3D1D-4A93-96F7-7620D65321AF}"/>
    <cellStyle name="Normal 2 2 3 2 4 7" xfId="3349" xr:uid="{00000000-0005-0000-0000-0000F20C0000}"/>
    <cellStyle name="Normal 2 2 3 2 4 7 2" xfId="11335" xr:uid="{E67E8226-3FFA-4987-9111-D1FF7E69695C}"/>
    <cellStyle name="Normal 2 2 3 2 4 8" xfId="3350" xr:uid="{00000000-0005-0000-0000-0000F30C0000}"/>
    <cellStyle name="Normal 2 2 3 2 4 8 2" xfId="11336" xr:uid="{B90A4251-CB7C-440F-8666-0A4D26684A55}"/>
    <cellStyle name="Normal 2 2 3 2 4 9" xfId="3351" xr:uid="{00000000-0005-0000-0000-0000F40C0000}"/>
    <cellStyle name="Normal 2 2 3 2 4 9 2" xfId="11337" xr:uid="{4DE0CB68-799C-48FC-8A88-93C2E7BFBFA2}"/>
    <cellStyle name="Normal 2 2 3 2 5" xfId="3352" xr:uid="{00000000-0005-0000-0000-0000F50C0000}"/>
    <cellStyle name="Normal 2 2 3 2 5 10" xfId="3353" xr:uid="{00000000-0005-0000-0000-0000F60C0000}"/>
    <cellStyle name="Normal 2 2 3 2 5 10 2" xfId="11339" xr:uid="{7B44AC05-DAC9-4AC6-8B1C-074B2D6616C3}"/>
    <cellStyle name="Normal 2 2 3 2 5 11" xfId="3354" xr:uid="{00000000-0005-0000-0000-0000F70C0000}"/>
    <cellStyle name="Normal 2 2 3 2 5 11 2" xfId="11340" xr:uid="{57C52808-F47B-4046-B990-9F5E78404D5A}"/>
    <cellStyle name="Normal 2 2 3 2 5 12" xfId="3355" xr:uid="{00000000-0005-0000-0000-0000F80C0000}"/>
    <cellStyle name="Normal 2 2 3 2 5 12 2" xfId="11341" xr:uid="{367372B2-B0F4-4B3B-A18E-1C60856DF2AE}"/>
    <cellStyle name="Normal 2 2 3 2 5 13" xfId="3356" xr:uid="{00000000-0005-0000-0000-0000F90C0000}"/>
    <cellStyle name="Normal 2 2 3 2 5 13 2" xfId="11342" xr:uid="{E1AA7CEF-2F08-457E-B9F2-9C3637A34652}"/>
    <cellStyle name="Normal 2 2 3 2 5 14" xfId="3357" xr:uid="{00000000-0005-0000-0000-0000FA0C0000}"/>
    <cellStyle name="Normal 2 2 3 2 5 14 2" xfId="11343" xr:uid="{F708DDE1-F246-46CE-820E-A73337AD642B}"/>
    <cellStyle name="Normal 2 2 3 2 5 15" xfId="3358" xr:uid="{00000000-0005-0000-0000-0000FB0C0000}"/>
    <cellStyle name="Normal 2 2 3 2 5 15 2" xfId="11344" xr:uid="{B1145C3E-12BD-4F9E-8202-E44E1A2413AE}"/>
    <cellStyle name="Normal 2 2 3 2 5 16" xfId="11338" xr:uid="{92F9AD41-9692-4877-BB5C-1FE61AC22631}"/>
    <cellStyle name="Normal 2 2 3 2 5 2" xfId="3359" xr:uid="{00000000-0005-0000-0000-0000FC0C0000}"/>
    <cellStyle name="Normal 2 2 3 2 5 2 2" xfId="11345" xr:uid="{80811996-BD5F-4282-98FC-B1728D8E0195}"/>
    <cellStyle name="Normal 2 2 3 2 5 3" xfId="3360" xr:uid="{00000000-0005-0000-0000-0000FD0C0000}"/>
    <cellStyle name="Normal 2 2 3 2 5 3 2" xfId="11346" xr:uid="{8472F6FC-B28A-48FC-9EA8-65B3154FDDD3}"/>
    <cellStyle name="Normal 2 2 3 2 5 4" xfId="3361" xr:uid="{00000000-0005-0000-0000-0000FE0C0000}"/>
    <cellStyle name="Normal 2 2 3 2 5 4 2" xfId="11347" xr:uid="{15DFB8D6-68ED-4DCE-AA6C-5D5F25C26697}"/>
    <cellStyle name="Normal 2 2 3 2 5 5" xfId="3362" xr:uid="{00000000-0005-0000-0000-0000FF0C0000}"/>
    <cellStyle name="Normal 2 2 3 2 5 5 2" xfId="11348" xr:uid="{E3FB9966-536E-4C1F-BA71-25EE1573FF60}"/>
    <cellStyle name="Normal 2 2 3 2 5 6" xfId="3363" xr:uid="{00000000-0005-0000-0000-0000000D0000}"/>
    <cellStyle name="Normal 2 2 3 2 5 6 2" xfId="11349" xr:uid="{D4D600B5-E91A-4026-B4B7-00289AF05CAE}"/>
    <cellStyle name="Normal 2 2 3 2 5 7" xfId="3364" xr:uid="{00000000-0005-0000-0000-0000010D0000}"/>
    <cellStyle name="Normal 2 2 3 2 5 7 2" xfId="11350" xr:uid="{85326787-F709-4E69-AAA3-2BCA38AD7CF9}"/>
    <cellStyle name="Normal 2 2 3 2 5 8" xfId="3365" xr:uid="{00000000-0005-0000-0000-0000020D0000}"/>
    <cellStyle name="Normal 2 2 3 2 5 8 2" xfId="11351" xr:uid="{5F1D06ED-D475-49EC-A63A-884700C6A35D}"/>
    <cellStyle name="Normal 2 2 3 2 5 9" xfId="3366" xr:uid="{00000000-0005-0000-0000-0000030D0000}"/>
    <cellStyle name="Normal 2 2 3 2 5 9 2" xfId="11352" xr:uid="{C49A5C60-DACE-4A99-8211-47F0B6D05D18}"/>
    <cellStyle name="Normal 2 2 3 2 6" xfId="3367" xr:uid="{00000000-0005-0000-0000-0000040D0000}"/>
    <cellStyle name="Normal 2 2 3 2 6 10" xfId="3368" xr:uid="{00000000-0005-0000-0000-0000050D0000}"/>
    <cellStyle name="Normal 2 2 3 2 6 10 2" xfId="11354" xr:uid="{C95BB894-7D38-4ADC-9D2E-0CF88BF6E56A}"/>
    <cellStyle name="Normal 2 2 3 2 6 11" xfId="3369" xr:uid="{00000000-0005-0000-0000-0000060D0000}"/>
    <cellStyle name="Normal 2 2 3 2 6 11 2" xfId="11355" xr:uid="{FC82288A-35BF-4B57-AD60-37F4C2850F22}"/>
    <cellStyle name="Normal 2 2 3 2 6 12" xfId="3370" xr:uid="{00000000-0005-0000-0000-0000070D0000}"/>
    <cellStyle name="Normal 2 2 3 2 6 12 2" xfId="11356" xr:uid="{C9085882-37FA-47B1-9C68-C6C3C5AC31B9}"/>
    <cellStyle name="Normal 2 2 3 2 6 13" xfId="3371" xr:uid="{00000000-0005-0000-0000-0000080D0000}"/>
    <cellStyle name="Normal 2 2 3 2 6 13 2" xfId="11357" xr:uid="{A9B555C2-F37C-4FCD-B1DB-1240C02FB41C}"/>
    <cellStyle name="Normal 2 2 3 2 6 14" xfId="3372" xr:uid="{00000000-0005-0000-0000-0000090D0000}"/>
    <cellStyle name="Normal 2 2 3 2 6 14 2" xfId="11358" xr:uid="{D2F9105E-7E2B-41D6-9AA0-58E92D519FB3}"/>
    <cellStyle name="Normal 2 2 3 2 6 15" xfId="3373" xr:uid="{00000000-0005-0000-0000-00000A0D0000}"/>
    <cellStyle name="Normal 2 2 3 2 6 15 2" xfId="11359" xr:uid="{2F2BF091-D8AC-46F5-A1B0-CA98BD19CD2F}"/>
    <cellStyle name="Normal 2 2 3 2 6 16" xfId="11353" xr:uid="{1B7B0937-6BDA-4924-983E-8D853B6629E5}"/>
    <cellStyle name="Normal 2 2 3 2 6 2" xfId="3374" xr:uid="{00000000-0005-0000-0000-00000B0D0000}"/>
    <cellStyle name="Normal 2 2 3 2 6 2 2" xfId="11360" xr:uid="{34F26EED-8949-470F-9E82-C9265927D811}"/>
    <cellStyle name="Normal 2 2 3 2 6 3" xfId="3375" xr:uid="{00000000-0005-0000-0000-00000C0D0000}"/>
    <cellStyle name="Normal 2 2 3 2 6 3 2" xfId="11361" xr:uid="{8F108BCF-5097-4BBE-BCCA-CAF8E0BEC1D4}"/>
    <cellStyle name="Normal 2 2 3 2 6 4" xfId="3376" xr:uid="{00000000-0005-0000-0000-00000D0D0000}"/>
    <cellStyle name="Normal 2 2 3 2 6 4 2" xfId="11362" xr:uid="{60842712-1E86-4D35-9F5C-F1D5D219BC8F}"/>
    <cellStyle name="Normal 2 2 3 2 6 5" xfId="3377" xr:uid="{00000000-0005-0000-0000-00000E0D0000}"/>
    <cellStyle name="Normal 2 2 3 2 6 5 2" xfId="11363" xr:uid="{48E87C1C-CEC8-48AC-B3FF-4BB6159ED757}"/>
    <cellStyle name="Normal 2 2 3 2 6 6" xfId="3378" xr:uid="{00000000-0005-0000-0000-00000F0D0000}"/>
    <cellStyle name="Normal 2 2 3 2 6 6 2" xfId="11364" xr:uid="{78C5EFBE-6920-4ED4-A096-1322200710A1}"/>
    <cellStyle name="Normal 2 2 3 2 6 7" xfId="3379" xr:uid="{00000000-0005-0000-0000-0000100D0000}"/>
    <cellStyle name="Normal 2 2 3 2 6 7 2" xfId="11365" xr:uid="{28822196-A09F-41F8-BF1D-6B339366D1A1}"/>
    <cellStyle name="Normal 2 2 3 2 6 8" xfId="3380" xr:uid="{00000000-0005-0000-0000-0000110D0000}"/>
    <cellStyle name="Normal 2 2 3 2 6 8 2" xfId="11366" xr:uid="{88AC14A7-2C77-4EF6-8A4F-34043E3FD485}"/>
    <cellStyle name="Normal 2 2 3 2 6 9" xfId="3381" xr:uid="{00000000-0005-0000-0000-0000120D0000}"/>
    <cellStyle name="Normal 2 2 3 2 6 9 2" xfId="11367" xr:uid="{68BAE831-7F04-43F8-8B28-7AFC2A8E7DB8}"/>
    <cellStyle name="Normal 2 2 3 2 7" xfId="3382" xr:uid="{00000000-0005-0000-0000-0000130D0000}"/>
    <cellStyle name="Normal 2 2 3 2 7 10" xfId="3383" xr:uid="{00000000-0005-0000-0000-0000140D0000}"/>
    <cellStyle name="Normal 2 2 3 2 7 10 2" xfId="11369" xr:uid="{3D2C4F33-7968-4016-8FCC-EEA5898F9E82}"/>
    <cellStyle name="Normal 2 2 3 2 7 11" xfId="3384" xr:uid="{00000000-0005-0000-0000-0000150D0000}"/>
    <cellStyle name="Normal 2 2 3 2 7 11 2" xfId="11370" xr:uid="{342F9D28-DCCA-4169-8A5F-FDAEA0346752}"/>
    <cellStyle name="Normal 2 2 3 2 7 12" xfId="3385" xr:uid="{00000000-0005-0000-0000-0000160D0000}"/>
    <cellStyle name="Normal 2 2 3 2 7 12 2" xfId="11371" xr:uid="{CA09657C-AAD9-42D6-A7FB-2BF5936CF770}"/>
    <cellStyle name="Normal 2 2 3 2 7 13" xfId="3386" xr:uid="{00000000-0005-0000-0000-0000170D0000}"/>
    <cellStyle name="Normal 2 2 3 2 7 13 2" xfId="11372" xr:uid="{ABBF68B5-F17C-4CE6-BA79-8524708AEB22}"/>
    <cellStyle name="Normal 2 2 3 2 7 14" xfId="3387" xr:uid="{00000000-0005-0000-0000-0000180D0000}"/>
    <cellStyle name="Normal 2 2 3 2 7 14 2" xfId="11373" xr:uid="{505B7065-B364-495C-9F5C-C357AD736261}"/>
    <cellStyle name="Normal 2 2 3 2 7 15" xfId="3388" xr:uid="{00000000-0005-0000-0000-0000190D0000}"/>
    <cellStyle name="Normal 2 2 3 2 7 15 2" xfId="11374" xr:uid="{F9C447A3-2BA8-46E6-9896-D992AE694E59}"/>
    <cellStyle name="Normal 2 2 3 2 7 16" xfId="11368" xr:uid="{D9AB8A42-4F7D-4DB1-B2CB-58AC0AF6B9E5}"/>
    <cellStyle name="Normal 2 2 3 2 7 2" xfId="3389" xr:uid="{00000000-0005-0000-0000-00001A0D0000}"/>
    <cellStyle name="Normal 2 2 3 2 7 2 2" xfId="11375" xr:uid="{174B75F9-D73C-4F5D-A3C5-26A838B44BE8}"/>
    <cellStyle name="Normal 2 2 3 2 7 3" xfId="3390" xr:uid="{00000000-0005-0000-0000-00001B0D0000}"/>
    <cellStyle name="Normal 2 2 3 2 7 3 2" xfId="11376" xr:uid="{76EF1E5E-B692-4758-A4AA-3EC67415425A}"/>
    <cellStyle name="Normal 2 2 3 2 7 4" xfId="3391" xr:uid="{00000000-0005-0000-0000-00001C0D0000}"/>
    <cellStyle name="Normal 2 2 3 2 7 4 2" xfId="11377" xr:uid="{224B58DA-C1F8-4C5B-8E40-D0048AB13AF1}"/>
    <cellStyle name="Normal 2 2 3 2 7 5" xfId="3392" xr:uid="{00000000-0005-0000-0000-00001D0D0000}"/>
    <cellStyle name="Normal 2 2 3 2 7 5 2" xfId="11378" xr:uid="{E1A6F960-6574-47F1-AD96-008CF26FFC8E}"/>
    <cellStyle name="Normal 2 2 3 2 7 6" xfId="3393" xr:uid="{00000000-0005-0000-0000-00001E0D0000}"/>
    <cellStyle name="Normal 2 2 3 2 7 6 2" xfId="11379" xr:uid="{8D156F8D-C529-499A-9FE3-19F7424F756E}"/>
    <cellStyle name="Normal 2 2 3 2 7 7" xfId="3394" xr:uid="{00000000-0005-0000-0000-00001F0D0000}"/>
    <cellStyle name="Normal 2 2 3 2 7 7 2" xfId="11380" xr:uid="{29B8E4FF-E01B-49B4-9CCF-7EFC46BFB671}"/>
    <cellStyle name="Normal 2 2 3 2 7 8" xfId="3395" xr:uid="{00000000-0005-0000-0000-0000200D0000}"/>
    <cellStyle name="Normal 2 2 3 2 7 8 2" xfId="11381" xr:uid="{0469134C-21B4-4F80-AB72-F8DF5ED3E84B}"/>
    <cellStyle name="Normal 2 2 3 2 7 9" xfId="3396" xr:uid="{00000000-0005-0000-0000-0000210D0000}"/>
    <cellStyle name="Normal 2 2 3 2 7 9 2" xfId="11382" xr:uid="{D0183B26-DF0A-4AAF-B1E8-EB2B9C33309E}"/>
    <cellStyle name="Normal 2 2 3 2 8" xfId="3397" xr:uid="{00000000-0005-0000-0000-0000220D0000}"/>
    <cellStyle name="Normal 2 2 3 2 8 10" xfId="3398" xr:uid="{00000000-0005-0000-0000-0000230D0000}"/>
    <cellStyle name="Normal 2 2 3 2 8 10 2" xfId="11384" xr:uid="{566581A9-6F69-4AF0-B91F-0D44148D7817}"/>
    <cellStyle name="Normal 2 2 3 2 8 11" xfId="3399" xr:uid="{00000000-0005-0000-0000-0000240D0000}"/>
    <cellStyle name="Normal 2 2 3 2 8 11 2" xfId="11385" xr:uid="{1D4D999E-E546-416D-8547-C387A28F9BA7}"/>
    <cellStyle name="Normal 2 2 3 2 8 12" xfId="3400" xr:uid="{00000000-0005-0000-0000-0000250D0000}"/>
    <cellStyle name="Normal 2 2 3 2 8 12 2" xfId="11386" xr:uid="{3D2E0634-5BEE-4BEC-8DC1-569E65F1C777}"/>
    <cellStyle name="Normal 2 2 3 2 8 13" xfId="3401" xr:uid="{00000000-0005-0000-0000-0000260D0000}"/>
    <cellStyle name="Normal 2 2 3 2 8 13 2" xfId="11387" xr:uid="{395977C9-31CB-4846-AB92-BA34078B72DC}"/>
    <cellStyle name="Normal 2 2 3 2 8 14" xfId="3402" xr:uid="{00000000-0005-0000-0000-0000270D0000}"/>
    <cellStyle name="Normal 2 2 3 2 8 14 2" xfId="11388" xr:uid="{D4D0585B-ABDA-4C30-A8A8-6D1E6C6A4B0E}"/>
    <cellStyle name="Normal 2 2 3 2 8 15" xfId="3403" xr:uid="{00000000-0005-0000-0000-0000280D0000}"/>
    <cellStyle name="Normal 2 2 3 2 8 15 2" xfId="11389" xr:uid="{755CCBFE-7349-4D1D-81F1-0611207B6096}"/>
    <cellStyle name="Normal 2 2 3 2 8 16" xfId="11383" xr:uid="{1CECB54D-38F0-4ED0-A14E-DC0FDB4109FE}"/>
    <cellStyle name="Normal 2 2 3 2 8 2" xfId="3404" xr:uid="{00000000-0005-0000-0000-0000290D0000}"/>
    <cellStyle name="Normal 2 2 3 2 8 2 2" xfId="11390" xr:uid="{CC1115D3-6BF5-4D69-86EF-ACB68B577D7B}"/>
    <cellStyle name="Normal 2 2 3 2 8 3" xfId="3405" xr:uid="{00000000-0005-0000-0000-00002A0D0000}"/>
    <cellStyle name="Normal 2 2 3 2 8 3 2" xfId="11391" xr:uid="{D5C060B4-F5CC-475B-86CE-8494CE32D1DF}"/>
    <cellStyle name="Normal 2 2 3 2 8 4" xfId="3406" xr:uid="{00000000-0005-0000-0000-00002B0D0000}"/>
    <cellStyle name="Normal 2 2 3 2 8 4 2" xfId="11392" xr:uid="{9DE05D40-617D-4895-9E7E-D5C8330CFB87}"/>
    <cellStyle name="Normal 2 2 3 2 8 5" xfId="3407" xr:uid="{00000000-0005-0000-0000-00002C0D0000}"/>
    <cellStyle name="Normal 2 2 3 2 8 5 2" xfId="11393" xr:uid="{737BD9B3-2090-4AF1-8455-FD28CF389B58}"/>
    <cellStyle name="Normal 2 2 3 2 8 6" xfId="3408" xr:uid="{00000000-0005-0000-0000-00002D0D0000}"/>
    <cellStyle name="Normal 2 2 3 2 8 6 2" xfId="11394" xr:uid="{9063C0DA-49B1-4D98-9E1A-7E97E712CC83}"/>
    <cellStyle name="Normal 2 2 3 2 8 7" xfId="3409" xr:uid="{00000000-0005-0000-0000-00002E0D0000}"/>
    <cellStyle name="Normal 2 2 3 2 8 7 2" xfId="11395" xr:uid="{FEAABC3A-7E39-49AF-9BA0-A819DC41388C}"/>
    <cellStyle name="Normal 2 2 3 2 8 8" xfId="3410" xr:uid="{00000000-0005-0000-0000-00002F0D0000}"/>
    <cellStyle name="Normal 2 2 3 2 8 8 2" xfId="11396" xr:uid="{26FA67A8-7A60-451F-A40A-249E1FAF3ED3}"/>
    <cellStyle name="Normal 2 2 3 2 8 9" xfId="3411" xr:uid="{00000000-0005-0000-0000-0000300D0000}"/>
    <cellStyle name="Normal 2 2 3 2 8 9 2" xfId="11397" xr:uid="{FD5EB27B-53BA-468B-90AC-9229B40648F8}"/>
    <cellStyle name="Normal 2 2 3 2 9" xfId="3412" xr:uid="{00000000-0005-0000-0000-0000310D0000}"/>
    <cellStyle name="Normal 2 2 3 2 9 10" xfId="3413" xr:uid="{00000000-0005-0000-0000-0000320D0000}"/>
    <cellStyle name="Normal 2 2 3 2 9 10 2" xfId="11399" xr:uid="{4FE49344-3163-40D8-9F12-A0A79CA6646F}"/>
    <cellStyle name="Normal 2 2 3 2 9 11" xfId="3414" xr:uid="{00000000-0005-0000-0000-0000330D0000}"/>
    <cellStyle name="Normal 2 2 3 2 9 11 2" xfId="11400" xr:uid="{B66C1375-1E9E-446C-A005-72E8EC59CB82}"/>
    <cellStyle name="Normal 2 2 3 2 9 12" xfId="3415" xr:uid="{00000000-0005-0000-0000-0000340D0000}"/>
    <cellStyle name="Normal 2 2 3 2 9 12 2" xfId="11401" xr:uid="{CC703B60-2C65-4803-8926-376A15EF029C}"/>
    <cellStyle name="Normal 2 2 3 2 9 13" xfId="3416" xr:uid="{00000000-0005-0000-0000-0000350D0000}"/>
    <cellStyle name="Normal 2 2 3 2 9 13 2" xfId="11402" xr:uid="{6D99B23B-E0A8-4C02-9BC1-AEC5107210C7}"/>
    <cellStyle name="Normal 2 2 3 2 9 14" xfId="3417" xr:uid="{00000000-0005-0000-0000-0000360D0000}"/>
    <cellStyle name="Normal 2 2 3 2 9 14 2" xfId="11403" xr:uid="{5715683D-2605-4F36-853A-7595F82459A3}"/>
    <cellStyle name="Normal 2 2 3 2 9 15" xfId="3418" xr:uid="{00000000-0005-0000-0000-0000370D0000}"/>
    <cellStyle name="Normal 2 2 3 2 9 15 2" xfId="11404" xr:uid="{6EB04185-602B-4E08-A0AE-1B122FC2EF2B}"/>
    <cellStyle name="Normal 2 2 3 2 9 16" xfId="11398" xr:uid="{184A905D-CEBB-4690-B19F-4B65BDE00B81}"/>
    <cellStyle name="Normal 2 2 3 2 9 2" xfId="3419" xr:uid="{00000000-0005-0000-0000-0000380D0000}"/>
    <cellStyle name="Normal 2 2 3 2 9 2 2" xfId="11405" xr:uid="{E7FD3163-E3F2-471A-9763-23178A94DBCD}"/>
    <cellStyle name="Normal 2 2 3 2 9 3" xfId="3420" xr:uid="{00000000-0005-0000-0000-0000390D0000}"/>
    <cellStyle name="Normal 2 2 3 2 9 3 2" xfId="11406" xr:uid="{F3C14159-E574-43D8-B840-6D9743BD701F}"/>
    <cellStyle name="Normal 2 2 3 2 9 4" xfId="3421" xr:uid="{00000000-0005-0000-0000-00003A0D0000}"/>
    <cellStyle name="Normal 2 2 3 2 9 4 2" xfId="11407" xr:uid="{A5ECA23E-1845-48B3-AC74-37111911DEA8}"/>
    <cellStyle name="Normal 2 2 3 2 9 5" xfId="3422" xr:uid="{00000000-0005-0000-0000-00003B0D0000}"/>
    <cellStyle name="Normal 2 2 3 2 9 5 2" xfId="11408" xr:uid="{51B94F02-EBB5-466C-ADBA-154CB23AEB33}"/>
    <cellStyle name="Normal 2 2 3 2 9 6" xfId="3423" xr:uid="{00000000-0005-0000-0000-00003C0D0000}"/>
    <cellStyle name="Normal 2 2 3 2 9 6 2" xfId="11409" xr:uid="{6313922F-B637-43F2-80E5-D35EC14E6226}"/>
    <cellStyle name="Normal 2 2 3 2 9 7" xfId="3424" xr:uid="{00000000-0005-0000-0000-00003D0D0000}"/>
    <cellStyle name="Normal 2 2 3 2 9 7 2" xfId="11410" xr:uid="{92DFCA7A-4636-4D45-9EAA-5BF1220400AF}"/>
    <cellStyle name="Normal 2 2 3 2 9 8" xfId="3425" xr:uid="{00000000-0005-0000-0000-00003E0D0000}"/>
    <cellStyle name="Normal 2 2 3 2 9 8 2" xfId="11411" xr:uid="{BA63ADB7-4F4B-40D5-9B72-A9385C24E8D5}"/>
    <cellStyle name="Normal 2 2 3 2 9 9" xfId="3426" xr:uid="{00000000-0005-0000-0000-00003F0D0000}"/>
    <cellStyle name="Normal 2 2 3 2 9 9 2" xfId="11412" xr:uid="{61B79FB6-2C54-4467-BA83-7879057F0FEB}"/>
    <cellStyle name="Normal 2 2 3 20" xfId="3427" xr:uid="{00000000-0005-0000-0000-0000400D0000}"/>
    <cellStyle name="Normal 2 2 3 20 2" xfId="11413" xr:uid="{106DD97B-7934-45DF-B46B-FD1D8A24032C}"/>
    <cellStyle name="Normal 2 2 3 21" xfId="3428" xr:uid="{00000000-0005-0000-0000-0000410D0000}"/>
    <cellStyle name="Normal 2 2 3 21 2" xfId="11414" xr:uid="{CECAC3EC-6E32-4EB0-A184-41CFE61A4F9B}"/>
    <cellStyle name="Normal 2 2 3 22" xfId="3429" xr:uid="{00000000-0005-0000-0000-0000420D0000}"/>
    <cellStyle name="Normal 2 2 3 22 2" xfId="11415" xr:uid="{571FE1BC-D347-4485-A9CD-971183DFDDAB}"/>
    <cellStyle name="Normal 2 2 3 23" xfId="3430" xr:uid="{00000000-0005-0000-0000-0000430D0000}"/>
    <cellStyle name="Normal 2 2 3 23 2" xfId="11416" xr:uid="{DF295C78-CF36-41C4-8857-07CF2F129F9F}"/>
    <cellStyle name="Normal 2 2 3 24" xfId="10977" xr:uid="{C105D7A7-2C5F-460D-96EB-DDA78A8A3D58}"/>
    <cellStyle name="Normal 2 2 3 3" xfId="3431" xr:uid="{00000000-0005-0000-0000-0000440D0000}"/>
    <cellStyle name="Normal 2 2 3 3 2" xfId="3432" xr:uid="{00000000-0005-0000-0000-0000450D0000}"/>
    <cellStyle name="Normal 2 2 3 3 2 10" xfId="3433" xr:uid="{00000000-0005-0000-0000-0000460D0000}"/>
    <cellStyle name="Normal 2 2 3 3 2 10 2" xfId="11419" xr:uid="{EF47B0F2-631C-4143-A7A5-43595C55D08A}"/>
    <cellStyle name="Normal 2 2 3 3 2 11" xfId="3434" xr:uid="{00000000-0005-0000-0000-0000470D0000}"/>
    <cellStyle name="Normal 2 2 3 3 2 11 2" xfId="11420" xr:uid="{634FC631-061B-42AB-87E2-40582E9259A2}"/>
    <cellStyle name="Normal 2 2 3 3 2 12" xfId="3435" xr:uid="{00000000-0005-0000-0000-0000480D0000}"/>
    <cellStyle name="Normal 2 2 3 3 2 12 2" xfId="11421" xr:uid="{4DE8004D-C1D2-4468-998B-572A97400C97}"/>
    <cellStyle name="Normal 2 2 3 3 2 13" xfId="3436" xr:uid="{00000000-0005-0000-0000-0000490D0000}"/>
    <cellStyle name="Normal 2 2 3 3 2 13 2" xfId="11422" xr:uid="{A374D8AE-C82D-4632-9FEC-5D5D42D6B086}"/>
    <cellStyle name="Normal 2 2 3 3 2 14" xfId="3437" xr:uid="{00000000-0005-0000-0000-00004A0D0000}"/>
    <cellStyle name="Normal 2 2 3 3 2 14 2" xfId="11423" xr:uid="{F5A86BE3-6A6B-4EF0-9E13-F0A8820A2491}"/>
    <cellStyle name="Normal 2 2 3 3 2 15" xfId="3438" xr:uid="{00000000-0005-0000-0000-00004B0D0000}"/>
    <cellStyle name="Normal 2 2 3 3 2 15 2" xfId="11424" xr:uid="{4B20F7A5-065F-4252-A017-08875BCFB2AE}"/>
    <cellStyle name="Normal 2 2 3 3 2 16" xfId="3439" xr:uid="{00000000-0005-0000-0000-00004C0D0000}"/>
    <cellStyle name="Normal 2 2 3 3 2 16 2" xfId="11425" xr:uid="{F6094EE0-2797-4CA5-9A75-10080AE0AB9A}"/>
    <cellStyle name="Normal 2 2 3 3 2 17" xfId="3440" xr:uid="{00000000-0005-0000-0000-00004D0D0000}"/>
    <cellStyle name="Normal 2 2 3 3 2 17 2" xfId="11426" xr:uid="{251951DD-B5ED-4583-B299-553BA30184EA}"/>
    <cellStyle name="Normal 2 2 3 3 2 18" xfId="3441" xr:uid="{00000000-0005-0000-0000-00004E0D0000}"/>
    <cellStyle name="Normal 2 2 3 3 2 18 2" xfId="11427" xr:uid="{33093F91-4F9B-49CD-A668-A5CFC8343A04}"/>
    <cellStyle name="Normal 2 2 3 3 2 19" xfId="3442" xr:uid="{00000000-0005-0000-0000-00004F0D0000}"/>
    <cellStyle name="Normal 2 2 3 3 2 19 2" xfId="11428" xr:uid="{74EEDD79-A56F-4994-8B06-D21C92423FCD}"/>
    <cellStyle name="Normal 2 2 3 3 2 2" xfId="3443" xr:uid="{00000000-0005-0000-0000-0000500D0000}"/>
    <cellStyle name="Normal 2 2 3 3 2 2 2" xfId="3444" xr:uid="{00000000-0005-0000-0000-0000510D0000}"/>
    <cellStyle name="Normal 2 2 3 3 2 2 2 10" xfId="3445" xr:uid="{00000000-0005-0000-0000-0000520D0000}"/>
    <cellStyle name="Normal 2 2 3 3 2 2 2 10 2" xfId="11431" xr:uid="{7032E5D1-29DE-4D0F-9024-E91D67216759}"/>
    <cellStyle name="Normal 2 2 3 3 2 2 2 11" xfId="3446" xr:uid="{00000000-0005-0000-0000-0000530D0000}"/>
    <cellStyle name="Normal 2 2 3 3 2 2 2 11 2" xfId="11432" xr:uid="{4E2CEC29-0F50-4C95-B29D-C1D33BE03038}"/>
    <cellStyle name="Normal 2 2 3 3 2 2 2 12" xfId="3447" xr:uid="{00000000-0005-0000-0000-0000540D0000}"/>
    <cellStyle name="Normal 2 2 3 3 2 2 2 12 2" xfId="11433" xr:uid="{89F4CD13-C04A-496E-BBE6-9F0C0CB968D2}"/>
    <cellStyle name="Normal 2 2 3 3 2 2 2 13" xfId="3448" xr:uid="{00000000-0005-0000-0000-0000550D0000}"/>
    <cellStyle name="Normal 2 2 3 3 2 2 2 13 2" xfId="11434" xr:uid="{EC7F1DE8-A0F3-4E41-8B91-B801B66B78A7}"/>
    <cellStyle name="Normal 2 2 3 3 2 2 2 14" xfId="3449" xr:uid="{00000000-0005-0000-0000-0000560D0000}"/>
    <cellStyle name="Normal 2 2 3 3 2 2 2 14 2" xfId="11435" xr:uid="{64807363-5EB2-4EF2-8FF7-70AADE0EBCDF}"/>
    <cellStyle name="Normal 2 2 3 3 2 2 2 15" xfId="3450" xr:uid="{00000000-0005-0000-0000-0000570D0000}"/>
    <cellStyle name="Normal 2 2 3 3 2 2 2 15 2" xfId="11436" xr:uid="{C78A06DF-3FA4-4DC9-AC93-D006956E1C98}"/>
    <cellStyle name="Normal 2 2 3 3 2 2 2 16" xfId="11430" xr:uid="{45955528-1640-4E50-AAEE-E2072D78A93B}"/>
    <cellStyle name="Normal 2 2 3 3 2 2 2 2" xfId="3451" xr:uid="{00000000-0005-0000-0000-0000580D0000}"/>
    <cellStyle name="Normal 2 2 3 3 2 2 2 2 2" xfId="11437" xr:uid="{A0582B81-3818-4CD5-B5D7-2693652F5E6B}"/>
    <cellStyle name="Normal 2 2 3 3 2 2 2 3" xfId="3452" xr:uid="{00000000-0005-0000-0000-0000590D0000}"/>
    <cellStyle name="Normal 2 2 3 3 2 2 2 3 2" xfId="11438" xr:uid="{24D12119-AC63-4CE4-8E36-6B3AFFC5335C}"/>
    <cellStyle name="Normal 2 2 3 3 2 2 2 4" xfId="3453" xr:uid="{00000000-0005-0000-0000-00005A0D0000}"/>
    <cellStyle name="Normal 2 2 3 3 2 2 2 4 2" xfId="11439" xr:uid="{A2D0D899-5736-4405-9464-94F3A823DC45}"/>
    <cellStyle name="Normal 2 2 3 3 2 2 2 5" xfId="3454" xr:uid="{00000000-0005-0000-0000-00005B0D0000}"/>
    <cellStyle name="Normal 2 2 3 3 2 2 2 5 2" xfId="11440" xr:uid="{256CED2C-E445-4182-85C3-D8AAD5BD4035}"/>
    <cellStyle name="Normal 2 2 3 3 2 2 2 6" xfId="3455" xr:uid="{00000000-0005-0000-0000-00005C0D0000}"/>
    <cellStyle name="Normal 2 2 3 3 2 2 2 6 2" xfId="11441" xr:uid="{28551B96-F62C-49C6-B09F-9571BC9E8CA1}"/>
    <cellStyle name="Normal 2 2 3 3 2 2 2 7" xfId="3456" xr:uid="{00000000-0005-0000-0000-00005D0D0000}"/>
    <cellStyle name="Normal 2 2 3 3 2 2 2 7 2" xfId="11442" xr:uid="{BF56C483-DFFD-4688-955D-C2F41E84804C}"/>
    <cellStyle name="Normal 2 2 3 3 2 2 2 8" xfId="3457" xr:uid="{00000000-0005-0000-0000-00005E0D0000}"/>
    <cellStyle name="Normal 2 2 3 3 2 2 2 8 2" xfId="11443" xr:uid="{64D88C46-D710-4949-87F4-862287AFAEC1}"/>
    <cellStyle name="Normal 2 2 3 3 2 2 2 9" xfId="3458" xr:uid="{00000000-0005-0000-0000-00005F0D0000}"/>
    <cellStyle name="Normal 2 2 3 3 2 2 2 9 2" xfId="11444" xr:uid="{61C8E7E6-5BF9-400D-B941-980F7139538E}"/>
    <cellStyle name="Normal 2 2 3 3 2 2 3" xfId="3459" xr:uid="{00000000-0005-0000-0000-0000600D0000}"/>
    <cellStyle name="Normal 2 2 3 3 2 2 3 10" xfId="3460" xr:uid="{00000000-0005-0000-0000-0000610D0000}"/>
    <cellStyle name="Normal 2 2 3 3 2 2 3 10 2" xfId="11446" xr:uid="{C911840E-FD77-4F82-A039-BCF5C81BB7CC}"/>
    <cellStyle name="Normal 2 2 3 3 2 2 3 11" xfId="3461" xr:uid="{00000000-0005-0000-0000-0000620D0000}"/>
    <cellStyle name="Normal 2 2 3 3 2 2 3 11 2" xfId="11447" xr:uid="{041DEBAF-4298-484B-9799-67CB6F75D287}"/>
    <cellStyle name="Normal 2 2 3 3 2 2 3 12" xfId="3462" xr:uid="{00000000-0005-0000-0000-0000630D0000}"/>
    <cellStyle name="Normal 2 2 3 3 2 2 3 12 2" xfId="11448" xr:uid="{DF7F5430-F6B6-4623-8976-306417CE205A}"/>
    <cellStyle name="Normal 2 2 3 3 2 2 3 13" xfId="3463" xr:uid="{00000000-0005-0000-0000-0000640D0000}"/>
    <cellStyle name="Normal 2 2 3 3 2 2 3 13 2" xfId="11449" xr:uid="{A29C9455-4F24-4437-87C3-C633514BAA40}"/>
    <cellStyle name="Normal 2 2 3 3 2 2 3 14" xfId="3464" xr:uid="{00000000-0005-0000-0000-0000650D0000}"/>
    <cellStyle name="Normal 2 2 3 3 2 2 3 14 2" xfId="11450" xr:uid="{7C8F310A-8B26-4D89-B8F8-EB1862DE46C4}"/>
    <cellStyle name="Normal 2 2 3 3 2 2 3 15" xfId="3465" xr:uid="{00000000-0005-0000-0000-0000660D0000}"/>
    <cellStyle name="Normal 2 2 3 3 2 2 3 15 2" xfId="11451" xr:uid="{8DE94266-3168-4E6E-B882-6BF09192D8B9}"/>
    <cellStyle name="Normal 2 2 3 3 2 2 3 16" xfId="11445" xr:uid="{36E46727-5C91-4CF5-B534-AA8322FD6685}"/>
    <cellStyle name="Normal 2 2 3 3 2 2 3 2" xfId="3466" xr:uid="{00000000-0005-0000-0000-0000670D0000}"/>
    <cellStyle name="Normal 2 2 3 3 2 2 3 2 2" xfId="11452" xr:uid="{8A43D03D-487D-49DD-BF23-2DFEE243E971}"/>
    <cellStyle name="Normal 2 2 3 3 2 2 3 3" xfId="3467" xr:uid="{00000000-0005-0000-0000-0000680D0000}"/>
    <cellStyle name="Normal 2 2 3 3 2 2 3 3 2" xfId="11453" xr:uid="{8256EC5F-C3FC-470E-8694-F4FDEC7B8BCE}"/>
    <cellStyle name="Normal 2 2 3 3 2 2 3 4" xfId="3468" xr:uid="{00000000-0005-0000-0000-0000690D0000}"/>
    <cellStyle name="Normal 2 2 3 3 2 2 3 4 2" xfId="11454" xr:uid="{464A1FDA-7613-4405-8407-9444852ACB4D}"/>
    <cellStyle name="Normal 2 2 3 3 2 2 3 5" xfId="3469" xr:uid="{00000000-0005-0000-0000-00006A0D0000}"/>
    <cellStyle name="Normal 2 2 3 3 2 2 3 5 2" xfId="11455" xr:uid="{FBAE3064-4102-4B1B-A544-B300769337CB}"/>
    <cellStyle name="Normal 2 2 3 3 2 2 3 6" xfId="3470" xr:uid="{00000000-0005-0000-0000-00006B0D0000}"/>
    <cellStyle name="Normal 2 2 3 3 2 2 3 6 2" xfId="11456" xr:uid="{D0DE4A0D-EF1C-46A0-BFD5-884B86F11BA6}"/>
    <cellStyle name="Normal 2 2 3 3 2 2 3 7" xfId="3471" xr:uid="{00000000-0005-0000-0000-00006C0D0000}"/>
    <cellStyle name="Normal 2 2 3 3 2 2 3 7 2" xfId="11457" xr:uid="{6AFFA7D4-2BAD-4D08-8881-2467751475D7}"/>
    <cellStyle name="Normal 2 2 3 3 2 2 3 8" xfId="3472" xr:uid="{00000000-0005-0000-0000-00006D0D0000}"/>
    <cellStyle name="Normal 2 2 3 3 2 2 3 8 2" xfId="11458" xr:uid="{AB1BF317-B3C6-4864-A71F-0AA991336B81}"/>
    <cellStyle name="Normal 2 2 3 3 2 2 3 9" xfId="3473" xr:uid="{00000000-0005-0000-0000-00006E0D0000}"/>
    <cellStyle name="Normal 2 2 3 3 2 2 3 9 2" xfId="11459" xr:uid="{1A5E0E5F-E413-4FDA-B4F5-64E81056E72A}"/>
    <cellStyle name="Normal 2 2 3 3 2 2 4" xfId="3474" xr:uid="{00000000-0005-0000-0000-00006F0D0000}"/>
    <cellStyle name="Normal 2 2 3 3 2 2 4 10" xfId="3475" xr:uid="{00000000-0005-0000-0000-0000700D0000}"/>
    <cellStyle name="Normal 2 2 3 3 2 2 4 10 2" xfId="11461" xr:uid="{2227FA04-F6C2-4514-B956-EE18F45BAF3F}"/>
    <cellStyle name="Normal 2 2 3 3 2 2 4 11" xfId="3476" xr:uid="{00000000-0005-0000-0000-0000710D0000}"/>
    <cellStyle name="Normal 2 2 3 3 2 2 4 11 2" xfId="11462" xr:uid="{BD1C81B8-7F06-4479-979F-414CAB338A95}"/>
    <cellStyle name="Normal 2 2 3 3 2 2 4 12" xfId="3477" xr:uid="{00000000-0005-0000-0000-0000720D0000}"/>
    <cellStyle name="Normal 2 2 3 3 2 2 4 12 2" xfId="11463" xr:uid="{1A2440CD-5EB6-4C3D-9567-01BB262CB13C}"/>
    <cellStyle name="Normal 2 2 3 3 2 2 4 13" xfId="3478" xr:uid="{00000000-0005-0000-0000-0000730D0000}"/>
    <cellStyle name="Normal 2 2 3 3 2 2 4 13 2" xfId="11464" xr:uid="{43735DCA-C9B8-4D79-8C3E-AA6B6A27DCD2}"/>
    <cellStyle name="Normal 2 2 3 3 2 2 4 14" xfId="3479" xr:uid="{00000000-0005-0000-0000-0000740D0000}"/>
    <cellStyle name="Normal 2 2 3 3 2 2 4 14 2" xfId="11465" xr:uid="{07A6CFE5-44B6-45EA-B10D-4D341822E98C}"/>
    <cellStyle name="Normal 2 2 3 3 2 2 4 15" xfId="3480" xr:uid="{00000000-0005-0000-0000-0000750D0000}"/>
    <cellStyle name="Normal 2 2 3 3 2 2 4 15 2" xfId="11466" xr:uid="{31A8D510-96A7-49F2-B2DF-6984B7B1B59E}"/>
    <cellStyle name="Normal 2 2 3 3 2 2 4 16" xfId="11460" xr:uid="{93FD8253-EA5B-422B-A83A-E599A489AD39}"/>
    <cellStyle name="Normal 2 2 3 3 2 2 4 2" xfId="3481" xr:uid="{00000000-0005-0000-0000-0000760D0000}"/>
    <cellStyle name="Normal 2 2 3 3 2 2 4 2 2" xfId="11467" xr:uid="{577773AA-807E-4CEC-A45B-9DD90DC0C071}"/>
    <cellStyle name="Normal 2 2 3 3 2 2 4 3" xfId="3482" xr:uid="{00000000-0005-0000-0000-0000770D0000}"/>
    <cellStyle name="Normal 2 2 3 3 2 2 4 3 2" xfId="11468" xr:uid="{B129376A-BB5D-417C-97E6-8F8FFFDACA97}"/>
    <cellStyle name="Normal 2 2 3 3 2 2 4 4" xfId="3483" xr:uid="{00000000-0005-0000-0000-0000780D0000}"/>
    <cellStyle name="Normal 2 2 3 3 2 2 4 4 2" xfId="11469" xr:uid="{668135B2-CF43-4E2C-8B6B-828B154CCC4E}"/>
    <cellStyle name="Normal 2 2 3 3 2 2 4 5" xfId="3484" xr:uid="{00000000-0005-0000-0000-0000790D0000}"/>
    <cellStyle name="Normal 2 2 3 3 2 2 4 5 2" xfId="11470" xr:uid="{45459549-5846-4A90-A5E8-C227681FE998}"/>
    <cellStyle name="Normal 2 2 3 3 2 2 4 6" xfId="3485" xr:uid="{00000000-0005-0000-0000-00007A0D0000}"/>
    <cellStyle name="Normal 2 2 3 3 2 2 4 6 2" xfId="11471" xr:uid="{AA6C9FD0-5879-4FF8-BA70-378118C9E182}"/>
    <cellStyle name="Normal 2 2 3 3 2 2 4 7" xfId="3486" xr:uid="{00000000-0005-0000-0000-00007B0D0000}"/>
    <cellStyle name="Normal 2 2 3 3 2 2 4 7 2" xfId="11472" xr:uid="{B26D0825-8AE9-4194-A5A6-75EA9CC32F53}"/>
    <cellStyle name="Normal 2 2 3 3 2 2 4 8" xfId="3487" xr:uid="{00000000-0005-0000-0000-00007C0D0000}"/>
    <cellStyle name="Normal 2 2 3 3 2 2 4 8 2" xfId="11473" xr:uid="{F9AFE2F9-C21D-4EF7-A607-5F6ACB023B3E}"/>
    <cellStyle name="Normal 2 2 3 3 2 2 4 9" xfId="3488" xr:uid="{00000000-0005-0000-0000-00007D0D0000}"/>
    <cellStyle name="Normal 2 2 3 3 2 2 4 9 2" xfId="11474" xr:uid="{3B21B54F-C4BA-4EDF-9160-90F430205CE4}"/>
    <cellStyle name="Normal 2 2 3 3 2 2 5" xfId="3489" xr:uid="{00000000-0005-0000-0000-00007E0D0000}"/>
    <cellStyle name="Normal 2 2 3 3 2 2 5 10" xfId="3490" xr:uid="{00000000-0005-0000-0000-00007F0D0000}"/>
    <cellStyle name="Normal 2 2 3 3 2 2 5 10 2" xfId="11476" xr:uid="{5D832118-3EA2-4865-A3AB-EA93BB02540E}"/>
    <cellStyle name="Normal 2 2 3 3 2 2 5 11" xfId="3491" xr:uid="{00000000-0005-0000-0000-0000800D0000}"/>
    <cellStyle name="Normal 2 2 3 3 2 2 5 11 2" xfId="11477" xr:uid="{D88D5FE6-E109-4381-8A0D-6CC3A6884BBD}"/>
    <cellStyle name="Normal 2 2 3 3 2 2 5 12" xfId="3492" xr:uid="{00000000-0005-0000-0000-0000810D0000}"/>
    <cellStyle name="Normal 2 2 3 3 2 2 5 12 2" xfId="11478" xr:uid="{440E7119-E6E9-46E6-86BF-3991BA711CAF}"/>
    <cellStyle name="Normal 2 2 3 3 2 2 5 13" xfId="3493" xr:uid="{00000000-0005-0000-0000-0000820D0000}"/>
    <cellStyle name="Normal 2 2 3 3 2 2 5 13 2" xfId="11479" xr:uid="{90AF9D72-FDC5-4900-AC30-68313CBBE6F4}"/>
    <cellStyle name="Normal 2 2 3 3 2 2 5 14" xfId="3494" xr:uid="{00000000-0005-0000-0000-0000830D0000}"/>
    <cellStyle name="Normal 2 2 3 3 2 2 5 14 2" xfId="11480" xr:uid="{1A917C4C-C362-4B7C-9B14-4490AA422E86}"/>
    <cellStyle name="Normal 2 2 3 3 2 2 5 15" xfId="3495" xr:uid="{00000000-0005-0000-0000-0000840D0000}"/>
    <cellStyle name="Normal 2 2 3 3 2 2 5 15 2" xfId="11481" xr:uid="{6EC76052-A917-4FFB-B191-F572235EB801}"/>
    <cellStyle name="Normal 2 2 3 3 2 2 5 16" xfId="11475" xr:uid="{E86458C9-05DA-4CC1-A17F-5D4464FC4F87}"/>
    <cellStyle name="Normal 2 2 3 3 2 2 5 2" xfId="3496" xr:uid="{00000000-0005-0000-0000-0000850D0000}"/>
    <cellStyle name="Normal 2 2 3 3 2 2 5 2 2" xfId="11482" xr:uid="{AF288A11-C183-4739-A0D8-E7EF3AFA782F}"/>
    <cellStyle name="Normal 2 2 3 3 2 2 5 3" xfId="3497" xr:uid="{00000000-0005-0000-0000-0000860D0000}"/>
    <cellStyle name="Normal 2 2 3 3 2 2 5 3 2" xfId="11483" xr:uid="{3C0791A1-3183-4405-ACF0-B0D22194276E}"/>
    <cellStyle name="Normal 2 2 3 3 2 2 5 4" xfId="3498" xr:uid="{00000000-0005-0000-0000-0000870D0000}"/>
    <cellStyle name="Normal 2 2 3 3 2 2 5 4 2" xfId="11484" xr:uid="{5F5739CA-84C4-44E7-9DE3-B6CE92E1684D}"/>
    <cellStyle name="Normal 2 2 3 3 2 2 5 5" xfId="3499" xr:uid="{00000000-0005-0000-0000-0000880D0000}"/>
    <cellStyle name="Normal 2 2 3 3 2 2 5 5 2" xfId="11485" xr:uid="{DC335A11-9636-4721-910E-8902C7AC50B7}"/>
    <cellStyle name="Normal 2 2 3 3 2 2 5 6" xfId="3500" xr:uid="{00000000-0005-0000-0000-0000890D0000}"/>
    <cellStyle name="Normal 2 2 3 3 2 2 5 6 2" xfId="11486" xr:uid="{D17DBDB6-01B2-4E2B-BFA6-A60E1F157D84}"/>
    <cellStyle name="Normal 2 2 3 3 2 2 5 7" xfId="3501" xr:uid="{00000000-0005-0000-0000-00008A0D0000}"/>
    <cellStyle name="Normal 2 2 3 3 2 2 5 7 2" xfId="11487" xr:uid="{6DEEADB6-D6B1-4D43-8D4A-76FD2A2187FB}"/>
    <cellStyle name="Normal 2 2 3 3 2 2 5 8" xfId="3502" xr:uid="{00000000-0005-0000-0000-00008B0D0000}"/>
    <cellStyle name="Normal 2 2 3 3 2 2 5 8 2" xfId="11488" xr:uid="{AE69D9B5-05CC-489B-B040-AD968F282AFD}"/>
    <cellStyle name="Normal 2 2 3 3 2 2 5 9" xfId="3503" xr:uid="{00000000-0005-0000-0000-00008C0D0000}"/>
    <cellStyle name="Normal 2 2 3 3 2 2 5 9 2" xfId="11489" xr:uid="{4BD4522F-B926-4AB1-9F55-5FB3B85C7AF8}"/>
    <cellStyle name="Normal 2 2 3 3 2 2 6" xfId="11429" xr:uid="{955F7E8C-2416-4800-9670-8619AA9A0673}"/>
    <cellStyle name="Normal 2 2 3 3 2 20" xfId="11418" xr:uid="{16964E10-9101-40AB-B98E-0A3EE628D4B4}"/>
    <cellStyle name="Normal 2 2 3 3 2 3" xfId="3504" xr:uid="{00000000-0005-0000-0000-00008D0D0000}"/>
    <cellStyle name="Normal 2 2 3 3 2 3 2" xfId="11490" xr:uid="{AF241CA7-09D2-4CAC-A5D4-A89B2A49538A}"/>
    <cellStyle name="Normal 2 2 3 3 2 4" xfId="3505" xr:uid="{00000000-0005-0000-0000-00008E0D0000}"/>
    <cellStyle name="Normal 2 2 3 3 2 4 2" xfId="11491" xr:uid="{DE638A3E-CE0C-4F15-8329-D91FFAF165AC}"/>
    <cellStyle name="Normal 2 2 3 3 2 5" xfId="3506" xr:uid="{00000000-0005-0000-0000-00008F0D0000}"/>
    <cellStyle name="Normal 2 2 3 3 2 5 2" xfId="11492" xr:uid="{B18A93F1-1057-4CB6-9D30-B2704A63A8F1}"/>
    <cellStyle name="Normal 2 2 3 3 2 6" xfId="3507" xr:uid="{00000000-0005-0000-0000-0000900D0000}"/>
    <cellStyle name="Normal 2 2 3 3 2 6 2" xfId="11493" xr:uid="{2CC9808A-CCFF-4C9B-B29E-1FF9EDB5BD1A}"/>
    <cellStyle name="Normal 2 2 3 3 2 7" xfId="3508" xr:uid="{00000000-0005-0000-0000-0000910D0000}"/>
    <cellStyle name="Normal 2 2 3 3 2 7 2" xfId="11494" xr:uid="{522F2CE8-BD76-425A-8142-6E2B782D330F}"/>
    <cellStyle name="Normal 2 2 3 3 2 8" xfId="3509" xr:uid="{00000000-0005-0000-0000-0000920D0000}"/>
    <cellStyle name="Normal 2 2 3 3 2 8 2" xfId="11495" xr:uid="{218B2AEE-7825-4D22-8AA6-7445F0C6D1CA}"/>
    <cellStyle name="Normal 2 2 3 3 2 9" xfId="3510" xr:uid="{00000000-0005-0000-0000-0000930D0000}"/>
    <cellStyle name="Normal 2 2 3 3 2 9 2" xfId="11496" xr:uid="{EDD553B1-4318-4B83-B169-94F7AD72C1E6}"/>
    <cellStyle name="Normal 2 2 3 3 3" xfId="3511" xr:uid="{00000000-0005-0000-0000-0000940D0000}"/>
    <cellStyle name="Normal 2 2 3 3 3 10" xfId="3512" xr:uid="{00000000-0005-0000-0000-0000950D0000}"/>
    <cellStyle name="Normal 2 2 3 3 3 10 2" xfId="11498" xr:uid="{5E70AF8C-0A9D-4750-8358-CF6B1895E741}"/>
    <cellStyle name="Normal 2 2 3 3 3 11" xfId="3513" xr:uid="{00000000-0005-0000-0000-0000960D0000}"/>
    <cellStyle name="Normal 2 2 3 3 3 11 2" xfId="11499" xr:uid="{F380875D-557E-4BE5-816A-42C47EFB7B67}"/>
    <cellStyle name="Normal 2 2 3 3 3 12" xfId="3514" xr:uid="{00000000-0005-0000-0000-0000970D0000}"/>
    <cellStyle name="Normal 2 2 3 3 3 12 2" xfId="11500" xr:uid="{54949156-1873-4262-B285-057F2C56AE9C}"/>
    <cellStyle name="Normal 2 2 3 3 3 13" xfId="3515" xr:uid="{00000000-0005-0000-0000-0000980D0000}"/>
    <cellStyle name="Normal 2 2 3 3 3 13 2" xfId="11501" xr:uid="{3FC4F3A3-688B-4981-81EE-B00FFD9BFF5E}"/>
    <cellStyle name="Normal 2 2 3 3 3 14" xfId="3516" xr:uid="{00000000-0005-0000-0000-0000990D0000}"/>
    <cellStyle name="Normal 2 2 3 3 3 14 2" xfId="11502" xr:uid="{2F616D58-8018-4C23-BD02-6956B2883E4F}"/>
    <cellStyle name="Normal 2 2 3 3 3 15" xfId="3517" xr:uid="{00000000-0005-0000-0000-00009A0D0000}"/>
    <cellStyle name="Normal 2 2 3 3 3 15 2" xfId="11503" xr:uid="{3A649659-8304-4FB2-B7F2-31883860B59D}"/>
    <cellStyle name="Normal 2 2 3 3 3 16" xfId="11497" xr:uid="{9FFE2016-619E-4284-9F11-E2483971F7D4}"/>
    <cellStyle name="Normal 2 2 3 3 3 2" xfId="3518" xr:uid="{00000000-0005-0000-0000-00009B0D0000}"/>
    <cellStyle name="Normal 2 2 3 3 3 2 2" xfId="11504" xr:uid="{3BF04B59-A4FE-4C02-B3F9-9C393A77A55D}"/>
    <cellStyle name="Normal 2 2 3 3 3 3" xfId="3519" xr:uid="{00000000-0005-0000-0000-00009C0D0000}"/>
    <cellStyle name="Normal 2 2 3 3 3 3 2" xfId="11505" xr:uid="{3AE769BD-F607-41E3-B2D0-1B965389B455}"/>
    <cellStyle name="Normal 2 2 3 3 3 4" xfId="3520" xr:uid="{00000000-0005-0000-0000-00009D0D0000}"/>
    <cellStyle name="Normal 2 2 3 3 3 4 2" xfId="11506" xr:uid="{0DF815C9-9731-4901-989E-C91CE6B8EC62}"/>
    <cellStyle name="Normal 2 2 3 3 3 5" xfId="3521" xr:uid="{00000000-0005-0000-0000-00009E0D0000}"/>
    <cellStyle name="Normal 2 2 3 3 3 5 2" xfId="11507" xr:uid="{8AB0D051-FA3F-4101-944A-2E698C261662}"/>
    <cellStyle name="Normal 2 2 3 3 3 6" xfId="3522" xr:uid="{00000000-0005-0000-0000-00009F0D0000}"/>
    <cellStyle name="Normal 2 2 3 3 3 6 2" xfId="11508" xr:uid="{7464AEF6-CB22-4984-AAED-7C6B6F732A04}"/>
    <cellStyle name="Normal 2 2 3 3 3 7" xfId="3523" xr:uid="{00000000-0005-0000-0000-0000A00D0000}"/>
    <cellStyle name="Normal 2 2 3 3 3 7 2" xfId="11509" xr:uid="{8AC1E0D7-1D41-4F75-82E1-7F6158FA72CB}"/>
    <cellStyle name="Normal 2 2 3 3 3 8" xfId="3524" xr:uid="{00000000-0005-0000-0000-0000A10D0000}"/>
    <cellStyle name="Normal 2 2 3 3 3 8 2" xfId="11510" xr:uid="{B583A871-741A-47AE-BA2F-9FD8A97C7D62}"/>
    <cellStyle name="Normal 2 2 3 3 3 9" xfId="3525" xr:uid="{00000000-0005-0000-0000-0000A20D0000}"/>
    <cellStyle name="Normal 2 2 3 3 3 9 2" xfId="11511" xr:uid="{27F0379A-C83C-420C-8B29-214D831DD535}"/>
    <cellStyle name="Normal 2 2 3 3 4" xfId="3526" xr:uid="{00000000-0005-0000-0000-0000A30D0000}"/>
    <cellStyle name="Normal 2 2 3 3 4 10" xfId="3527" xr:uid="{00000000-0005-0000-0000-0000A40D0000}"/>
    <cellStyle name="Normal 2 2 3 3 4 10 2" xfId="11513" xr:uid="{AB3DBA05-B2D1-4CFD-A6FB-25C88E7B7397}"/>
    <cellStyle name="Normal 2 2 3 3 4 11" xfId="3528" xr:uid="{00000000-0005-0000-0000-0000A50D0000}"/>
    <cellStyle name="Normal 2 2 3 3 4 11 2" xfId="11514" xr:uid="{272142AB-724A-4F8F-9572-8411AC37DE88}"/>
    <cellStyle name="Normal 2 2 3 3 4 12" xfId="3529" xr:uid="{00000000-0005-0000-0000-0000A60D0000}"/>
    <cellStyle name="Normal 2 2 3 3 4 12 2" xfId="11515" xr:uid="{076748CC-1294-4B1D-BB5C-FDF3C8A6EA78}"/>
    <cellStyle name="Normal 2 2 3 3 4 13" xfId="3530" xr:uid="{00000000-0005-0000-0000-0000A70D0000}"/>
    <cellStyle name="Normal 2 2 3 3 4 13 2" xfId="11516" xr:uid="{6A386D73-5CC4-4B46-9964-7340C526DD92}"/>
    <cellStyle name="Normal 2 2 3 3 4 14" xfId="3531" xr:uid="{00000000-0005-0000-0000-0000A80D0000}"/>
    <cellStyle name="Normal 2 2 3 3 4 14 2" xfId="11517" xr:uid="{DAE21D6D-ABB3-400D-AB5D-799879DFCC46}"/>
    <cellStyle name="Normal 2 2 3 3 4 15" xfId="3532" xr:uid="{00000000-0005-0000-0000-0000A90D0000}"/>
    <cellStyle name="Normal 2 2 3 3 4 15 2" xfId="11518" xr:uid="{F1C241D7-1CE8-46E8-A782-3D70753C364E}"/>
    <cellStyle name="Normal 2 2 3 3 4 16" xfId="11512" xr:uid="{961E15EA-8271-49CB-9EA8-DDC37A295115}"/>
    <cellStyle name="Normal 2 2 3 3 4 2" xfId="3533" xr:uid="{00000000-0005-0000-0000-0000AA0D0000}"/>
    <cellStyle name="Normal 2 2 3 3 4 2 2" xfId="11519" xr:uid="{B1B7C878-BFBD-4B23-8CC1-8C3CD74BD804}"/>
    <cellStyle name="Normal 2 2 3 3 4 3" xfId="3534" xr:uid="{00000000-0005-0000-0000-0000AB0D0000}"/>
    <cellStyle name="Normal 2 2 3 3 4 3 2" xfId="11520" xr:uid="{D175B266-D483-4F32-8255-C8CF35CE166E}"/>
    <cellStyle name="Normal 2 2 3 3 4 4" xfId="3535" xr:uid="{00000000-0005-0000-0000-0000AC0D0000}"/>
    <cellStyle name="Normal 2 2 3 3 4 4 2" xfId="11521" xr:uid="{AA479D6D-135B-442B-B868-0D5872C0224E}"/>
    <cellStyle name="Normal 2 2 3 3 4 5" xfId="3536" xr:uid="{00000000-0005-0000-0000-0000AD0D0000}"/>
    <cellStyle name="Normal 2 2 3 3 4 5 2" xfId="11522" xr:uid="{AC180CDE-C261-473D-993C-80EC33CE56A2}"/>
    <cellStyle name="Normal 2 2 3 3 4 6" xfId="3537" xr:uid="{00000000-0005-0000-0000-0000AE0D0000}"/>
    <cellStyle name="Normal 2 2 3 3 4 6 2" xfId="11523" xr:uid="{976B4F44-3A1A-4995-A28D-4AB80BCF4904}"/>
    <cellStyle name="Normal 2 2 3 3 4 7" xfId="3538" xr:uid="{00000000-0005-0000-0000-0000AF0D0000}"/>
    <cellStyle name="Normal 2 2 3 3 4 7 2" xfId="11524" xr:uid="{0836FDD7-6BAB-4958-A6DE-150D63465A7B}"/>
    <cellStyle name="Normal 2 2 3 3 4 8" xfId="3539" xr:uid="{00000000-0005-0000-0000-0000B00D0000}"/>
    <cellStyle name="Normal 2 2 3 3 4 8 2" xfId="11525" xr:uid="{FBDEA31A-FDC1-4E3E-A86B-F9E3675D26C6}"/>
    <cellStyle name="Normal 2 2 3 3 4 9" xfId="3540" xr:uid="{00000000-0005-0000-0000-0000B10D0000}"/>
    <cellStyle name="Normal 2 2 3 3 4 9 2" xfId="11526" xr:uid="{BCB29C51-CF62-42FA-866E-80AFB8DB322E}"/>
    <cellStyle name="Normal 2 2 3 3 5" xfId="3541" xr:uid="{00000000-0005-0000-0000-0000B20D0000}"/>
    <cellStyle name="Normal 2 2 3 3 5 10" xfId="3542" xr:uid="{00000000-0005-0000-0000-0000B30D0000}"/>
    <cellStyle name="Normal 2 2 3 3 5 10 2" xfId="11528" xr:uid="{95729323-FE62-49D2-B987-37DB62034CD8}"/>
    <cellStyle name="Normal 2 2 3 3 5 11" xfId="3543" xr:uid="{00000000-0005-0000-0000-0000B40D0000}"/>
    <cellStyle name="Normal 2 2 3 3 5 11 2" xfId="11529" xr:uid="{6091FCA4-82D7-417E-ADC8-AD925B2FA53B}"/>
    <cellStyle name="Normal 2 2 3 3 5 12" xfId="3544" xr:uid="{00000000-0005-0000-0000-0000B50D0000}"/>
    <cellStyle name="Normal 2 2 3 3 5 12 2" xfId="11530" xr:uid="{F350C73C-2D68-44A0-8A58-3793449880A8}"/>
    <cellStyle name="Normal 2 2 3 3 5 13" xfId="3545" xr:uid="{00000000-0005-0000-0000-0000B60D0000}"/>
    <cellStyle name="Normal 2 2 3 3 5 13 2" xfId="11531" xr:uid="{EE84E3EB-C5CF-4521-85C1-C6CE6B579AD5}"/>
    <cellStyle name="Normal 2 2 3 3 5 14" xfId="3546" xr:uid="{00000000-0005-0000-0000-0000B70D0000}"/>
    <cellStyle name="Normal 2 2 3 3 5 14 2" xfId="11532" xr:uid="{EC1DD06B-1D18-4831-A8EE-E82228F92A0D}"/>
    <cellStyle name="Normal 2 2 3 3 5 15" xfId="3547" xr:uid="{00000000-0005-0000-0000-0000B80D0000}"/>
    <cellStyle name="Normal 2 2 3 3 5 15 2" xfId="11533" xr:uid="{45923D6E-6009-4F0F-80D1-ADD08E962D78}"/>
    <cellStyle name="Normal 2 2 3 3 5 16" xfId="11527" xr:uid="{AEDC8DF8-52D2-4925-AA4C-9CAC2B066282}"/>
    <cellStyle name="Normal 2 2 3 3 5 2" xfId="3548" xr:uid="{00000000-0005-0000-0000-0000B90D0000}"/>
    <cellStyle name="Normal 2 2 3 3 5 2 2" xfId="11534" xr:uid="{2418910B-DA89-4640-9EC5-730DFE11A48D}"/>
    <cellStyle name="Normal 2 2 3 3 5 3" xfId="3549" xr:uid="{00000000-0005-0000-0000-0000BA0D0000}"/>
    <cellStyle name="Normal 2 2 3 3 5 3 2" xfId="11535" xr:uid="{8D2E50A8-A038-4E04-BED1-4D410CDB25C2}"/>
    <cellStyle name="Normal 2 2 3 3 5 4" xfId="3550" xr:uid="{00000000-0005-0000-0000-0000BB0D0000}"/>
    <cellStyle name="Normal 2 2 3 3 5 4 2" xfId="11536" xr:uid="{189903E2-4A43-420E-AF8D-968C509B9F85}"/>
    <cellStyle name="Normal 2 2 3 3 5 5" xfId="3551" xr:uid="{00000000-0005-0000-0000-0000BC0D0000}"/>
    <cellStyle name="Normal 2 2 3 3 5 5 2" xfId="11537" xr:uid="{3092195F-308B-4BB1-9886-DB96A8BA9358}"/>
    <cellStyle name="Normal 2 2 3 3 5 6" xfId="3552" xr:uid="{00000000-0005-0000-0000-0000BD0D0000}"/>
    <cellStyle name="Normal 2 2 3 3 5 6 2" xfId="11538" xr:uid="{21B99E5A-22EE-4745-A64F-A8DE6FBC6A3C}"/>
    <cellStyle name="Normal 2 2 3 3 5 7" xfId="3553" xr:uid="{00000000-0005-0000-0000-0000BE0D0000}"/>
    <cellStyle name="Normal 2 2 3 3 5 7 2" xfId="11539" xr:uid="{FF64E61E-7858-47F4-888F-3016A3318752}"/>
    <cellStyle name="Normal 2 2 3 3 5 8" xfId="3554" xr:uid="{00000000-0005-0000-0000-0000BF0D0000}"/>
    <cellStyle name="Normal 2 2 3 3 5 8 2" xfId="11540" xr:uid="{946A80D6-8720-4592-B26A-ED1C7C19F6BB}"/>
    <cellStyle name="Normal 2 2 3 3 5 9" xfId="3555" xr:uid="{00000000-0005-0000-0000-0000C00D0000}"/>
    <cellStyle name="Normal 2 2 3 3 5 9 2" xfId="11541" xr:uid="{D6BDE1F9-0950-4A1B-9A4F-924CD6061806}"/>
    <cellStyle name="Normal 2 2 3 3 6" xfId="3556" xr:uid="{00000000-0005-0000-0000-0000C10D0000}"/>
    <cellStyle name="Normal 2 2 3 3 6 10" xfId="3557" xr:uid="{00000000-0005-0000-0000-0000C20D0000}"/>
    <cellStyle name="Normal 2 2 3 3 6 10 2" xfId="11543" xr:uid="{D2612078-536F-4F71-BFA6-0614E9BE5B6D}"/>
    <cellStyle name="Normal 2 2 3 3 6 11" xfId="3558" xr:uid="{00000000-0005-0000-0000-0000C30D0000}"/>
    <cellStyle name="Normal 2 2 3 3 6 11 2" xfId="11544" xr:uid="{92602621-080B-41D3-9705-5998B7D8C5C4}"/>
    <cellStyle name="Normal 2 2 3 3 6 12" xfId="3559" xr:uid="{00000000-0005-0000-0000-0000C40D0000}"/>
    <cellStyle name="Normal 2 2 3 3 6 12 2" xfId="11545" xr:uid="{CC361B3C-CCF0-4ECB-BD04-F977DA8AA40A}"/>
    <cellStyle name="Normal 2 2 3 3 6 13" xfId="3560" xr:uid="{00000000-0005-0000-0000-0000C50D0000}"/>
    <cellStyle name="Normal 2 2 3 3 6 13 2" xfId="11546" xr:uid="{B77D9419-66D0-4791-ADFD-BD4E013D7637}"/>
    <cellStyle name="Normal 2 2 3 3 6 14" xfId="3561" xr:uid="{00000000-0005-0000-0000-0000C60D0000}"/>
    <cellStyle name="Normal 2 2 3 3 6 14 2" xfId="11547" xr:uid="{B60DFF07-3BAB-4DA7-87C3-B2F084652A12}"/>
    <cellStyle name="Normal 2 2 3 3 6 15" xfId="3562" xr:uid="{00000000-0005-0000-0000-0000C70D0000}"/>
    <cellStyle name="Normal 2 2 3 3 6 15 2" xfId="11548" xr:uid="{4C5AC97A-61A1-445C-AD4D-3A2E018538AA}"/>
    <cellStyle name="Normal 2 2 3 3 6 16" xfId="11542" xr:uid="{67486CDA-932B-422A-A264-64F7B7800FD6}"/>
    <cellStyle name="Normal 2 2 3 3 6 2" xfId="3563" xr:uid="{00000000-0005-0000-0000-0000C80D0000}"/>
    <cellStyle name="Normal 2 2 3 3 6 2 2" xfId="11549" xr:uid="{4AF4C243-1E26-419E-BE1C-657CA80A4DB5}"/>
    <cellStyle name="Normal 2 2 3 3 6 3" xfId="3564" xr:uid="{00000000-0005-0000-0000-0000C90D0000}"/>
    <cellStyle name="Normal 2 2 3 3 6 3 2" xfId="11550" xr:uid="{9E08B27D-264B-40C6-85D6-52644CAE5EE0}"/>
    <cellStyle name="Normal 2 2 3 3 6 4" xfId="3565" xr:uid="{00000000-0005-0000-0000-0000CA0D0000}"/>
    <cellStyle name="Normal 2 2 3 3 6 4 2" xfId="11551" xr:uid="{5BCC9C06-103B-4A98-811C-B8B104D192EE}"/>
    <cellStyle name="Normal 2 2 3 3 6 5" xfId="3566" xr:uid="{00000000-0005-0000-0000-0000CB0D0000}"/>
    <cellStyle name="Normal 2 2 3 3 6 5 2" xfId="11552" xr:uid="{9698BA6B-302D-4D31-9951-FE57BF14464C}"/>
    <cellStyle name="Normal 2 2 3 3 6 6" xfId="3567" xr:uid="{00000000-0005-0000-0000-0000CC0D0000}"/>
    <cellStyle name="Normal 2 2 3 3 6 6 2" xfId="11553" xr:uid="{FD60CD79-58B9-4C0D-A28B-42567372D0DD}"/>
    <cellStyle name="Normal 2 2 3 3 6 7" xfId="3568" xr:uid="{00000000-0005-0000-0000-0000CD0D0000}"/>
    <cellStyle name="Normal 2 2 3 3 6 7 2" xfId="11554" xr:uid="{237885C8-5818-4A6D-80ED-E278A00FF2E2}"/>
    <cellStyle name="Normal 2 2 3 3 6 8" xfId="3569" xr:uid="{00000000-0005-0000-0000-0000CE0D0000}"/>
    <cellStyle name="Normal 2 2 3 3 6 8 2" xfId="11555" xr:uid="{DA7FEE1B-604A-4F88-87FD-50855190A1AD}"/>
    <cellStyle name="Normal 2 2 3 3 6 9" xfId="3570" xr:uid="{00000000-0005-0000-0000-0000CF0D0000}"/>
    <cellStyle name="Normal 2 2 3 3 6 9 2" xfId="11556" xr:uid="{6FA5460D-98CA-462C-A290-DAB1AF65DC2D}"/>
    <cellStyle name="Normal 2 2 3 3 7" xfId="3571" xr:uid="{00000000-0005-0000-0000-0000D00D0000}"/>
    <cellStyle name="Normal 2 2 3 3 7 10" xfId="3572" xr:uid="{00000000-0005-0000-0000-0000D10D0000}"/>
    <cellStyle name="Normal 2 2 3 3 7 10 2" xfId="11558" xr:uid="{BD624DE0-6965-44BB-8780-A5D62CA10AA6}"/>
    <cellStyle name="Normal 2 2 3 3 7 11" xfId="3573" xr:uid="{00000000-0005-0000-0000-0000D20D0000}"/>
    <cellStyle name="Normal 2 2 3 3 7 11 2" xfId="11559" xr:uid="{57E2DCBE-8C6F-429A-AF9E-D61106B2BE01}"/>
    <cellStyle name="Normal 2 2 3 3 7 12" xfId="3574" xr:uid="{00000000-0005-0000-0000-0000D30D0000}"/>
    <cellStyle name="Normal 2 2 3 3 7 12 2" xfId="11560" xr:uid="{18F09A46-70A0-41ED-A0A8-5A43DD7C0DCE}"/>
    <cellStyle name="Normal 2 2 3 3 7 13" xfId="3575" xr:uid="{00000000-0005-0000-0000-0000D40D0000}"/>
    <cellStyle name="Normal 2 2 3 3 7 13 2" xfId="11561" xr:uid="{920BF73E-0570-40C2-8F27-306538A07205}"/>
    <cellStyle name="Normal 2 2 3 3 7 14" xfId="3576" xr:uid="{00000000-0005-0000-0000-0000D50D0000}"/>
    <cellStyle name="Normal 2 2 3 3 7 14 2" xfId="11562" xr:uid="{37447912-3AD4-42EA-91D9-FB85FD6D5699}"/>
    <cellStyle name="Normal 2 2 3 3 7 15" xfId="3577" xr:uid="{00000000-0005-0000-0000-0000D60D0000}"/>
    <cellStyle name="Normal 2 2 3 3 7 15 2" xfId="11563" xr:uid="{2E1CD1A6-34DA-482A-B505-1D734571EC67}"/>
    <cellStyle name="Normal 2 2 3 3 7 16" xfId="11557" xr:uid="{4E0E75A4-A000-4D7E-AD33-8C56ABE2600F}"/>
    <cellStyle name="Normal 2 2 3 3 7 2" xfId="3578" xr:uid="{00000000-0005-0000-0000-0000D70D0000}"/>
    <cellStyle name="Normal 2 2 3 3 7 2 2" xfId="11564" xr:uid="{162BB66E-059E-4916-A733-7F0A43D709FB}"/>
    <cellStyle name="Normal 2 2 3 3 7 3" xfId="3579" xr:uid="{00000000-0005-0000-0000-0000D80D0000}"/>
    <cellStyle name="Normal 2 2 3 3 7 3 2" xfId="11565" xr:uid="{90C3865E-04F0-4399-91F5-6963E2C2C560}"/>
    <cellStyle name="Normal 2 2 3 3 7 4" xfId="3580" xr:uid="{00000000-0005-0000-0000-0000D90D0000}"/>
    <cellStyle name="Normal 2 2 3 3 7 4 2" xfId="11566" xr:uid="{2CB54835-8BBB-4411-92E5-913161C5CE46}"/>
    <cellStyle name="Normal 2 2 3 3 7 5" xfId="3581" xr:uid="{00000000-0005-0000-0000-0000DA0D0000}"/>
    <cellStyle name="Normal 2 2 3 3 7 5 2" xfId="11567" xr:uid="{0E1F4954-F957-461B-A0F3-6AC04AE0CCAB}"/>
    <cellStyle name="Normal 2 2 3 3 7 6" xfId="3582" xr:uid="{00000000-0005-0000-0000-0000DB0D0000}"/>
    <cellStyle name="Normal 2 2 3 3 7 6 2" xfId="11568" xr:uid="{11F6D33D-6D56-4CAF-B24D-713F4EBA00B4}"/>
    <cellStyle name="Normal 2 2 3 3 7 7" xfId="3583" xr:uid="{00000000-0005-0000-0000-0000DC0D0000}"/>
    <cellStyle name="Normal 2 2 3 3 7 7 2" xfId="11569" xr:uid="{7F9AEAE4-7AA4-4B5F-86AB-1E9B2B206FBB}"/>
    <cellStyle name="Normal 2 2 3 3 7 8" xfId="3584" xr:uid="{00000000-0005-0000-0000-0000DD0D0000}"/>
    <cellStyle name="Normal 2 2 3 3 7 8 2" xfId="11570" xr:uid="{BA8F920B-DFEB-4296-92B2-0B224E583B59}"/>
    <cellStyle name="Normal 2 2 3 3 7 9" xfId="3585" xr:uid="{00000000-0005-0000-0000-0000DE0D0000}"/>
    <cellStyle name="Normal 2 2 3 3 7 9 2" xfId="11571" xr:uid="{AA0C865A-C96B-4F69-B7DC-D8C0ECBA19E2}"/>
    <cellStyle name="Normal 2 2 3 3 8" xfId="3586" xr:uid="{00000000-0005-0000-0000-0000DF0D0000}"/>
    <cellStyle name="Normal 2 2 3 3 8 10" xfId="3587" xr:uid="{00000000-0005-0000-0000-0000E00D0000}"/>
    <cellStyle name="Normal 2 2 3 3 8 10 2" xfId="11573" xr:uid="{8047A148-D98F-4935-930D-369F2C43EEE7}"/>
    <cellStyle name="Normal 2 2 3 3 8 11" xfId="3588" xr:uid="{00000000-0005-0000-0000-0000E10D0000}"/>
    <cellStyle name="Normal 2 2 3 3 8 11 2" xfId="11574" xr:uid="{653D129C-C5EC-4A6B-9817-6C62EA7B1FD8}"/>
    <cellStyle name="Normal 2 2 3 3 8 12" xfId="3589" xr:uid="{00000000-0005-0000-0000-0000E20D0000}"/>
    <cellStyle name="Normal 2 2 3 3 8 12 2" xfId="11575" xr:uid="{02B4AF03-DE11-4C16-A89C-0B2E3408B433}"/>
    <cellStyle name="Normal 2 2 3 3 8 13" xfId="3590" xr:uid="{00000000-0005-0000-0000-0000E30D0000}"/>
    <cellStyle name="Normal 2 2 3 3 8 13 2" xfId="11576" xr:uid="{45EE715C-DE8C-47A7-AF70-87B2AB15F965}"/>
    <cellStyle name="Normal 2 2 3 3 8 14" xfId="3591" xr:uid="{00000000-0005-0000-0000-0000E40D0000}"/>
    <cellStyle name="Normal 2 2 3 3 8 14 2" xfId="11577" xr:uid="{29B54D74-6CF2-48E3-AA35-D4B23E642A08}"/>
    <cellStyle name="Normal 2 2 3 3 8 15" xfId="3592" xr:uid="{00000000-0005-0000-0000-0000E50D0000}"/>
    <cellStyle name="Normal 2 2 3 3 8 15 2" xfId="11578" xr:uid="{53C492EE-C8B9-4B8E-8729-5B6EA26E29AC}"/>
    <cellStyle name="Normal 2 2 3 3 8 16" xfId="11572" xr:uid="{D6A434DC-D66C-4A77-902B-69A319FB049C}"/>
    <cellStyle name="Normal 2 2 3 3 8 2" xfId="3593" xr:uid="{00000000-0005-0000-0000-0000E60D0000}"/>
    <cellStyle name="Normal 2 2 3 3 8 2 2" xfId="11579" xr:uid="{3FC5119F-919E-4901-A0D0-DDFF6664AE10}"/>
    <cellStyle name="Normal 2 2 3 3 8 3" xfId="3594" xr:uid="{00000000-0005-0000-0000-0000E70D0000}"/>
    <cellStyle name="Normal 2 2 3 3 8 3 2" xfId="11580" xr:uid="{B9314349-C909-40F3-81E1-18FFC98A9129}"/>
    <cellStyle name="Normal 2 2 3 3 8 4" xfId="3595" xr:uid="{00000000-0005-0000-0000-0000E80D0000}"/>
    <cellStyle name="Normal 2 2 3 3 8 4 2" xfId="11581" xr:uid="{A6C00A80-E75B-4159-BF68-2DE7FAAC85DE}"/>
    <cellStyle name="Normal 2 2 3 3 8 5" xfId="3596" xr:uid="{00000000-0005-0000-0000-0000E90D0000}"/>
    <cellStyle name="Normal 2 2 3 3 8 5 2" xfId="11582" xr:uid="{60055E99-B3A7-470A-A5FE-5C8BFF79BAF7}"/>
    <cellStyle name="Normal 2 2 3 3 8 6" xfId="3597" xr:uid="{00000000-0005-0000-0000-0000EA0D0000}"/>
    <cellStyle name="Normal 2 2 3 3 8 6 2" xfId="11583" xr:uid="{A3B74677-42DC-4341-9D20-E183C59AC46D}"/>
    <cellStyle name="Normal 2 2 3 3 8 7" xfId="3598" xr:uid="{00000000-0005-0000-0000-0000EB0D0000}"/>
    <cellStyle name="Normal 2 2 3 3 8 7 2" xfId="11584" xr:uid="{8063DD74-4E9D-421D-9F1D-1CC267012AD9}"/>
    <cellStyle name="Normal 2 2 3 3 8 8" xfId="3599" xr:uid="{00000000-0005-0000-0000-0000EC0D0000}"/>
    <cellStyle name="Normal 2 2 3 3 8 8 2" xfId="11585" xr:uid="{DE4C80E6-E31D-497E-B8D0-ABC8402E66C3}"/>
    <cellStyle name="Normal 2 2 3 3 8 9" xfId="3600" xr:uid="{00000000-0005-0000-0000-0000ED0D0000}"/>
    <cellStyle name="Normal 2 2 3 3 8 9 2" xfId="11586" xr:uid="{FA55CE6D-4261-4592-A348-916FB746FA19}"/>
    <cellStyle name="Normal 2 2 3 3 9" xfId="11417" xr:uid="{1EE6145D-2613-496E-9B62-52F25FAA3DA9}"/>
    <cellStyle name="Normal 2 2 3 4" xfId="3601" xr:uid="{00000000-0005-0000-0000-0000EE0D0000}"/>
    <cellStyle name="Normal 2 2 3 4 2" xfId="3602" xr:uid="{00000000-0005-0000-0000-0000EF0D0000}"/>
    <cellStyle name="Normal 2 2 3 4 2 10" xfId="3603" xr:uid="{00000000-0005-0000-0000-0000F00D0000}"/>
    <cellStyle name="Normal 2 2 3 4 2 10 2" xfId="11589" xr:uid="{8BB0678B-BA0C-4E13-89DC-1BD20D723356}"/>
    <cellStyle name="Normal 2 2 3 4 2 11" xfId="3604" xr:uid="{00000000-0005-0000-0000-0000F10D0000}"/>
    <cellStyle name="Normal 2 2 3 4 2 11 2" xfId="11590" xr:uid="{23A0185D-240D-4F23-AEC7-C08644C21D72}"/>
    <cellStyle name="Normal 2 2 3 4 2 12" xfId="3605" xr:uid="{00000000-0005-0000-0000-0000F20D0000}"/>
    <cellStyle name="Normal 2 2 3 4 2 12 2" xfId="11591" xr:uid="{381193A5-A7CE-4A46-8DFB-0E0BA683EBEE}"/>
    <cellStyle name="Normal 2 2 3 4 2 13" xfId="3606" xr:uid="{00000000-0005-0000-0000-0000F30D0000}"/>
    <cellStyle name="Normal 2 2 3 4 2 13 2" xfId="11592" xr:uid="{C5D7AD32-BD9D-415E-A7DF-8FB5F61C7FC3}"/>
    <cellStyle name="Normal 2 2 3 4 2 14" xfId="3607" xr:uid="{00000000-0005-0000-0000-0000F40D0000}"/>
    <cellStyle name="Normal 2 2 3 4 2 14 2" xfId="11593" xr:uid="{503D0FD8-62A2-4FAF-889B-2612AF72E272}"/>
    <cellStyle name="Normal 2 2 3 4 2 15" xfId="3608" xr:uid="{00000000-0005-0000-0000-0000F50D0000}"/>
    <cellStyle name="Normal 2 2 3 4 2 15 2" xfId="11594" xr:uid="{9B1D0B15-FEC1-4104-9F41-05677F5AE5DA}"/>
    <cellStyle name="Normal 2 2 3 4 2 16" xfId="3609" xr:uid="{00000000-0005-0000-0000-0000F60D0000}"/>
    <cellStyle name="Normal 2 2 3 4 2 16 2" xfId="11595" xr:uid="{9B1D0010-DC9D-459A-83FF-E14BB6DD41AC}"/>
    <cellStyle name="Normal 2 2 3 4 2 17" xfId="3610" xr:uid="{00000000-0005-0000-0000-0000F70D0000}"/>
    <cellStyle name="Normal 2 2 3 4 2 17 2" xfId="11596" xr:uid="{FF65B3F2-AF61-4ABE-80BA-693820F31786}"/>
    <cellStyle name="Normal 2 2 3 4 2 18" xfId="3611" xr:uid="{00000000-0005-0000-0000-0000F80D0000}"/>
    <cellStyle name="Normal 2 2 3 4 2 18 2" xfId="11597" xr:uid="{36238EBD-F6B9-44C3-9F2A-62EE642BD5A5}"/>
    <cellStyle name="Normal 2 2 3 4 2 19" xfId="3612" xr:uid="{00000000-0005-0000-0000-0000F90D0000}"/>
    <cellStyle name="Normal 2 2 3 4 2 19 2" xfId="11598" xr:uid="{3E84AC20-CB50-4FFF-96C7-8C9039009884}"/>
    <cellStyle name="Normal 2 2 3 4 2 2" xfId="3613" xr:uid="{00000000-0005-0000-0000-0000FA0D0000}"/>
    <cellStyle name="Normal 2 2 3 4 2 2 2" xfId="11599" xr:uid="{ABDFEC7E-AA8C-4984-8EEA-CD26322110AF}"/>
    <cellStyle name="Normal 2 2 3 4 2 20" xfId="11588" xr:uid="{0E8DDF45-82FC-44C5-A971-EEF02E4BAB8C}"/>
    <cellStyle name="Normal 2 2 3 4 2 3" xfId="3614" xr:uid="{00000000-0005-0000-0000-0000FB0D0000}"/>
    <cellStyle name="Normal 2 2 3 4 2 3 2" xfId="11600" xr:uid="{64DB308B-A7BB-4CCB-98AC-CC96BE96C761}"/>
    <cellStyle name="Normal 2 2 3 4 2 4" xfId="3615" xr:uid="{00000000-0005-0000-0000-0000FC0D0000}"/>
    <cellStyle name="Normal 2 2 3 4 2 4 2" xfId="11601" xr:uid="{AEC3BB8C-59EA-4160-99BC-33803FBFA3E1}"/>
    <cellStyle name="Normal 2 2 3 4 2 5" xfId="3616" xr:uid="{00000000-0005-0000-0000-0000FD0D0000}"/>
    <cellStyle name="Normal 2 2 3 4 2 5 2" xfId="11602" xr:uid="{DF5570EE-0BA3-49DF-A140-3D8AAB3E1446}"/>
    <cellStyle name="Normal 2 2 3 4 2 6" xfId="3617" xr:uid="{00000000-0005-0000-0000-0000FE0D0000}"/>
    <cellStyle name="Normal 2 2 3 4 2 6 2" xfId="11603" xr:uid="{6CA60931-D2D9-4E5A-A587-6F8874EDD638}"/>
    <cellStyle name="Normal 2 2 3 4 2 7" xfId="3618" xr:uid="{00000000-0005-0000-0000-0000FF0D0000}"/>
    <cellStyle name="Normal 2 2 3 4 2 7 2" xfId="11604" xr:uid="{889110DA-33EA-476B-B068-11D8B7401468}"/>
    <cellStyle name="Normal 2 2 3 4 2 8" xfId="3619" xr:uid="{00000000-0005-0000-0000-0000000E0000}"/>
    <cellStyle name="Normal 2 2 3 4 2 8 2" xfId="11605" xr:uid="{B97295D2-B899-4DF1-BAED-FB465E7E8377}"/>
    <cellStyle name="Normal 2 2 3 4 2 9" xfId="3620" xr:uid="{00000000-0005-0000-0000-0000010E0000}"/>
    <cellStyle name="Normal 2 2 3 4 2 9 2" xfId="11606" xr:uid="{84A7BD3C-254B-49CC-AEC0-64BBF682AFFA}"/>
    <cellStyle name="Normal 2 2 3 4 3" xfId="3621" xr:uid="{00000000-0005-0000-0000-0000020E0000}"/>
    <cellStyle name="Normal 2 2 3 4 3 10" xfId="3622" xr:uid="{00000000-0005-0000-0000-0000030E0000}"/>
    <cellStyle name="Normal 2 2 3 4 3 10 2" xfId="11608" xr:uid="{2874A1E5-8F18-40F3-89A4-B663ED9F8318}"/>
    <cellStyle name="Normal 2 2 3 4 3 11" xfId="3623" xr:uid="{00000000-0005-0000-0000-0000040E0000}"/>
    <cellStyle name="Normal 2 2 3 4 3 11 2" xfId="11609" xr:uid="{8B0C4FB9-AF73-41DA-B1BC-0E2B8786E725}"/>
    <cellStyle name="Normal 2 2 3 4 3 12" xfId="3624" xr:uid="{00000000-0005-0000-0000-0000050E0000}"/>
    <cellStyle name="Normal 2 2 3 4 3 12 2" xfId="11610" xr:uid="{8CFAD2B9-5F85-48AF-A65B-321E2AC021C7}"/>
    <cellStyle name="Normal 2 2 3 4 3 13" xfId="3625" xr:uid="{00000000-0005-0000-0000-0000060E0000}"/>
    <cellStyle name="Normal 2 2 3 4 3 13 2" xfId="11611" xr:uid="{A1F26742-8503-4147-AE18-D98B6E17EE9C}"/>
    <cellStyle name="Normal 2 2 3 4 3 14" xfId="3626" xr:uid="{00000000-0005-0000-0000-0000070E0000}"/>
    <cellStyle name="Normal 2 2 3 4 3 14 2" xfId="11612" xr:uid="{5AA0664F-E7B8-4825-B967-30877A0FF251}"/>
    <cellStyle name="Normal 2 2 3 4 3 15" xfId="3627" xr:uid="{00000000-0005-0000-0000-0000080E0000}"/>
    <cellStyle name="Normal 2 2 3 4 3 15 2" xfId="11613" xr:uid="{8616C0B3-6972-4ACE-8B08-A9ED16220784}"/>
    <cellStyle name="Normal 2 2 3 4 3 16" xfId="11607" xr:uid="{A2233E72-A975-4327-8DBF-48FE190DCBF2}"/>
    <cellStyle name="Normal 2 2 3 4 3 2" xfId="3628" xr:uid="{00000000-0005-0000-0000-0000090E0000}"/>
    <cellStyle name="Normal 2 2 3 4 3 2 2" xfId="11614" xr:uid="{8E606D20-5E2C-4DAC-9F78-33F3BD820F49}"/>
    <cellStyle name="Normal 2 2 3 4 3 3" xfId="3629" xr:uid="{00000000-0005-0000-0000-00000A0E0000}"/>
    <cellStyle name="Normal 2 2 3 4 3 3 2" xfId="11615" xr:uid="{1303FAFE-09BD-40A4-B55C-99E5615DA130}"/>
    <cellStyle name="Normal 2 2 3 4 3 4" xfId="3630" xr:uid="{00000000-0005-0000-0000-00000B0E0000}"/>
    <cellStyle name="Normal 2 2 3 4 3 4 2" xfId="11616" xr:uid="{30497FA8-50E9-4B4E-A4DB-F67DC5578CDA}"/>
    <cellStyle name="Normal 2 2 3 4 3 5" xfId="3631" xr:uid="{00000000-0005-0000-0000-00000C0E0000}"/>
    <cellStyle name="Normal 2 2 3 4 3 5 2" xfId="11617" xr:uid="{E808CBF0-084A-4FF8-8167-9B987F03FD95}"/>
    <cellStyle name="Normal 2 2 3 4 3 6" xfId="3632" xr:uid="{00000000-0005-0000-0000-00000D0E0000}"/>
    <cellStyle name="Normal 2 2 3 4 3 6 2" xfId="11618" xr:uid="{B3DB58C9-BA19-4B73-865C-C6A9EA4B9563}"/>
    <cellStyle name="Normal 2 2 3 4 3 7" xfId="3633" xr:uid="{00000000-0005-0000-0000-00000E0E0000}"/>
    <cellStyle name="Normal 2 2 3 4 3 7 2" xfId="11619" xr:uid="{8E3F4DF2-6AD7-4241-BD40-F469DD122803}"/>
    <cellStyle name="Normal 2 2 3 4 3 8" xfId="3634" xr:uid="{00000000-0005-0000-0000-00000F0E0000}"/>
    <cellStyle name="Normal 2 2 3 4 3 8 2" xfId="11620" xr:uid="{54A4576B-DE59-4752-BE1C-68E67163D9E7}"/>
    <cellStyle name="Normal 2 2 3 4 3 9" xfId="3635" xr:uid="{00000000-0005-0000-0000-0000100E0000}"/>
    <cellStyle name="Normal 2 2 3 4 3 9 2" xfId="11621" xr:uid="{B83520D4-F394-4091-B630-F658C34545B1}"/>
    <cellStyle name="Normal 2 2 3 4 4" xfId="3636" xr:uid="{00000000-0005-0000-0000-0000110E0000}"/>
    <cellStyle name="Normal 2 2 3 4 4 10" xfId="3637" xr:uid="{00000000-0005-0000-0000-0000120E0000}"/>
    <cellStyle name="Normal 2 2 3 4 4 10 2" xfId="11623" xr:uid="{CEC9C59C-7CE8-4C02-9862-CF0859BE5022}"/>
    <cellStyle name="Normal 2 2 3 4 4 11" xfId="3638" xr:uid="{00000000-0005-0000-0000-0000130E0000}"/>
    <cellStyle name="Normal 2 2 3 4 4 11 2" xfId="11624" xr:uid="{9AFBC931-7FC9-4893-B528-FC3711B6A02B}"/>
    <cellStyle name="Normal 2 2 3 4 4 12" xfId="3639" xr:uid="{00000000-0005-0000-0000-0000140E0000}"/>
    <cellStyle name="Normal 2 2 3 4 4 12 2" xfId="11625" xr:uid="{625B81DC-E9DE-4213-9E90-8F7294749685}"/>
    <cellStyle name="Normal 2 2 3 4 4 13" xfId="3640" xr:uid="{00000000-0005-0000-0000-0000150E0000}"/>
    <cellStyle name="Normal 2 2 3 4 4 13 2" xfId="11626" xr:uid="{6FF14286-DE37-433A-8BF8-0C9E40D73F43}"/>
    <cellStyle name="Normal 2 2 3 4 4 14" xfId="3641" xr:uid="{00000000-0005-0000-0000-0000160E0000}"/>
    <cellStyle name="Normal 2 2 3 4 4 14 2" xfId="11627" xr:uid="{95852FA2-7949-442C-9F04-29517D28A8B7}"/>
    <cellStyle name="Normal 2 2 3 4 4 15" xfId="3642" xr:uid="{00000000-0005-0000-0000-0000170E0000}"/>
    <cellStyle name="Normal 2 2 3 4 4 15 2" xfId="11628" xr:uid="{61E844FF-E75C-43C9-B50F-E3C929F72311}"/>
    <cellStyle name="Normal 2 2 3 4 4 16" xfId="11622" xr:uid="{AB20BE00-2746-45CF-86EC-3AAA953DED95}"/>
    <cellStyle name="Normal 2 2 3 4 4 2" xfId="3643" xr:uid="{00000000-0005-0000-0000-0000180E0000}"/>
    <cellStyle name="Normal 2 2 3 4 4 2 2" xfId="11629" xr:uid="{D7E5AA52-A957-458D-AD50-E5FE566C2DF2}"/>
    <cellStyle name="Normal 2 2 3 4 4 3" xfId="3644" xr:uid="{00000000-0005-0000-0000-0000190E0000}"/>
    <cellStyle name="Normal 2 2 3 4 4 3 2" xfId="11630" xr:uid="{02295EB1-DE35-4485-B3DE-6964199AFDEB}"/>
    <cellStyle name="Normal 2 2 3 4 4 4" xfId="3645" xr:uid="{00000000-0005-0000-0000-00001A0E0000}"/>
    <cellStyle name="Normal 2 2 3 4 4 4 2" xfId="11631" xr:uid="{7D53940D-2661-49C9-9A07-BFC45323843C}"/>
    <cellStyle name="Normal 2 2 3 4 4 5" xfId="3646" xr:uid="{00000000-0005-0000-0000-00001B0E0000}"/>
    <cellStyle name="Normal 2 2 3 4 4 5 2" xfId="11632" xr:uid="{126AEF7E-D054-4549-B5B8-8F5947E841D3}"/>
    <cellStyle name="Normal 2 2 3 4 4 6" xfId="3647" xr:uid="{00000000-0005-0000-0000-00001C0E0000}"/>
    <cellStyle name="Normal 2 2 3 4 4 6 2" xfId="11633" xr:uid="{364C05DE-7EBE-407D-AB46-7A87CB6B2833}"/>
    <cellStyle name="Normal 2 2 3 4 4 7" xfId="3648" xr:uid="{00000000-0005-0000-0000-00001D0E0000}"/>
    <cellStyle name="Normal 2 2 3 4 4 7 2" xfId="11634" xr:uid="{A6ED52FC-FD83-4944-85CA-5F3022AF5063}"/>
    <cellStyle name="Normal 2 2 3 4 4 8" xfId="3649" xr:uid="{00000000-0005-0000-0000-00001E0E0000}"/>
    <cellStyle name="Normal 2 2 3 4 4 8 2" xfId="11635" xr:uid="{C521F0FC-DC37-4DBB-8EE7-B983556CB253}"/>
    <cellStyle name="Normal 2 2 3 4 4 9" xfId="3650" xr:uid="{00000000-0005-0000-0000-00001F0E0000}"/>
    <cellStyle name="Normal 2 2 3 4 4 9 2" xfId="11636" xr:uid="{DEEABE4C-A070-40B7-99BD-7E61A12F66CF}"/>
    <cellStyle name="Normal 2 2 3 4 5" xfId="3651" xr:uid="{00000000-0005-0000-0000-0000200E0000}"/>
    <cellStyle name="Normal 2 2 3 4 5 10" xfId="3652" xr:uid="{00000000-0005-0000-0000-0000210E0000}"/>
    <cellStyle name="Normal 2 2 3 4 5 10 2" xfId="11638" xr:uid="{D3DE357A-B22D-42E0-A707-0FC746B40593}"/>
    <cellStyle name="Normal 2 2 3 4 5 11" xfId="3653" xr:uid="{00000000-0005-0000-0000-0000220E0000}"/>
    <cellStyle name="Normal 2 2 3 4 5 11 2" xfId="11639" xr:uid="{C8D8D042-7D5E-49D7-B480-46CB5D2D5D74}"/>
    <cellStyle name="Normal 2 2 3 4 5 12" xfId="3654" xr:uid="{00000000-0005-0000-0000-0000230E0000}"/>
    <cellStyle name="Normal 2 2 3 4 5 12 2" xfId="11640" xr:uid="{5591B7B2-7C4B-4279-A86C-59FF1B786365}"/>
    <cellStyle name="Normal 2 2 3 4 5 13" xfId="3655" xr:uid="{00000000-0005-0000-0000-0000240E0000}"/>
    <cellStyle name="Normal 2 2 3 4 5 13 2" xfId="11641" xr:uid="{E37B209B-629A-45C6-97FA-8D721F417C93}"/>
    <cellStyle name="Normal 2 2 3 4 5 14" xfId="3656" xr:uid="{00000000-0005-0000-0000-0000250E0000}"/>
    <cellStyle name="Normal 2 2 3 4 5 14 2" xfId="11642" xr:uid="{01332263-5AEF-46C0-B699-F1B26B13E4A1}"/>
    <cellStyle name="Normal 2 2 3 4 5 15" xfId="3657" xr:uid="{00000000-0005-0000-0000-0000260E0000}"/>
    <cellStyle name="Normal 2 2 3 4 5 15 2" xfId="11643" xr:uid="{451DCBC8-B5BD-4FC5-ABC6-0115CCE35F2F}"/>
    <cellStyle name="Normal 2 2 3 4 5 16" xfId="11637" xr:uid="{5F35F0BE-9551-4239-B58E-4CB28C385A44}"/>
    <cellStyle name="Normal 2 2 3 4 5 2" xfId="3658" xr:uid="{00000000-0005-0000-0000-0000270E0000}"/>
    <cellStyle name="Normal 2 2 3 4 5 2 2" xfId="11644" xr:uid="{9C06CCB3-F395-4931-85D4-5D2F2738D8C0}"/>
    <cellStyle name="Normal 2 2 3 4 5 3" xfId="3659" xr:uid="{00000000-0005-0000-0000-0000280E0000}"/>
    <cellStyle name="Normal 2 2 3 4 5 3 2" xfId="11645" xr:uid="{D51A5C66-D725-4923-B1CA-4EDDDB5AA2F0}"/>
    <cellStyle name="Normal 2 2 3 4 5 4" xfId="3660" xr:uid="{00000000-0005-0000-0000-0000290E0000}"/>
    <cellStyle name="Normal 2 2 3 4 5 4 2" xfId="11646" xr:uid="{3735FCD3-FCFF-48E2-AFA8-B9C3398925ED}"/>
    <cellStyle name="Normal 2 2 3 4 5 5" xfId="3661" xr:uid="{00000000-0005-0000-0000-00002A0E0000}"/>
    <cellStyle name="Normal 2 2 3 4 5 5 2" xfId="11647" xr:uid="{04A8D687-B553-41AD-8792-1405F28A7965}"/>
    <cellStyle name="Normal 2 2 3 4 5 6" xfId="3662" xr:uid="{00000000-0005-0000-0000-00002B0E0000}"/>
    <cellStyle name="Normal 2 2 3 4 5 6 2" xfId="11648" xr:uid="{B334A779-E72C-4907-94A5-FC4DF8F9FD50}"/>
    <cellStyle name="Normal 2 2 3 4 5 7" xfId="3663" xr:uid="{00000000-0005-0000-0000-00002C0E0000}"/>
    <cellStyle name="Normal 2 2 3 4 5 7 2" xfId="11649" xr:uid="{7368BFF6-C29F-4E98-B4FA-BDEBD22DD8E2}"/>
    <cellStyle name="Normal 2 2 3 4 5 8" xfId="3664" xr:uid="{00000000-0005-0000-0000-00002D0E0000}"/>
    <cellStyle name="Normal 2 2 3 4 5 8 2" xfId="11650" xr:uid="{5622D510-3150-4A96-9FCF-D6CF44F149CF}"/>
    <cellStyle name="Normal 2 2 3 4 5 9" xfId="3665" xr:uid="{00000000-0005-0000-0000-00002E0E0000}"/>
    <cellStyle name="Normal 2 2 3 4 5 9 2" xfId="11651" xr:uid="{6E4D3112-500B-4A16-9099-06796FB035F7}"/>
    <cellStyle name="Normal 2 2 3 4 6" xfId="11587" xr:uid="{0B8A7EBA-A278-4637-A6B4-D5773559C8F0}"/>
    <cellStyle name="Normal 2 2 3 5" xfId="3666" xr:uid="{00000000-0005-0000-0000-00002F0E0000}"/>
    <cellStyle name="Normal 2 2 3 5 2" xfId="11652" xr:uid="{D772F887-ABEE-4D7A-96DC-3ECD3462A7C9}"/>
    <cellStyle name="Normal 2 2 3 6" xfId="3667" xr:uid="{00000000-0005-0000-0000-0000300E0000}"/>
    <cellStyle name="Normal 2 2 3 6 2" xfId="11653" xr:uid="{60C5B65D-1740-4134-9433-7E151F5C7B06}"/>
    <cellStyle name="Normal 2 2 3 7" xfId="3668" xr:uid="{00000000-0005-0000-0000-0000310E0000}"/>
    <cellStyle name="Normal 2 2 3 7 2" xfId="11654" xr:uid="{268588E0-4AA6-428C-9D76-D406133A77FF}"/>
    <cellStyle name="Normal 2 2 3 8" xfId="3669" xr:uid="{00000000-0005-0000-0000-0000320E0000}"/>
    <cellStyle name="Normal 2 2 3 8 2" xfId="11655" xr:uid="{6A2F3E84-79A5-4F38-BD99-A998326527FB}"/>
    <cellStyle name="Normal 2 2 3 9" xfId="3670" xr:uid="{00000000-0005-0000-0000-0000330E0000}"/>
    <cellStyle name="Normal 2 2 3 9 2" xfId="11656" xr:uid="{C3B49385-07BF-4042-83F5-9F04537519F0}"/>
    <cellStyle name="Normal 2 2 30" xfId="3671" xr:uid="{00000000-0005-0000-0000-0000340E0000}"/>
    <cellStyle name="Normal 2 2 30 2" xfId="11657" xr:uid="{B377C42E-3C42-4F82-B2FA-7781639167A7}"/>
    <cellStyle name="Normal 2 2 31" xfId="3672" xr:uid="{00000000-0005-0000-0000-0000350E0000}"/>
    <cellStyle name="Normal 2 2 31 2" xfId="11658" xr:uid="{4A4AD1D1-EC85-4F60-ABE4-434DC6EF3AF7}"/>
    <cellStyle name="Normal 2 2 32" xfId="3673" xr:uid="{00000000-0005-0000-0000-0000360E0000}"/>
    <cellStyle name="Normal 2 2 32 2" xfId="11659" xr:uid="{C32B3B21-1609-43D0-B24A-1DC5E10D29C4}"/>
    <cellStyle name="Normal 2 2 33" xfId="3674" xr:uid="{00000000-0005-0000-0000-0000370E0000}"/>
    <cellStyle name="Normal 2 2 33 2" xfId="11660" xr:uid="{A88C6476-49B6-42CB-8644-5CAF44808552}"/>
    <cellStyle name="Normal 2 2 34" xfId="3675" xr:uid="{00000000-0005-0000-0000-0000380E0000}"/>
    <cellStyle name="Normal 2 2 34 2" xfId="11661" xr:uid="{C52EE169-4D4D-4B4D-8AB1-B677E3856E18}"/>
    <cellStyle name="Normal 2 2 35" xfId="3676" xr:uid="{00000000-0005-0000-0000-0000390E0000}"/>
    <cellStyle name="Normal 2 2 35 2" xfId="11662" xr:uid="{A3BE5DD2-31C4-46F2-9E74-ABA4FB98848B}"/>
    <cellStyle name="Normal 2 2 36" xfId="3677" xr:uid="{00000000-0005-0000-0000-00003A0E0000}"/>
    <cellStyle name="Normal 2 2 36 2" xfId="11663" xr:uid="{96F684E6-D4D7-4F34-9186-05ECC2A86F01}"/>
    <cellStyle name="Normal 2 2 37" xfId="3678" xr:uid="{00000000-0005-0000-0000-00003B0E0000}"/>
    <cellStyle name="Normal 2 2 37 2" xfId="11664" xr:uid="{46F09480-F452-40A7-9496-AF0A91D27061}"/>
    <cellStyle name="Normal 2 2 38" xfId="3679" xr:uid="{00000000-0005-0000-0000-00003C0E0000}"/>
    <cellStyle name="Normal 2 2 38 2" xfId="11665" xr:uid="{93F7CD6A-0493-4927-A20D-EA19CD282E54}"/>
    <cellStyle name="Normal 2 2 39" xfId="3680" xr:uid="{00000000-0005-0000-0000-00003D0E0000}"/>
    <cellStyle name="Normal 2 2 39 2" xfId="11666" xr:uid="{E83E6061-9074-477B-823C-D9CAB727A90D}"/>
    <cellStyle name="Normal 2 2 4" xfId="3681" xr:uid="{00000000-0005-0000-0000-00003E0E0000}"/>
    <cellStyle name="Normal 2 2 4 10" xfId="3682" xr:uid="{00000000-0005-0000-0000-00003F0E0000}"/>
    <cellStyle name="Normal 2 2 4 10 2" xfId="11668" xr:uid="{3EAF43AB-28BE-4D26-ADA8-AA93CB833330}"/>
    <cellStyle name="Normal 2 2 4 11" xfId="3683" xr:uid="{00000000-0005-0000-0000-0000400E0000}"/>
    <cellStyle name="Normal 2 2 4 11 2" xfId="11669" xr:uid="{24859A58-B23C-4352-B7D5-858683C58783}"/>
    <cellStyle name="Normal 2 2 4 12" xfId="3684" xr:uid="{00000000-0005-0000-0000-0000410E0000}"/>
    <cellStyle name="Normal 2 2 4 12 2" xfId="11670" xr:uid="{A5DADB0E-1BE0-460B-9A96-5FB932C1B936}"/>
    <cellStyle name="Normal 2 2 4 13" xfId="3685" xr:uid="{00000000-0005-0000-0000-0000420E0000}"/>
    <cellStyle name="Normal 2 2 4 13 2" xfId="11671" xr:uid="{1233169D-5FDB-484E-9C8A-13ABDEC04912}"/>
    <cellStyle name="Normal 2 2 4 14" xfId="3686" xr:uid="{00000000-0005-0000-0000-0000430E0000}"/>
    <cellStyle name="Normal 2 2 4 14 2" xfId="11672" xr:uid="{93491FD2-05F9-498B-BFC6-31C7632E0CDC}"/>
    <cellStyle name="Normal 2 2 4 15" xfId="3687" xr:uid="{00000000-0005-0000-0000-0000440E0000}"/>
    <cellStyle name="Normal 2 2 4 15 2" xfId="11673" xr:uid="{9B05FA42-2BBB-45D0-89B4-D6EEC670BF57}"/>
    <cellStyle name="Normal 2 2 4 16" xfId="3688" xr:uid="{00000000-0005-0000-0000-0000450E0000}"/>
    <cellStyle name="Normal 2 2 4 16 2" xfId="11674" xr:uid="{518C0F14-BCE7-41E9-8D76-DADE2270A3D6}"/>
    <cellStyle name="Normal 2 2 4 17" xfId="3689" xr:uid="{00000000-0005-0000-0000-0000460E0000}"/>
    <cellStyle name="Normal 2 2 4 17 2" xfId="11675" xr:uid="{959FB7A7-F48D-449C-A619-16BFEF82D488}"/>
    <cellStyle name="Normal 2 2 4 18" xfId="3690" xr:uid="{00000000-0005-0000-0000-0000470E0000}"/>
    <cellStyle name="Normal 2 2 4 18 2" xfId="11676" xr:uid="{0D5E4588-0AB9-4FAC-962F-A77A4891E4FC}"/>
    <cellStyle name="Normal 2 2 4 19" xfId="3691" xr:uid="{00000000-0005-0000-0000-0000480E0000}"/>
    <cellStyle name="Normal 2 2 4 19 2" xfId="11677" xr:uid="{9DD3A811-1AB7-4265-9D81-078356E3BD54}"/>
    <cellStyle name="Normal 2 2 4 2" xfId="3692" xr:uid="{00000000-0005-0000-0000-0000490E0000}"/>
    <cellStyle name="Normal 2 2 4 2 2" xfId="3693" xr:uid="{00000000-0005-0000-0000-00004A0E0000}"/>
    <cellStyle name="Normal 2 2 4 2 2 10" xfId="3694" xr:uid="{00000000-0005-0000-0000-00004B0E0000}"/>
    <cellStyle name="Normal 2 2 4 2 2 10 2" xfId="11680" xr:uid="{671279AD-9E77-407D-9A13-DA7BAE3B4775}"/>
    <cellStyle name="Normal 2 2 4 2 2 11" xfId="3695" xr:uid="{00000000-0005-0000-0000-00004C0E0000}"/>
    <cellStyle name="Normal 2 2 4 2 2 11 2" xfId="11681" xr:uid="{734DDA51-7C64-4DF4-B92A-ECBD0FA4D1A0}"/>
    <cellStyle name="Normal 2 2 4 2 2 12" xfId="3696" xr:uid="{00000000-0005-0000-0000-00004D0E0000}"/>
    <cellStyle name="Normal 2 2 4 2 2 12 2" xfId="11682" xr:uid="{4079C50B-8DCF-4BFD-8403-F22530531146}"/>
    <cellStyle name="Normal 2 2 4 2 2 13" xfId="3697" xr:uid="{00000000-0005-0000-0000-00004E0E0000}"/>
    <cellStyle name="Normal 2 2 4 2 2 13 2" xfId="11683" xr:uid="{C06BBE08-A16B-4F35-8B95-026F696CE2E4}"/>
    <cellStyle name="Normal 2 2 4 2 2 14" xfId="3698" xr:uid="{00000000-0005-0000-0000-00004F0E0000}"/>
    <cellStyle name="Normal 2 2 4 2 2 14 2" xfId="11684" xr:uid="{AC8AA274-8234-4E9F-A917-0CF7DB6DC385}"/>
    <cellStyle name="Normal 2 2 4 2 2 15" xfId="3699" xr:uid="{00000000-0005-0000-0000-0000500E0000}"/>
    <cellStyle name="Normal 2 2 4 2 2 15 2" xfId="11685" xr:uid="{F14613A2-3401-494C-B2D3-F029CB78B49B}"/>
    <cellStyle name="Normal 2 2 4 2 2 16" xfId="3700" xr:uid="{00000000-0005-0000-0000-0000510E0000}"/>
    <cellStyle name="Normal 2 2 4 2 2 16 2" xfId="11686" xr:uid="{B10715AF-7360-430F-9A02-0377783E09D4}"/>
    <cellStyle name="Normal 2 2 4 2 2 17" xfId="3701" xr:uid="{00000000-0005-0000-0000-0000520E0000}"/>
    <cellStyle name="Normal 2 2 4 2 2 17 2" xfId="11687" xr:uid="{D295E524-35E4-4C5D-A5BD-7BECF0DB4CBD}"/>
    <cellStyle name="Normal 2 2 4 2 2 18" xfId="3702" xr:uid="{00000000-0005-0000-0000-0000530E0000}"/>
    <cellStyle name="Normal 2 2 4 2 2 18 2" xfId="11688" xr:uid="{F7931226-E3F4-41F2-AAAE-CE55F9A84B8E}"/>
    <cellStyle name="Normal 2 2 4 2 2 19" xfId="3703" xr:uid="{00000000-0005-0000-0000-0000540E0000}"/>
    <cellStyle name="Normal 2 2 4 2 2 19 2" xfId="11689" xr:uid="{150625D9-1250-4A85-A187-1950607132FD}"/>
    <cellStyle name="Normal 2 2 4 2 2 2" xfId="3704" xr:uid="{00000000-0005-0000-0000-0000550E0000}"/>
    <cellStyle name="Normal 2 2 4 2 2 2 2" xfId="3705" xr:uid="{00000000-0005-0000-0000-0000560E0000}"/>
    <cellStyle name="Normal 2 2 4 2 2 2 2 10" xfId="3706" xr:uid="{00000000-0005-0000-0000-0000570E0000}"/>
    <cellStyle name="Normal 2 2 4 2 2 2 2 10 2" xfId="11692" xr:uid="{8027A7E6-8B64-4519-AD3C-366CACD15DC0}"/>
    <cellStyle name="Normal 2 2 4 2 2 2 2 11" xfId="3707" xr:uid="{00000000-0005-0000-0000-0000580E0000}"/>
    <cellStyle name="Normal 2 2 4 2 2 2 2 11 2" xfId="11693" xr:uid="{8A05507A-A4F1-462B-BBBA-0FDA4C07873F}"/>
    <cellStyle name="Normal 2 2 4 2 2 2 2 12" xfId="3708" xr:uid="{00000000-0005-0000-0000-0000590E0000}"/>
    <cellStyle name="Normal 2 2 4 2 2 2 2 12 2" xfId="11694" xr:uid="{09BB255B-C48F-4E2E-9733-7882EDB952EB}"/>
    <cellStyle name="Normal 2 2 4 2 2 2 2 13" xfId="3709" xr:uid="{00000000-0005-0000-0000-00005A0E0000}"/>
    <cellStyle name="Normal 2 2 4 2 2 2 2 13 2" xfId="11695" xr:uid="{C640658B-5466-4ED2-8A6D-A5EDB1EF7C6E}"/>
    <cellStyle name="Normal 2 2 4 2 2 2 2 14" xfId="3710" xr:uid="{00000000-0005-0000-0000-00005B0E0000}"/>
    <cellStyle name="Normal 2 2 4 2 2 2 2 14 2" xfId="11696" xr:uid="{B6943FB2-2D9F-49F9-B2F2-90B00550E11A}"/>
    <cellStyle name="Normal 2 2 4 2 2 2 2 15" xfId="3711" xr:uid="{00000000-0005-0000-0000-00005C0E0000}"/>
    <cellStyle name="Normal 2 2 4 2 2 2 2 15 2" xfId="11697" xr:uid="{2B6A386F-D42F-4273-9DBF-06FE32566FE1}"/>
    <cellStyle name="Normal 2 2 4 2 2 2 2 16" xfId="11691" xr:uid="{E4D818DA-430E-4DC4-86C7-995013B1B266}"/>
    <cellStyle name="Normal 2 2 4 2 2 2 2 2" xfId="3712" xr:uid="{00000000-0005-0000-0000-00005D0E0000}"/>
    <cellStyle name="Normal 2 2 4 2 2 2 2 2 2" xfId="11698" xr:uid="{4527D11E-1CF5-479E-96B4-41B4C635C673}"/>
    <cellStyle name="Normal 2 2 4 2 2 2 2 3" xfId="3713" xr:uid="{00000000-0005-0000-0000-00005E0E0000}"/>
    <cellStyle name="Normal 2 2 4 2 2 2 2 3 2" xfId="11699" xr:uid="{1DCFC173-653A-41F8-9817-7EAC96E4FDF6}"/>
    <cellStyle name="Normal 2 2 4 2 2 2 2 4" xfId="3714" xr:uid="{00000000-0005-0000-0000-00005F0E0000}"/>
    <cellStyle name="Normal 2 2 4 2 2 2 2 4 2" xfId="11700" xr:uid="{81D6C7B4-DB42-413D-926A-9D0E84B19E9E}"/>
    <cellStyle name="Normal 2 2 4 2 2 2 2 5" xfId="3715" xr:uid="{00000000-0005-0000-0000-0000600E0000}"/>
    <cellStyle name="Normal 2 2 4 2 2 2 2 5 2" xfId="11701" xr:uid="{3BC9CF6F-2304-4625-94ED-8B32A2A27E81}"/>
    <cellStyle name="Normal 2 2 4 2 2 2 2 6" xfId="3716" xr:uid="{00000000-0005-0000-0000-0000610E0000}"/>
    <cellStyle name="Normal 2 2 4 2 2 2 2 6 2" xfId="11702" xr:uid="{35FE5BCE-83BA-467C-97F3-755C945710F2}"/>
    <cellStyle name="Normal 2 2 4 2 2 2 2 7" xfId="3717" xr:uid="{00000000-0005-0000-0000-0000620E0000}"/>
    <cellStyle name="Normal 2 2 4 2 2 2 2 7 2" xfId="11703" xr:uid="{19A5C849-419E-4A77-BBED-7FAFA45388A0}"/>
    <cellStyle name="Normal 2 2 4 2 2 2 2 8" xfId="3718" xr:uid="{00000000-0005-0000-0000-0000630E0000}"/>
    <cellStyle name="Normal 2 2 4 2 2 2 2 8 2" xfId="11704" xr:uid="{5E6E9073-58CF-4A41-BA70-6886B871F13B}"/>
    <cellStyle name="Normal 2 2 4 2 2 2 2 9" xfId="3719" xr:uid="{00000000-0005-0000-0000-0000640E0000}"/>
    <cellStyle name="Normal 2 2 4 2 2 2 2 9 2" xfId="11705" xr:uid="{86157B1D-B404-42B4-B1EF-10B0F7EF8432}"/>
    <cellStyle name="Normal 2 2 4 2 2 2 3" xfId="3720" xr:uid="{00000000-0005-0000-0000-0000650E0000}"/>
    <cellStyle name="Normal 2 2 4 2 2 2 3 10" xfId="3721" xr:uid="{00000000-0005-0000-0000-0000660E0000}"/>
    <cellStyle name="Normal 2 2 4 2 2 2 3 10 2" xfId="11707" xr:uid="{85533007-7EB9-4B70-9E16-16D416E5D8A5}"/>
    <cellStyle name="Normal 2 2 4 2 2 2 3 11" xfId="3722" xr:uid="{00000000-0005-0000-0000-0000670E0000}"/>
    <cellStyle name="Normal 2 2 4 2 2 2 3 11 2" xfId="11708" xr:uid="{C442DE8C-F24F-45AC-AFEA-BC079E70ADD1}"/>
    <cellStyle name="Normal 2 2 4 2 2 2 3 12" xfId="3723" xr:uid="{00000000-0005-0000-0000-0000680E0000}"/>
    <cellStyle name="Normal 2 2 4 2 2 2 3 12 2" xfId="11709" xr:uid="{9DD319DB-FEB9-47E1-8BA5-748B9091A6BA}"/>
    <cellStyle name="Normal 2 2 4 2 2 2 3 13" xfId="3724" xr:uid="{00000000-0005-0000-0000-0000690E0000}"/>
    <cellStyle name="Normal 2 2 4 2 2 2 3 13 2" xfId="11710" xr:uid="{3B136D9A-57A7-4D76-95E2-6EF9970E55D6}"/>
    <cellStyle name="Normal 2 2 4 2 2 2 3 14" xfId="3725" xr:uid="{00000000-0005-0000-0000-00006A0E0000}"/>
    <cellStyle name="Normal 2 2 4 2 2 2 3 14 2" xfId="11711" xr:uid="{01EA657D-96A8-4BC2-A831-536EBBE57A4E}"/>
    <cellStyle name="Normal 2 2 4 2 2 2 3 15" xfId="3726" xr:uid="{00000000-0005-0000-0000-00006B0E0000}"/>
    <cellStyle name="Normal 2 2 4 2 2 2 3 15 2" xfId="11712" xr:uid="{55EFE61C-9E72-4775-814A-704044BF54BF}"/>
    <cellStyle name="Normal 2 2 4 2 2 2 3 16" xfId="11706" xr:uid="{40C23B5E-7F53-4F92-8709-9D33B2336A5D}"/>
    <cellStyle name="Normal 2 2 4 2 2 2 3 2" xfId="3727" xr:uid="{00000000-0005-0000-0000-00006C0E0000}"/>
    <cellStyle name="Normal 2 2 4 2 2 2 3 2 2" xfId="11713" xr:uid="{94A83CF9-6F9F-4CC0-98D6-E0C70450CE39}"/>
    <cellStyle name="Normal 2 2 4 2 2 2 3 3" xfId="3728" xr:uid="{00000000-0005-0000-0000-00006D0E0000}"/>
    <cellStyle name="Normal 2 2 4 2 2 2 3 3 2" xfId="11714" xr:uid="{1AB90DFF-844F-4EDB-9497-F091B5B80221}"/>
    <cellStyle name="Normal 2 2 4 2 2 2 3 4" xfId="3729" xr:uid="{00000000-0005-0000-0000-00006E0E0000}"/>
    <cellStyle name="Normal 2 2 4 2 2 2 3 4 2" xfId="11715" xr:uid="{64BCBE2D-A500-4509-B3BB-1916F38D1AB2}"/>
    <cellStyle name="Normal 2 2 4 2 2 2 3 5" xfId="3730" xr:uid="{00000000-0005-0000-0000-00006F0E0000}"/>
    <cellStyle name="Normal 2 2 4 2 2 2 3 5 2" xfId="11716" xr:uid="{CA3030F7-CE86-4156-A86F-5A9F6D44574B}"/>
    <cellStyle name="Normal 2 2 4 2 2 2 3 6" xfId="3731" xr:uid="{00000000-0005-0000-0000-0000700E0000}"/>
    <cellStyle name="Normal 2 2 4 2 2 2 3 6 2" xfId="11717" xr:uid="{B197C38B-56B9-4E23-BDA0-F1F8DF6EFCA0}"/>
    <cellStyle name="Normal 2 2 4 2 2 2 3 7" xfId="3732" xr:uid="{00000000-0005-0000-0000-0000710E0000}"/>
    <cellStyle name="Normal 2 2 4 2 2 2 3 7 2" xfId="11718" xr:uid="{FB6DD944-A5E3-465E-8ABD-7FF9973AD518}"/>
    <cellStyle name="Normal 2 2 4 2 2 2 3 8" xfId="3733" xr:uid="{00000000-0005-0000-0000-0000720E0000}"/>
    <cellStyle name="Normal 2 2 4 2 2 2 3 8 2" xfId="11719" xr:uid="{DF8F5936-750C-4D15-AE4F-85049827DA73}"/>
    <cellStyle name="Normal 2 2 4 2 2 2 3 9" xfId="3734" xr:uid="{00000000-0005-0000-0000-0000730E0000}"/>
    <cellStyle name="Normal 2 2 4 2 2 2 3 9 2" xfId="11720" xr:uid="{09C31A9E-7F7F-42F1-B118-7D38A0296E3F}"/>
    <cellStyle name="Normal 2 2 4 2 2 2 4" xfId="3735" xr:uid="{00000000-0005-0000-0000-0000740E0000}"/>
    <cellStyle name="Normal 2 2 4 2 2 2 4 10" xfId="3736" xr:uid="{00000000-0005-0000-0000-0000750E0000}"/>
    <cellStyle name="Normal 2 2 4 2 2 2 4 10 2" xfId="11722" xr:uid="{7A204339-F92E-443B-B99E-D94F9E0A5656}"/>
    <cellStyle name="Normal 2 2 4 2 2 2 4 11" xfId="3737" xr:uid="{00000000-0005-0000-0000-0000760E0000}"/>
    <cellStyle name="Normal 2 2 4 2 2 2 4 11 2" xfId="11723" xr:uid="{42B3231F-4CC3-42A0-A408-3C3E420FE4E9}"/>
    <cellStyle name="Normal 2 2 4 2 2 2 4 12" xfId="3738" xr:uid="{00000000-0005-0000-0000-0000770E0000}"/>
    <cellStyle name="Normal 2 2 4 2 2 2 4 12 2" xfId="11724" xr:uid="{3BBD3697-EAE7-48EE-9A72-E538CD7AED1B}"/>
    <cellStyle name="Normal 2 2 4 2 2 2 4 13" xfId="3739" xr:uid="{00000000-0005-0000-0000-0000780E0000}"/>
    <cellStyle name="Normal 2 2 4 2 2 2 4 13 2" xfId="11725" xr:uid="{B6D549DA-759D-42E9-B20D-F31F15498CEB}"/>
    <cellStyle name="Normal 2 2 4 2 2 2 4 14" xfId="3740" xr:uid="{00000000-0005-0000-0000-0000790E0000}"/>
    <cellStyle name="Normal 2 2 4 2 2 2 4 14 2" xfId="11726" xr:uid="{221E7BC5-3266-4B14-A5D3-D867E6E6A12F}"/>
    <cellStyle name="Normal 2 2 4 2 2 2 4 15" xfId="3741" xr:uid="{00000000-0005-0000-0000-00007A0E0000}"/>
    <cellStyle name="Normal 2 2 4 2 2 2 4 15 2" xfId="11727" xr:uid="{6C9CA1E2-62B0-49E1-9409-D96BD173D578}"/>
    <cellStyle name="Normal 2 2 4 2 2 2 4 16" xfId="11721" xr:uid="{0174977B-36DE-40AE-966C-661083479859}"/>
    <cellStyle name="Normal 2 2 4 2 2 2 4 2" xfId="3742" xr:uid="{00000000-0005-0000-0000-00007B0E0000}"/>
    <cellStyle name="Normal 2 2 4 2 2 2 4 2 2" xfId="11728" xr:uid="{6532B6C0-EBA9-4660-9031-75752FEF89BB}"/>
    <cellStyle name="Normal 2 2 4 2 2 2 4 3" xfId="3743" xr:uid="{00000000-0005-0000-0000-00007C0E0000}"/>
    <cellStyle name="Normal 2 2 4 2 2 2 4 3 2" xfId="11729" xr:uid="{1FB0B7FC-1D76-4250-AFE2-CD8393063B5E}"/>
    <cellStyle name="Normal 2 2 4 2 2 2 4 4" xfId="3744" xr:uid="{00000000-0005-0000-0000-00007D0E0000}"/>
    <cellStyle name="Normal 2 2 4 2 2 2 4 4 2" xfId="11730" xr:uid="{3FA9B44B-74B8-4105-96CA-81E24B7E6476}"/>
    <cellStyle name="Normal 2 2 4 2 2 2 4 5" xfId="3745" xr:uid="{00000000-0005-0000-0000-00007E0E0000}"/>
    <cellStyle name="Normal 2 2 4 2 2 2 4 5 2" xfId="11731" xr:uid="{71EE9AAE-7A98-48DE-996E-0F6560CCE241}"/>
    <cellStyle name="Normal 2 2 4 2 2 2 4 6" xfId="3746" xr:uid="{00000000-0005-0000-0000-00007F0E0000}"/>
    <cellStyle name="Normal 2 2 4 2 2 2 4 6 2" xfId="11732" xr:uid="{F1D248EA-6342-44D8-8019-08F98F995AF4}"/>
    <cellStyle name="Normal 2 2 4 2 2 2 4 7" xfId="3747" xr:uid="{00000000-0005-0000-0000-0000800E0000}"/>
    <cellStyle name="Normal 2 2 4 2 2 2 4 7 2" xfId="11733" xr:uid="{DCB78D94-0794-44B2-B39E-AB6FC6E5D624}"/>
    <cellStyle name="Normal 2 2 4 2 2 2 4 8" xfId="3748" xr:uid="{00000000-0005-0000-0000-0000810E0000}"/>
    <cellStyle name="Normal 2 2 4 2 2 2 4 8 2" xfId="11734" xr:uid="{1A3B7535-168A-4DC6-8B38-88D746FE7A1F}"/>
    <cellStyle name="Normal 2 2 4 2 2 2 4 9" xfId="3749" xr:uid="{00000000-0005-0000-0000-0000820E0000}"/>
    <cellStyle name="Normal 2 2 4 2 2 2 4 9 2" xfId="11735" xr:uid="{7F79B2F6-5CC4-457F-B899-DB9AA54DFC84}"/>
    <cellStyle name="Normal 2 2 4 2 2 2 5" xfId="3750" xr:uid="{00000000-0005-0000-0000-0000830E0000}"/>
    <cellStyle name="Normal 2 2 4 2 2 2 5 10" xfId="3751" xr:uid="{00000000-0005-0000-0000-0000840E0000}"/>
    <cellStyle name="Normal 2 2 4 2 2 2 5 10 2" xfId="11737" xr:uid="{B1C31482-75DB-48A9-AD55-3E7DD088A2CC}"/>
    <cellStyle name="Normal 2 2 4 2 2 2 5 11" xfId="3752" xr:uid="{00000000-0005-0000-0000-0000850E0000}"/>
    <cellStyle name="Normal 2 2 4 2 2 2 5 11 2" xfId="11738" xr:uid="{2693D94B-F2C8-4D46-8B39-397190E7BBD3}"/>
    <cellStyle name="Normal 2 2 4 2 2 2 5 12" xfId="3753" xr:uid="{00000000-0005-0000-0000-0000860E0000}"/>
    <cellStyle name="Normal 2 2 4 2 2 2 5 12 2" xfId="11739" xr:uid="{B295C9DF-22DD-44E6-B48B-A12F32A58634}"/>
    <cellStyle name="Normal 2 2 4 2 2 2 5 13" xfId="3754" xr:uid="{00000000-0005-0000-0000-0000870E0000}"/>
    <cellStyle name="Normal 2 2 4 2 2 2 5 13 2" xfId="11740" xr:uid="{B0CB56ED-7BB4-4272-8506-B3E26D15FC7C}"/>
    <cellStyle name="Normal 2 2 4 2 2 2 5 14" xfId="3755" xr:uid="{00000000-0005-0000-0000-0000880E0000}"/>
    <cellStyle name="Normal 2 2 4 2 2 2 5 14 2" xfId="11741" xr:uid="{40D95909-B35A-48C2-8687-4D10D9179B87}"/>
    <cellStyle name="Normal 2 2 4 2 2 2 5 15" xfId="3756" xr:uid="{00000000-0005-0000-0000-0000890E0000}"/>
    <cellStyle name="Normal 2 2 4 2 2 2 5 15 2" xfId="11742" xr:uid="{2B747E71-70AA-4923-84DF-5921AF1834AD}"/>
    <cellStyle name="Normal 2 2 4 2 2 2 5 16" xfId="11736" xr:uid="{67302101-82A2-4B62-89B4-430160BDF804}"/>
    <cellStyle name="Normal 2 2 4 2 2 2 5 2" xfId="3757" xr:uid="{00000000-0005-0000-0000-00008A0E0000}"/>
    <cellStyle name="Normal 2 2 4 2 2 2 5 2 2" xfId="11743" xr:uid="{606739B1-0FB1-439E-9446-1392AF1B85F4}"/>
    <cellStyle name="Normal 2 2 4 2 2 2 5 3" xfId="3758" xr:uid="{00000000-0005-0000-0000-00008B0E0000}"/>
    <cellStyle name="Normal 2 2 4 2 2 2 5 3 2" xfId="11744" xr:uid="{8F87B9FE-4BA9-4318-9A79-0392B6003115}"/>
    <cellStyle name="Normal 2 2 4 2 2 2 5 4" xfId="3759" xr:uid="{00000000-0005-0000-0000-00008C0E0000}"/>
    <cellStyle name="Normal 2 2 4 2 2 2 5 4 2" xfId="11745" xr:uid="{50B5D379-1556-4980-AF0E-B485A6FFB0B7}"/>
    <cellStyle name="Normal 2 2 4 2 2 2 5 5" xfId="3760" xr:uid="{00000000-0005-0000-0000-00008D0E0000}"/>
    <cellStyle name="Normal 2 2 4 2 2 2 5 5 2" xfId="11746" xr:uid="{8AC05182-EF46-44EF-977A-B7902D245F72}"/>
    <cellStyle name="Normal 2 2 4 2 2 2 5 6" xfId="3761" xr:uid="{00000000-0005-0000-0000-00008E0E0000}"/>
    <cellStyle name="Normal 2 2 4 2 2 2 5 6 2" xfId="11747" xr:uid="{8CE88FD5-FEC8-4DC7-B3DE-81ABEDB83C76}"/>
    <cellStyle name="Normal 2 2 4 2 2 2 5 7" xfId="3762" xr:uid="{00000000-0005-0000-0000-00008F0E0000}"/>
    <cellStyle name="Normal 2 2 4 2 2 2 5 7 2" xfId="11748" xr:uid="{32823708-F8A2-40FC-8DDE-E26996FC05DE}"/>
    <cellStyle name="Normal 2 2 4 2 2 2 5 8" xfId="3763" xr:uid="{00000000-0005-0000-0000-0000900E0000}"/>
    <cellStyle name="Normal 2 2 4 2 2 2 5 8 2" xfId="11749" xr:uid="{0C50C133-C823-4CBB-8A46-B830050D56A1}"/>
    <cellStyle name="Normal 2 2 4 2 2 2 5 9" xfId="3764" xr:uid="{00000000-0005-0000-0000-0000910E0000}"/>
    <cellStyle name="Normal 2 2 4 2 2 2 5 9 2" xfId="11750" xr:uid="{E6DC29CB-0F90-4299-AE86-8BB68AB47AAA}"/>
    <cellStyle name="Normal 2 2 4 2 2 2 6" xfId="11690" xr:uid="{0FCA52EF-8925-4240-8FAC-2B2916FC0207}"/>
    <cellStyle name="Normal 2 2 4 2 2 20" xfId="11679" xr:uid="{DC029393-FF48-48B8-A35C-D46642649D16}"/>
    <cellStyle name="Normal 2 2 4 2 2 3" xfId="3765" xr:uid="{00000000-0005-0000-0000-0000920E0000}"/>
    <cellStyle name="Normal 2 2 4 2 2 3 2" xfId="11751" xr:uid="{F09969DC-5120-4EC5-ADFC-6689EFB41BBA}"/>
    <cellStyle name="Normal 2 2 4 2 2 4" xfId="3766" xr:uid="{00000000-0005-0000-0000-0000930E0000}"/>
    <cellStyle name="Normal 2 2 4 2 2 4 2" xfId="11752" xr:uid="{6199EC05-8293-49BA-BC00-B1154BDCDC82}"/>
    <cellStyle name="Normal 2 2 4 2 2 5" xfId="3767" xr:uid="{00000000-0005-0000-0000-0000940E0000}"/>
    <cellStyle name="Normal 2 2 4 2 2 5 2" xfId="11753" xr:uid="{C7FD7946-5C8B-4359-AB91-F266CB4D3AC1}"/>
    <cellStyle name="Normal 2 2 4 2 2 6" xfId="3768" xr:uid="{00000000-0005-0000-0000-0000950E0000}"/>
    <cellStyle name="Normal 2 2 4 2 2 6 2" xfId="11754" xr:uid="{F388D860-2B5E-46FE-95E6-CF1D27180FBE}"/>
    <cellStyle name="Normal 2 2 4 2 2 7" xfId="3769" xr:uid="{00000000-0005-0000-0000-0000960E0000}"/>
    <cellStyle name="Normal 2 2 4 2 2 7 2" xfId="11755" xr:uid="{3E22087A-9C04-4F79-87D7-F99454EA9029}"/>
    <cellStyle name="Normal 2 2 4 2 2 8" xfId="3770" xr:uid="{00000000-0005-0000-0000-0000970E0000}"/>
    <cellStyle name="Normal 2 2 4 2 2 8 2" xfId="11756" xr:uid="{537A32B6-9833-4C3F-84C3-B70E8FA0743F}"/>
    <cellStyle name="Normal 2 2 4 2 2 9" xfId="3771" xr:uid="{00000000-0005-0000-0000-0000980E0000}"/>
    <cellStyle name="Normal 2 2 4 2 2 9 2" xfId="11757" xr:uid="{8E8C01A0-18E1-4EB7-85C8-D4FABD75AAC6}"/>
    <cellStyle name="Normal 2 2 4 2 3" xfId="3772" xr:uid="{00000000-0005-0000-0000-0000990E0000}"/>
    <cellStyle name="Normal 2 2 4 2 3 10" xfId="3773" xr:uid="{00000000-0005-0000-0000-00009A0E0000}"/>
    <cellStyle name="Normal 2 2 4 2 3 10 2" xfId="11759" xr:uid="{4DC3B11C-7544-442A-AEFD-4CD36815E8A5}"/>
    <cellStyle name="Normal 2 2 4 2 3 11" xfId="3774" xr:uid="{00000000-0005-0000-0000-00009B0E0000}"/>
    <cellStyle name="Normal 2 2 4 2 3 11 2" xfId="11760" xr:uid="{7C6725CD-36F0-4FFF-93AD-2E363900E3B3}"/>
    <cellStyle name="Normal 2 2 4 2 3 12" xfId="3775" xr:uid="{00000000-0005-0000-0000-00009C0E0000}"/>
    <cellStyle name="Normal 2 2 4 2 3 12 2" xfId="11761" xr:uid="{836052A3-8FCF-4320-839C-5946784F680C}"/>
    <cellStyle name="Normal 2 2 4 2 3 13" xfId="3776" xr:uid="{00000000-0005-0000-0000-00009D0E0000}"/>
    <cellStyle name="Normal 2 2 4 2 3 13 2" xfId="11762" xr:uid="{615057F9-6FD6-467E-92D6-596DF73A6307}"/>
    <cellStyle name="Normal 2 2 4 2 3 14" xfId="3777" xr:uid="{00000000-0005-0000-0000-00009E0E0000}"/>
    <cellStyle name="Normal 2 2 4 2 3 14 2" xfId="11763" xr:uid="{9B9BD2B3-9C43-4E30-AEBE-B1216C88FC42}"/>
    <cellStyle name="Normal 2 2 4 2 3 15" xfId="3778" xr:uid="{00000000-0005-0000-0000-00009F0E0000}"/>
    <cellStyle name="Normal 2 2 4 2 3 15 2" xfId="11764" xr:uid="{1A0306D8-637E-4CE0-A8DA-4731EABA6285}"/>
    <cellStyle name="Normal 2 2 4 2 3 16" xfId="11758" xr:uid="{64936E5B-DBC5-48C2-AF33-60A9849F30D5}"/>
    <cellStyle name="Normal 2 2 4 2 3 2" xfId="3779" xr:uid="{00000000-0005-0000-0000-0000A00E0000}"/>
    <cellStyle name="Normal 2 2 4 2 3 2 2" xfId="11765" xr:uid="{578FA6B1-F44C-41FF-9B23-80869D60B3B6}"/>
    <cellStyle name="Normal 2 2 4 2 3 3" xfId="3780" xr:uid="{00000000-0005-0000-0000-0000A10E0000}"/>
    <cellStyle name="Normal 2 2 4 2 3 3 2" xfId="11766" xr:uid="{5ECE2FF7-AE97-4010-A16B-CD269F9351FD}"/>
    <cellStyle name="Normal 2 2 4 2 3 4" xfId="3781" xr:uid="{00000000-0005-0000-0000-0000A20E0000}"/>
    <cellStyle name="Normal 2 2 4 2 3 4 2" xfId="11767" xr:uid="{266793B0-2D97-491F-A5BA-1C2FE65952D6}"/>
    <cellStyle name="Normal 2 2 4 2 3 5" xfId="3782" xr:uid="{00000000-0005-0000-0000-0000A30E0000}"/>
    <cellStyle name="Normal 2 2 4 2 3 5 2" xfId="11768" xr:uid="{D56AE3A4-F373-449F-BD19-7DFA416F06C5}"/>
    <cellStyle name="Normal 2 2 4 2 3 6" xfId="3783" xr:uid="{00000000-0005-0000-0000-0000A40E0000}"/>
    <cellStyle name="Normal 2 2 4 2 3 6 2" xfId="11769" xr:uid="{EC949AC2-BFEA-45FA-BBDE-B5F1F71465C9}"/>
    <cellStyle name="Normal 2 2 4 2 3 7" xfId="3784" xr:uid="{00000000-0005-0000-0000-0000A50E0000}"/>
    <cellStyle name="Normal 2 2 4 2 3 7 2" xfId="11770" xr:uid="{E4D8CA51-01D8-4C63-99AD-C556274C0F26}"/>
    <cellStyle name="Normal 2 2 4 2 3 8" xfId="3785" xr:uid="{00000000-0005-0000-0000-0000A60E0000}"/>
    <cellStyle name="Normal 2 2 4 2 3 8 2" xfId="11771" xr:uid="{DDC77B23-88C5-49E8-9488-D896DD6C5F7A}"/>
    <cellStyle name="Normal 2 2 4 2 3 9" xfId="3786" xr:uid="{00000000-0005-0000-0000-0000A70E0000}"/>
    <cellStyle name="Normal 2 2 4 2 3 9 2" xfId="11772" xr:uid="{489FF97D-5EDB-4487-AB8A-930649094F0D}"/>
    <cellStyle name="Normal 2 2 4 2 4" xfId="3787" xr:uid="{00000000-0005-0000-0000-0000A80E0000}"/>
    <cellStyle name="Normal 2 2 4 2 4 10" xfId="3788" xr:uid="{00000000-0005-0000-0000-0000A90E0000}"/>
    <cellStyle name="Normal 2 2 4 2 4 10 2" xfId="11774" xr:uid="{445F640D-52D8-4369-91BF-1669556D3A2D}"/>
    <cellStyle name="Normal 2 2 4 2 4 11" xfId="3789" xr:uid="{00000000-0005-0000-0000-0000AA0E0000}"/>
    <cellStyle name="Normal 2 2 4 2 4 11 2" xfId="11775" xr:uid="{28EED1CC-4316-4019-AD3D-444E3F40E471}"/>
    <cellStyle name="Normal 2 2 4 2 4 12" xfId="3790" xr:uid="{00000000-0005-0000-0000-0000AB0E0000}"/>
    <cellStyle name="Normal 2 2 4 2 4 12 2" xfId="11776" xr:uid="{3BB5BC29-6D8D-4380-801A-4C597556F55E}"/>
    <cellStyle name="Normal 2 2 4 2 4 13" xfId="3791" xr:uid="{00000000-0005-0000-0000-0000AC0E0000}"/>
    <cellStyle name="Normal 2 2 4 2 4 13 2" xfId="11777" xr:uid="{2ED80AF2-DADA-4EAC-AB59-AAD3DECDD8AE}"/>
    <cellStyle name="Normal 2 2 4 2 4 14" xfId="3792" xr:uid="{00000000-0005-0000-0000-0000AD0E0000}"/>
    <cellStyle name="Normal 2 2 4 2 4 14 2" xfId="11778" xr:uid="{3130DE79-302A-4330-A637-6F61FA6E5BC4}"/>
    <cellStyle name="Normal 2 2 4 2 4 15" xfId="3793" xr:uid="{00000000-0005-0000-0000-0000AE0E0000}"/>
    <cellStyle name="Normal 2 2 4 2 4 15 2" xfId="11779" xr:uid="{252D4867-3E41-47C0-B752-ADC3929F2868}"/>
    <cellStyle name="Normal 2 2 4 2 4 16" xfId="11773" xr:uid="{DDADE026-DB23-4174-ACAD-31237A53A822}"/>
    <cellStyle name="Normal 2 2 4 2 4 2" xfId="3794" xr:uid="{00000000-0005-0000-0000-0000AF0E0000}"/>
    <cellStyle name="Normal 2 2 4 2 4 2 2" xfId="11780" xr:uid="{F506F673-8185-4453-9A42-C31DD9293721}"/>
    <cellStyle name="Normal 2 2 4 2 4 3" xfId="3795" xr:uid="{00000000-0005-0000-0000-0000B00E0000}"/>
    <cellStyle name="Normal 2 2 4 2 4 3 2" xfId="11781" xr:uid="{26E0E94E-A54F-47DB-8593-155BE98CA5DF}"/>
    <cellStyle name="Normal 2 2 4 2 4 4" xfId="3796" xr:uid="{00000000-0005-0000-0000-0000B10E0000}"/>
    <cellStyle name="Normal 2 2 4 2 4 4 2" xfId="11782" xr:uid="{49920FF0-7408-42E4-8363-8E24680A97A1}"/>
    <cellStyle name="Normal 2 2 4 2 4 5" xfId="3797" xr:uid="{00000000-0005-0000-0000-0000B20E0000}"/>
    <cellStyle name="Normal 2 2 4 2 4 5 2" xfId="11783" xr:uid="{4BCFF3D5-0AC4-4A58-A5B7-F6E80BCCF474}"/>
    <cellStyle name="Normal 2 2 4 2 4 6" xfId="3798" xr:uid="{00000000-0005-0000-0000-0000B30E0000}"/>
    <cellStyle name="Normal 2 2 4 2 4 6 2" xfId="11784" xr:uid="{39921AFB-9622-4849-AB07-56C3BAF9FA63}"/>
    <cellStyle name="Normal 2 2 4 2 4 7" xfId="3799" xr:uid="{00000000-0005-0000-0000-0000B40E0000}"/>
    <cellStyle name="Normal 2 2 4 2 4 7 2" xfId="11785" xr:uid="{3AA3A1C4-1EA6-4F74-91D7-A26F0CE15C61}"/>
    <cellStyle name="Normal 2 2 4 2 4 8" xfId="3800" xr:uid="{00000000-0005-0000-0000-0000B50E0000}"/>
    <cellStyle name="Normal 2 2 4 2 4 8 2" xfId="11786" xr:uid="{1353A06D-38D3-4353-90E8-F7DFAB062759}"/>
    <cellStyle name="Normal 2 2 4 2 4 9" xfId="3801" xr:uid="{00000000-0005-0000-0000-0000B60E0000}"/>
    <cellStyle name="Normal 2 2 4 2 4 9 2" xfId="11787" xr:uid="{0BF54DA7-A22F-4C94-A695-91E271F4873F}"/>
    <cellStyle name="Normal 2 2 4 2 5" xfId="3802" xr:uid="{00000000-0005-0000-0000-0000B70E0000}"/>
    <cellStyle name="Normal 2 2 4 2 5 10" xfId="3803" xr:uid="{00000000-0005-0000-0000-0000B80E0000}"/>
    <cellStyle name="Normal 2 2 4 2 5 10 2" xfId="11789" xr:uid="{ED09FE3E-6164-46BD-8E02-47BA7C611579}"/>
    <cellStyle name="Normal 2 2 4 2 5 11" xfId="3804" xr:uid="{00000000-0005-0000-0000-0000B90E0000}"/>
    <cellStyle name="Normal 2 2 4 2 5 11 2" xfId="11790" xr:uid="{E6D8BF1B-FACA-48EE-A9E8-82D76FC5B3E7}"/>
    <cellStyle name="Normal 2 2 4 2 5 12" xfId="3805" xr:uid="{00000000-0005-0000-0000-0000BA0E0000}"/>
    <cellStyle name="Normal 2 2 4 2 5 12 2" xfId="11791" xr:uid="{5C0FA542-8C33-4670-827A-EA87701F6035}"/>
    <cellStyle name="Normal 2 2 4 2 5 13" xfId="3806" xr:uid="{00000000-0005-0000-0000-0000BB0E0000}"/>
    <cellStyle name="Normal 2 2 4 2 5 13 2" xfId="11792" xr:uid="{13EB2123-C605-4F2F-B40A-5E9897343EAC}"/>
    <cellStyle name="Normal 2 2 4 2 5 14" xfId="3807" xr:uid="{00000000-0005-0000-0000-0000BC0E0000}"/>
    <cellStyle name="Normal 2 2 4 2 5 14 2" xfId="11793" xr:uid="{E54E7126-79DC-4184-B6BD-97BA5CB99BDC}"/>
    <cellStyle name="Normal 2 2 4 2 5 15" xfId="3808" xr:uid="{00000000-0005-0000-0000-0000BD0E0000}"/>
    <cellStyle name="Normal 2 2 4 2 5 15 2" xfId="11794" xr:uid="{D1DAE0B3-5FF8-4838-BCE8-CF98FFCDB715}"/>
    <cellStyle name="Normal 2 2 4 2 5 16" xfId="11788" xr:uid="{8FBEF8A3-F503-4430-ACB0-DF7D2A150000}"/>
    <cellStyle name="Normal 2 2 4 2 5 2" xfId="3809" xr:uid="{00000000-0005-0000-0000-0000BE0E0000}"/>
    <cellStyle name="Normal 2 2 4 2 5 2 2" xfId="11795" xr:uid="{2D2700E6-CBD7-49B2-B269-46B5C637D335}"/>
    <cellStyle name="Normal 2 2 4 2 5 3" xfId="3810" xr:uid="{00000000-0005-0000-0000-0000BF0E0000}"/>
    <cellStyle name="Normal 2 2 4 2 5 3 2" xfId="11796" xr:uid="{D981AA29-3B10-4250-AD22-E35124D37189}"/>
    <cellStyle name="Normal 2 2 4 2 5 4" xfId="3811" xr:uid="{00000000-0005-0000-0000-0000C00E0000}"/>
    <cellStyle name="Normal 2 2 4 2 5 4 2" xfId="11797" xr:uid="{62212A9B-95AE-4BC0-ADC1-853E293AFEE3}"/>
    <cellStyle name="Normal 2 2 4 2 5 5" xfId="3812" xr:uid="{00000000-0005-0000-0000-0000C10E0000}"/>
    <cellStyle name="Normal 2 2 4 2 5 5 2" xfId="11798" xr:uid="{DE95DC39-0C32-4DF5-9768-A8C1BA612CDA}"/>
    <cellStyle name="Normal 2 2 4 2 5 6" xfId="3813" xr:uid="{00000000-0005-0000-0000-0000C20E0000}"/>
    <cellStyle name="Normal 2 2 4 2 5 6 2" xfId="11799" xr:uid="{4EEE2861-4F3B-456D-895B-8F96E41AF1FE}"/>
    <cellStyle name="Normal 2 2 4 2 5 7" xfId="3814" xr:uid="{00000000-0005-0000-0000-0000C30E0000}"/>
    <cellStyle name="Normal 2 2 4 2 5 7 2" xfId="11800" xr:uid="{A7C390B7-9446-473A-AA2B-5BF9082A7291}"/>
    <cellStyle name="Normal 2 2 4 2 5 8" xfId="3815" xr:uid="{00000000-0005-0000-0000-0000C40E0000}"/>
    <cellStyle name="Normal 2 2 4 2 5 8 2" xfId="11801" xr:uid="{C19F097B-B03B-42C4-A15A-92B595D57CDF}"/>
    <cellStyle name="Normal 2 2 4 2 5 9" xfId="3816" xr:uid="{00000000-0005-0000-0000-0000C50E0000}"/>
    <cellStyle name="Normal 2 2 4 2 5 9 2" xfId="11802" xr:uid="{6B15D62F-6065-48E9-BC54-DB720E70D4AD}"/>
    <cellStyle name="Normal 2 2 4 2 6" xfId="3817" xr:uid="{00000000-0005-0000-0000-0000C60E0000}"/>
    <cellStyle name="Normal 2 2 4 2 6 10" xfId="3818" xr:uid="{00000000-0005-0000-0000-0000C70E0000}"/>
    <cellStyle name="Normal 2 2 4 2 6 10 2" xfId="11804" xr:uid="{AB109626-941A-43CA-82D9-751EB725F97E}"/>
    <cellStyle name="Normal 2 2 4 2 6 11" xfId="3819" xr:uid="{00000000-0005-0000-0000-0000C80E0000}"/>
    <cellStyle name="Normal 2 2 4 2 6 11 2" xfId="11805" xr:uid="{16262576-B11D-4676-A415-57A6F4604307}"/>
    <cellStyle name="Normal 2 2 4 2 6 12" xfId="3820" xr:uid="{00000000-0005-0000-0000-0000C90E0000}"/>
    <cellStyle name="Normal 2 2 4 2 6 12 2" xfId="11806" xr:uid="{B496C88F-3068-48DE-8C2A-20D55519D17A}"/>
    <cellStyle name="Normal 2 2 4 2 6 13" xfId="3821" xr:uid="{00000000-0005-0000-0000-0000CA0E0000}"/>
    <cellStyle name="Normal 2 2 4 2 6 13 2" xfId="11807" xr:uid="{39E116E5-8105-4202-A30D-30AB157481BB}"/>
    <cellStyle name="Normal 2 2 4 2 6 14" xfId="3822" xr:uid="{00000000-0005-0000-0000-0000CB0E0000}"/>
    <cellStyle name="Normal 2 2 4 2 6 14 2" xfId="11808" xr:uid="{741E081A-2E79-4729-8E7B-90535846E5A2}"/>
    <cellStyle name="Normal 2 2 4 2 6 15" xfId="3823" xr:uid="{00000000-0005-0000-0000-0000CC0E0000}"/>
    <cellStyle name="Normal 2 2 4 2 6 15 2" xfId="11809" xr:uid="{509ACC15-B681-4225-8FC5-84DD3B0C88A1}"/>
    <cellStyle name="Normal 2 2 4 2 6 16" xfId="11803" xr:uid="{7290C8F0-04EE-42A2-B7A8-D9D75CD91115}"/>
    <cellStyle name="Normal 2 2 4 2 6 2" xfId="3824" xr:uid="{00000000-0005-0000-0000-0000CD0E0000}"/>
    <cellStyle name="Normal 2 2 4 2 6 2 2" xfId="11810" xr:uid="{25E63B36-D83C-4C5E-B7C7-5ABA61F1BA9B}"/>
    <cellStyle name="Normal 2 2 4 2 6 3" xfId="3825" xr:uid="{00000000-0005-0000-0000-0000CE0E0000}"/>
    <cellStyle name="Normal 2 2 4 2 6 3 2" xfId="11811" xr:uid="{DF767195-ED1B-4603-910F-6FB03E967B6C}"/>
    <cellStyle name="Normal 2 2 4 2 6 4" xfId="3826" xr:uid="{00000000-0005-0000-0000-0000CF0E0000}"/>
    <cellStyle name="Normal 2 2 4 2 6 4 2" xfId="11812" xr:uid="{BA6A0754-88BA-4110-9A5A-8D4561DAC7A1}"/>
    <cellStyle name="Normal 2 2 4 2 6 5" xfId="3827" xr:uid="{00000000-0005-0000-0000-0000D00E0000}"/>
    <cellStyle name="Normal 2 2 4 2 6 5 2" xfId="11813" xr:uid="{B2B84D65-1C09-4FEA-9A6E-0684E140787D}"/>
    <cellStyle name="Normal 2 2 4 2 6 6" xfId="3828" xr:uid="{00000000-0005-0000-0000-0000D10E0000}"/>
    <cellStyle name="Normal 2 2 4 2 6 6 2" xfId="11814" xr:uid="{E415D843-017B-4B2F-8232-A9AB423DF298}"/>
    <cellStyle name="Normal 2 2 4 2 6 7" xfId="3829" xr:uid="{00000000-0005-0000-0000-0000D20E0000}"/>
    <cellStyle name="Normal 2 2 4 2 6 7 2" xfId="11815" xr:uid="{C3D5ADFD-2C19-4588-9614-FF2E233C1AB5}"/>
    <cellStyle name="Normal 2 2 4 2 6 8" xfId="3830" xr:uid="{00000000-0005-0000-0000-0000D30E0000}"/>
    <cellStyle name="Normal 2 2 4 2 6 8 2" xfId="11816" xr:uid="{49061790-238D-4855-9FA3-89592EB11772}"/>
    <cellStyle name="Normal 2 2 4 2 6 9" xfId="3831" xr:uid="{00000000-0005-0000-0000-0000D40E0000}"/>
    <cellStyle name="Normal 2 2 4 2 6 9 2" xfId="11817" xr:uid="{9FA64673-32FE-4C33-B404-53D5F5165F6F}"/>
    <cellStyle name="Normal 2 2 4 2 7" xfId="3832" xr:uid="{00000000-0005-0000-0000-0000D50E0000}"/>
    <cellStyle name="Normal 2 2 4 2 7 10" xfId="3833" xr:uid="{00000000-0005-0000-0000-0000D60E0000}"/>
    <cellStyle name="Normal 2 2 4 2 7 10 2" xfId="11819" xr:uid="{F5D205DD-593A-4418-BBA5-12B6B704572C}"/>
    <cellStyle name="Normal 2 2 4 2 7 11" xfId="3834" xr:uid="{00000000-0005-0000-0000-0000D70E0000}"/>
    <cellStyle name="Normal 2 2 4 2 7 11 2" xfId="11820" xr:uid="{69B66AEB-8A89-43B4-82BF-C8E5213CA4DA}"/>
    <cellStyle name="Normal 2 2 4 2 7 12" xfId="3835" xr:uid="{00000000-0005-0000-0000-0000D80E0000}"/>
    <cellStyle name="Normal 2 2 4 2 7 12 2" xfId="11821" xr:uid="{39BB3F26-4207-4069-83E5-819915490E29}"/>
    <cellStyle name="Normal 2 2 4 2 7 13" xfId="3836" xr:uid="{00000000-0005-0000-0000-0000D90E0000}"/>
    <cellStyle name="Normal 2 2 4 2 7 13 2" xfId="11822" xr:uid="{C8951629-D960-419E-B33D-44EDA7A332DA}"/>
    <cellStyle name="Normal 2 2 4 2 7 14" xfId="3837" xr:uid="{00000000-0005-0000-0000-0000DA0E0000}"/>
    <cellStyle name="Normal 2 2 4 2 7 14 2" xfId="11823" xr:uid="{EE95E6A7-47A5-4BE9-9285-C6BEC120A0A2}"/>
    <cellStyle name="Normal 2 2 4 2 7 15" xfId="3838" xr:uid="{00000000-0005-0000-0000-0000DB0E0000}"/>
    <cellStyle name="Normal 2 2 4 2 7 15 2" xfId="11824" xr:uid="{DC15E323-DF66-4E9A-AB51-95102F5A9BD6}"/>
    <cellStyle name="Normal 2 2 4 2 7 16" xfId="11818" xr:uid="{64B2AE7F-441F-419D-BF28-BA1EF1205F8F}"/>
    <cellStyle name="Normal 2 2 4 2 7 2" xfId="3839" xr:uid="{00000000-0005-0000-0000-0000DC0E0000}"/>
    <cellStyle name="Normal 2 2 4 2 7 2 2" xfId="11825" xr:uid="{32FD011C-9F38-4F71-B3C4-F937D78DC06B}"/>
    <cellStyle name="Normal 2 2 4 2 7 3" xfId="3840" xr:uid="{00000000-0005-0000-0000-0000DD0E0000}"/>
    <cellStyle name="Normal 2 2 4 2 7 3 2" xfId="11826" xr:uid="{86D46C57-03D9-4488-ADD6-80B93AC88040}"/>
    <cellStyle name="Normal 2 2 4 2 7 4" xfId="3841" xr:uid="{00000000-0005-0000-0000-0000DE0E0000}"/>
    <cellStyle name="Normal 2 2 4 2 7 4 2" xfId="11827" xr:uid="{C25C1D8E-B741-4116-A4FB-FF5F050E1E50}"/>
    <cellStyle name="Normal 2 2 4 2 7 5" xfId="3842" xr:uid="{00000000-0005-0000-0000-0000DF0E0000}"/>
    <cellStyle name="Normal 2 2 4 2 7 5 2" xfId="11828" xr:uid="{09599229-D16C-47AC-9712-F97982293CD5}"/>
    <cellStyle name="Normal 2 2 4 2 7 6" xfId="3843" xr:uid="{00000000-0005-0000-0000-0000E00E0000}"/>
    <cellStyle name="Normal 2 2 4 2 7 6 2" xfId="11829" xr:uid="{C84703F1-A541-4F36-A802-09C1D58111C5}"/>
    <cellStyle name="Normal 2 2 4 2 7 7" xfId="3844" xr:uid="{00000000-0005-0000-0000-0000E10E0000}"/>
    <cellStyle name="Normal 2 2 4 2 7 7 2" xfId="11830" xr:uid="{CD37DBE5-676C-42E0-8692-7DCC0A3DAB82}"/>
    <cellStyle name="Normal 2 2 4 2 7 8" xfId="3845" xr:uid="{00000000-0005-0000-0000-0000E20E0000}"/>
    <cellStyle name="Normal 2 2 4 2 7 8 2" xfId="11831" xr:uid="{F4BB7A0D-9F97-4EBF-9464-5B252E0B956D}"/>
    <cellStyle name="Normal 2 2 4 2 7 9" xfId="3846" xr:uid="{00000000-0005-0000-0000-0000E30E0000}"/>
    <cellStyle name="Normal 2 2 4 2 7 9 2" xfId="11832" xr:uid="{F5035816-E677-4D22-B21A-E36FEC70358E}"/>
    <cellStyle name="Normal 2 2 4 2 8" xfId="3847" xr:uid="{00000000-0005-0000-0000-0000E40E0000}"/>
    <cellStyle name="Normal 2 2 4 2 8 10" xfId="3848" xr:uid="{00000000-0005-0000-0000-0000E50E0000}"/>
    <cellStyle name="Normal 2 2 4 2 8 10 2" xfId="11834" xr:uid="{7606648F-5605-4DF1-9549-CFCFEA93584F}"/>
    <cellStyle name="Normal 2 2 4 2 8 11" xfId="3849" xr:uid="{00000000-0005-0000-0000-0000E60E0000}"/>
    <cellStyle name="Normal 2 2 4 2 8 11 2" xfId="11835" xr:uid="{7E9F1E20-A2D9-400C-8BC2-4E7D58F0C5B2}"/>
    <cellStyle name="Normal 2 2 4 2 8 12" xfId="3850" xr:uid="{00000000-0005-0000-0000-0000E70E0000}"/>
    <cellStyle name="Normal 2 2 4 2 8 12 2" xfId="11836" xr:uid="{BACE2D1F-9D76-4BD6-86E9-44321826A4B5}"/>
    <cellStyle name="Normal 2 2 4 2 8 13" xfId="3851" xr:uid="{00000000-0005-0000-0000-0000E80E0000}"/>
    <cellStyle name="Normal 2 2 4 2 8 13 2" xfId="11837" xr:uid="{2856238E-FF9A-4E14-9C7C-CF536C851261}"/>
    <cellStyle name="Normal 2 2 4 2 8 14" xfId="3852" xr:uid="{00000000-0005-0000-0000-0000E90E0000}"/>
    <cellStyle name="Normal 2 2 4 2 8 14 2" xfId="11838" xr:uid="{052591F7-4C30-4B50-80E1-A69015DD8652}"/>
    <cellStyle name="Normal 2 2 4 2 8 15" xfId="3853" xr:uid="{00000000-0005-0000-0000-0000EA0E0000}"/>
    <cellStyle name="Normal 2 2 4 2 8 15 2" xfId="11839" xr:uid="{31025F20-101C-45D4-A445-D0B2BC0096BB}"/>
    <cellStyle name="Normal 2 2 4 2 8 16" xfId="11833" xr:uid="{75846CED-DB80-4536-825E-BDD7C041E088}"/>
    <cellStyle name="Normal 2 2 4 2 8 2" xfId="3854" xr:uid="{00000000-0005-0000-0000-0000EB0E0000}"/>
    <cellStyle name="Normal 2 2 4 2 8 2 2" xfId="11840" xr:uid="{C77CA1A4-C574-4D3E-AE55-86B2C4ED56F3}"/>
    <cellStyle name="Normal 2 2 4 2 8 3" xfId="3855" xr:uid="{00000000-0005-0000-0000-0000EC0E0000}"/>
    <cellStyle name="Normal 2 2 4 2 8 3 2" xfId="11841" xr:uid="{21C0BD77-623D-4006-908A-CEC18D0D1409}"/>
    <cellStyle name="Normal 2 2 4 2 8 4" xfId="3856" xr:uid="{00000000-0005-0000-0000-0000ED0E0000}"/>
    <cellStyle name="Normal 2 2 4 2 8 4 2" xfId="11842" xr:uid="{361AA9AD-ADBF-408C-9700-7014D48C8976}"/>
    <cellStyle name="Normal 2 2 4 2 8 5" xfId="3857" xr:uid="{00000000-0005-0000-0000-0000EE0E0000}"/>
    <cellStyle name="Normal 2 2 4 2 8 5 2" xfId="11843" xr:uid="{65B04950-2F78-4B91-8248-6FAD5F501C66}"/>
    <cellStyle name="Normal 2 2 4 2 8 6" xfId="3858" xr:uid="{00000000-0005-0000-0000-0000EF0E0000}"/>
    <cellStyle name="Normal 2 2 4 2 8 6 2" xfId="11844" xr:uid="{E6AF6220-F0B1-4506-97CC-4A4B41747D39}"/>
    <cellStyle name="Normal 2 2 4 2 8 7" xfId="3859" xr:uid="{00000000-0005-0000-0000-0000F00E0000}"/>
    <cellStyle name="Normal 2 2 4 2 8 7 2" xfId="11845" xr:uid="{93B5F223-2296-4F03-AEB4-72E1844F7CF0}"/>
    <cellStyle name="Normal 2 2 4 2 8 8" xfId="3860" xr:uid="{00000000-0005-0000-0000-0000F10E0000}"/>
    <cellStyle name="Normal 2 2 4 2 8 8 2" xfId="11846" xr:uid="{2F481692-81BA-427E-A7FB-A6BBC03BF1ED}"/>
    <cellStyle name="Normal 2 2 4 2 8 9" xfId="3861" xr:uid="{00000000-0005-0000-0000-0000F20E0000}"/>
    <cellStyle name="Normal 2 2 4 2 8 9 2" xfId="11847" xr:uid="{198DB0F2-E8BA-4FF5-BBDB-B1A34E5AD789}"/>
    <cellStyle name="Normal 2 2 4 2 9" xfId="11678" xr:uid="{CF746D5C-E3F1-48E7-A14A-C8F9F186B154}"/>
    <cellStyle name="Normal 2 2 4 20" xfId="3862" xr:uid="{00000000-0005-0000-0000-0000F30E0000}"/>
    <cellStyle name="Normal 2 2 4 20 2" xfId="11848" xr:uid="{3522FAC0-2580-47C9-A707-A347F7BF9D20}"/>
    <cellStyle name="Normal 2 2 4 21" xfId="3863" xr:uid="{00000000-0005-0000-0000-0000F40E0000}"/>
    <cellStyle name="Normal 2 2 4 21 2" xfId="11849" xr:uid="{87506A8C-7333-45A2-8E2D-B6A85986794B}"/>
    <cellStyle name="Normal 2 2 4 22" xfId="3864" xr:uid="{00000000-0005-0000-0000-0000F50E0000}"/>
    <cellStyle name="Normal 2 2 4 22 2" xfId="11850" xr:uid="{7F9D1F48-1B68-4D6E-83FE-F266F4EE56A9}"/>
    <cellStyle name="Normal 2 2 4 23" xfId="11667" xr:uid="{37B55764-9EA4-44A1-ABD8-126D64FFB88F}"/>
    <cellStyle name="Normal 2 2 4 3" xfId="3865" xr:uid="{00000000-0005-0000-0000-0000F60E0000}"/>
    <cellStyle name="Normal 2 2 4 3 2" xfId="3866" xr:uid="{00000000-0005-0000-0000-0000F70E0000}"/>
    <cellStyle name="Normal 2 2 4 3 2 10" xfId="3867" xr:uid="{00000000-0005-0000-0000-0000F80E0000}"/>
    <cellStyle name="Normal 2 2 4 3 2 10 2" xfId="11853" xr:uid="{31FD4A05-6AC9-4086-87EC-BD4B91E9101F}"/>
    <cellStyle name="Normal 2 2 4 3 2 11" xfId="3868" xr:uid="{00000000-0005-0000-0000-0000F90E0000}"/>
    <cellStyle name="Normal 2 2 4 3 2 11 2" xfId="11854" xr:uid="{B856C9AA-F0EA-4D75-9A78-70FE34EB028D}"/>
    <cellStyle name="Normal 2 2 4 3 2 12" xfId="3869" xr:uid="{00000000-0005-0000-0000-0000FA0E0000}"/>
    <cellStyle name="Normal 2 2 4 3 2 12 2" xfId="11855" xr:uid="{67D6EEF5-DA13-4AE3-9FDE-11C8C0C60093}"/>
    <cellStyle name="Normal 2 2 4 3 2 13" xfId="3870" xr:uid="{00000000-0005-0000-0000-0000FB0E0000}"/>
    <cellStyle name="Normal 2 2 4 3 2 13 2" xfId="11856" xr:uid="{7EF33E07-D8DB-4120-8C9A-1D210F5E5E88}"/>
    <cellStyle name="Normal 2 2 4 3 2 14" xfId="3871" xr:uid="{00000000-0005-0000-0000-0000FC0E0000}"/>
    <cellStyle name="Normal 2 2 4 3 2 14 2" xfId="11857" xr:uid="{2968595E-B9B7-4E32-8CE3-1665DAFA3D86}"/>
    <cellStyle name="Normal 2 2 4 3 2 15" xfId="3872" xr:uid="{00000000-0005-0000-0000-0000FD0E0000}"/>
    <cellStyle name="Normal 2 2 4 3 2 15 2" xfId="11858" xr:uid="{96C49DDA-683F-4E61-8816-7809D84AE998}"/>
    <cellStyle name="Normal 2 2 4 3 2 16" xfId="3873" xr:uid="{00000000-0005-0000-0000-0000FE0E0000}"/>
    <cellStyle name="Normal 2 2 4 3 2 16 2" xfId="11859" xr:uid="{42EED02D-D4C3-49A6-AB98-1DA75F13202D}"/>
    <cellStyle name="Normal 2 2 4 3 2 17" xfId="3874" xr:uid="{00000000-0005-0000-0000-0000FF0E0000}"/>
    <cellStyle name="Normal 2 2 4 3 2 17 2" xfId="11860" xr:uid="{5D0F899E-7E7F-4428-841E-B3B12D131549}"/>
    <cellStyle name="Normal 2 2 4 3 2 18" xfId="3875" xr:uid="{00000000-0005-0000-0000-0000000F0000}"/>
    <cellStyle name="Normal 2 2 4 3 2 18 2" xfId="11861" xr:uid="{9074A10D-72B6-4310-82DA-691E43D6423E}"/>
    <cellStyle name="Normal 2 2 4 3 2 19" xfId="3876" xr:uid="{00000000-0005-0000-0000-0000010F0000}"/>
    <cellStyle name="Normal 2 2 4 3 2 19 2" xfId="11862" xr:uid="{3CC116B4-023B-4DEA-A996-AFD8690EFC1F}"/>
    <cellStyle name="Normal 2 2 4 3 2 2" xfId="3877" xr:uid="{00000000-0005-0000-0000-0000020F0000}"/>
    <cellStyle name="Normal 2 2 4 3 2 2 2" xfId="11863" xr:uid="{E8A38CF3-E140-4C0D-A80D-DFC64CE27BAB}"/>
    <cellStyle name="Normal 2 2 4 3 2 20" xfId="11852" xr:uid="{0D0019B6-E58D-4773-826F-9AE3789E3321}"/>
    <cellStyle name="Normal 2 2 4 3 2 3" xfId="3878" xr:uid="{00000000-0005-0000-0000-0000030F0000}"/>
    <cellStyle name="Normal 2 2 4 3 2 3 2" xfId="11864" xr:uid="{7ABB49DE-7CDC-4781-A961-B195B1DD93A6}"/>
    <cellStyle name="Normal 2 2 4 3 2 4" xfId="3879" xr:uid="{00000000-0005-0000-0000-0000040F0000}"/>
    <cellStyle name="Normal 2 2 4 3 2 4 2" xfId="11865" xr:uid="{677D37B1-2BAD-44A1-8B6A-D5B46B80865D}"/>
    <cellStyle name="Normal 2 2 4 3 2 5" xfId="3880" xr:uid="{00000000-0005-0000-0000-0000050F0000}"/>
    <cellStyle name="Normal 2 2 4 3 2 5 2" xfId="11866" xr:uid="{D2F51DE2-6180-472C-AB06-4D833704475B}"/>
    <cellStyle name="Normal 2 2 4 3 2 6" xfId="3881" xr:uid="{00000000-0005-0000-0000-0000060F0000}"/>
    <cellStyle name="Normal 2 2 4 3 2 6 2" xfId="11867" xr:uid="{AEE0BBBC-290A-4F35-94DC-35661E5A3ACA}"/>
    <cellStyle name="Normal 2 2 4 3 2 7" xfId="3882" xr:uid="{00000000-0005-0000-0000-0000070F0000}"/>
    <cellStyle name="Normal 2 2 4 3 2 7 2" xfId="11868" xr:uid="{83A05AA2-5CFC-4812-A196-8291A61FEB94}"/>
    <cellStyle name="Normal 2 2 4 3 2 8" xfId="3883" xr:uid="{00000000-0005-0000-0000-0000080F0000}"/>
    <cellStyle name="Normal 2 2 4 3 2 8 2" xfId="11869" xr:uid="{CF951CC7-E76D-4344-A573-DDC0293D74A8}"/>
    <cellStyle name="Normal 2 2 4 3 2 9" xfId="3884" xr:uid="{00000000-0005-0000-0000-0000090F0000}"/>
    <cellStyle name="Normal 2 2 4 3 2 9 2" xfId="11870" xr:uid="{2ECA2472-3DE1-483C-926A-266C4B9037B1}"/>
    <cellStyle name="Normal 2 2 4 3 3" xfId="3885" xr:uid="{00000000-0005-0000-0000-00000A0F0000}"/>
    <cellStyle name="Normal 2 2 4 3 3 10" xfId="3886" xr:uid="{00000000-0005-0000-0000-00000B0F0000}"/>
    <cellStyle name="Normal 2 2 4 3 3 10 2" xfId="11872" xr:uid="{E24A4A82-9BDD-4AB4-B6C0-09FE711E8855}"/>
    <cellStyle name="Normal 2 2 4 3 3 11" xfId="3887" xr:uid="{00000000-0005-0000-0000-00000C0F0000}"/>
    <cellStyle name="Normal 2 2 4 3 3 11 2" xfId="11873" xr:uid="{3025456F-F019-4CF8-BFA4-5BC3E94469AC}"/>
    <cellStyle name="Normal 2 2 4 3 3 12" xfId="3888" xr:uid="{00000000-0005-0000-0000-00000D0F0000}"/>
    <cellStyle name="Normal 2 2 4 3 3 12 2" xfId="11874" xr:uid="{15F394C4-AD79-4FD2-B318-7E608ABCA8B6}"/>
    <cellStyle name="Normal 2 2 4 3 3 13" xfId="3889" xr:uid="{00000000-0005-0000-0000-00000E0F0000}"/>
    <cellStyle name="Normal 2 2 4 3 3 13 2" xfId="11875" xr:uid="{11403303-9CC7-48A1-A4F2-D3FE1F5E0EE2}"/>
    <cellStyle name="Normal 2 2 4 3 3 14" xfId="3890" xr:uid="{00000000-0005-0000-0000-00000F0F0000}"/>
    <cellStyle name="Normal 2 2 4 3 3 14 2" xfId="11876" xr:uid="{49B13792-E9BD-4AD9-B81B-FB1ACD816F44}"/>
    <cellStyle name="Normal 2 2 4 3 3 15" xfId="3891" xr:uid="{00000000-0005-0000-0000-0000100F0000}"/>
    <cellStyle name="Normal 2 2 4 3 3 15 2" xfId="11877" xr:uid="{2700DAA0-1F0E-4FEA-AB9E-A96A171A43A9}"/>
    <cellStyle name="Normal 2 2 4 3 3 16" xfId="11871" xr:uid="{1DFCDA9B-A827-49DB-B6A4-0EDF920C846C}"/>
    <cellStyle name="Normal 2 2 4 3 3 2" xfId="3892" xr:uid="{00000000-0005-0000-0000-0000110F0000}"/>
    <cellStyle name="Normal 2 2 4 3 3 2 2" xfId="11878" xr:uid="{6A33EBB2-4438-4A26-AE0F-06FDB7CCE71B}"/>
    <cellStyle name="Normal 2 2 4 3 3 3" xfId="3893" xr:uid="{00000000-0005-0000-0000-0000120F0000}"/>
    <cellStyle name="Normal 2 2 4 3 3 3 2" xfId="11879" xr:uid="{C0E0FB54-E9E8-4219-B07E-6EA0C6096168}"/>
    <cellStyle name="Normal 2 2 4 3 3 4" xfId="3894" xr:uid="{00000000-0005-0000-0000-0000130F0000}"/>
    <cellStyle name="Normal 2 2 4 3 3 4 2" xfId="11880" xr:uid="{18BA5231-73BC-4607-A35B-74BC425E2683}"/>
    <cellStyle name="Normal 2 2 4 3 3 5" xfId="3895" xr:uid="{00000000-0005-0000-0000-0000140F0000}"/>
    <cellStyle name="Normal 2 2 4 3 3 5 2" xfId="11881" xr:uid="{EE7EDA34-1840-4448-87EE-9FD09396981B}"/>
    <cellStyle name="Normal 2 2 4 3 3 6" xfId="3896" xr:uid="{00000000-0005-0000-0000-0000150F0000}"/>
    <cellStyle name="Normal 2 2 4 3 3 6 2" xfId="11882" xr:uid="{56BBFB51-7AD1-4C1C-B9F5-AAFED1A0BAC5}"/>
    <cellStyle name="Normal 2 2 4 3 3 7" xfId="3897" xr:uid="{00000000-0005-0000-0000-0000160F0000}"/>
    <cellStyle name="Normal 2 2 4 3 3 7 2" xfId="11883" xr:uid="{68F76118-8EB7-4D81-8128-0A13BB134AA0}"/>
    <cellStyle name="Normal 2 2 4 3 3 8" xfId="3898" xr:uid="{00000000-0005-0000-0000-0000170F0000}"/>
    <cellStyle name="Normal 2 2 4 3 3 8 2" xfId="11884" xr:uid="{A13E33B3-E936-4655-8067-063CBED5FD3B}"/>
    <cellStyle name="Normal 2 2 4 3 3 9" xfId="3899" xr:uid="{00000000-0005-0000-0000-0000180F0000}"/>
    <cellStyle name="Normal 2 2 4 3 3 9 2" xfId="11885" xr:uid="{3FAD02EE-8F11-4BAD-ADC0-3E8ADD875F5D}"/>
    <cellStyle name="Normal 2 2 4 3 4" xfId="3900" xr:uid="{00000000-0005-0000-0000-0000190F0000}"/>
    <cellStyle name="Normal 2 2 4 3 4 10" xfId="3901" xr:uid="{00000000-0005-0000-0000-00001A0F0000}"/>
    <cellStyle name="Normal 2 2 4 3 4 10 2" xfId="11887" xr:uid="{8F93785E-5FD5-4406-8081-E2B30230EBAF}"/>
    <cellStyle name="Normal 2 2 4 3 4 11" xfId="3902" xr:uid="{00000000-0005-0000-0000-00001B0F0000}"/>
    <cellStyle name="Normal 2 2 4 3 4 11 2" xfId="11888" xr:uid="{592F92E6-26D3-4536-AD0A-F5024B171850}"/>
    <cellStyle name="Normal 2 2 4 3 4 12" xfId="3903" xr:uid="{00000000-0005-0000-0000-00001C0F0000}"/>
    <cellStyle name="Normal 2 2 4 3 4 12 2" xfId="11889" xr:uid="{F8956A73-5B3F-4956-AFFF-7EC501D9A9C8}"/>
    <cellStyle name="Normal 2 2 4 3 4 13" xfId="3904" xr:uid="{00000000-0005-0000-0000-00001D0F0000}"/>
    <cellStyle name="Normal 2 2 4 3 4 13 2" xfId="11890" xr:uid="{1E01E6C8-C3BE-4423-A33F-C12E30CC4D29}"/>
    <cellStyle name="Normal 2 2 4 3 4 14" xfId="3905" xr:uid="{00000000-0005-0000-0000-00001E0F0000}"/>
    <cellStyle name="Normal 2 2 4 3 4 14 2" xfId="11891" xr:uid="{FEA06946-4FE2-4BFB-9990-CC51D093A5A1}"/>
    <cellStyle name="Normal 2 2 4 3 4 15" xfId="3906" xr:uid="{00000000-0005-0000-0000-00001F0F0000}"/>
    <cellStyle name="Normal 2 2 4 3 4 15 2" xfId="11892" xr:uid="{D5EE7EF3-C4FE-49C2-8C20-385BC98E5C6B}"/>
    <cellStyle name="Normal 2 2 4 3 4 16" xfId="11886" xr:uid="{9E5AC37A-D525-4F32-9E0D-691D4268A6AF}"/>
    <cellStyle name="Normal 2 2 4 3 4 2" xfId="3907" xr:uid="{00000000-0005-0000-0000-0000200F0000}"/>
    <cellStyle name="Normal 2 2 4 3 4 2 2" xfId="11893" xr:uid="{8D32B11B-8DAF-4813-9007-DA8CB427D377}"/>
    <cellStyle name="Normal 2 2 4 3 4 3" xfId="3908" xr:uid="{00000000-0005-0000-0000-0000210F0000}"/>
    <cellStyle name="Normal 2 2 4 3 4 3 2" xfId="11894" xr:uid="{1A5E2FB5-A4B0-48B8-970A-119A75902C99}"/>
    <cellStyle name="Normal 2 2 4 3 4 4" xfId="3909" xr:uid="{00000000-0005-0000-0000-0000220F0000}"/>
    <cellStyle name="Normal 2 2 4 3 4 4 2" xfId="11895" xr:uid="{E37A52F7-2091-4449-8035-D71DA2FAAA38}"/>
    <cellStyle name="Normal 2 2 4 3 4 5" xfId="3910" xr:uid="{00000000-0005-0000-0000-0000230F0000}"/>
    <cellStyle name="Normal 2 2 4 3 4 5 2" xfId="11896" xr:uid="{00BA0A6F-D2F5-46B3-B5C5-A3A5FE919123}"/>
    <cellStyle name="Normal 2 2 4 3 4 6" xfId="3911" xr:uid="{00000000-0005-0000-0000-0000240F0000}"/>
    <cellStyle name="Normal 2 2 4 3 4 6 2" xfId="11897" xr:uid="{5938CF39-1B70-426A-B901-40143B2E20A4}"/>
    <cellStyle name="Normal 2 2 4 3 4 7" xfId="3912" xr:uid="{00000000-0005-0000-0000-0000250F0000}"/>
    <cellStyle name="Normal 2 2 4 3 4 7 2" xfId="11898" xr:uid="{BF25FD86-FB68-425D-A5D3-F16BD7823903}"/>
    <cellStyle name="Normal 2 2 4 3 4 8" xfId="3913" xr:uid="{00000000-0005-0000-0000-0000260F0000}"/>
    <cellStyle name="Normal 2 2 4 3 4 8 2" xfId="11899" xr:uid="{F017BC0C-222B-453B-A43F-9816BEDA5905}"/>
    <cellStyle name="Normal 2 2 4 3 4 9" xfId="3914" xr:uid="{00000000-0005-0000-0000-0000270F0000}"/>
    <cellStyle name="Normal 2 2 4 3 4 9 2" xfId="11900" xr:uid="{10407396-4E34-46F6-845D-A86F483524BD}"/>
    <cellStyle name="Normal 2 2 4 3 5" xfId="3915" xr:uid="{00000000-0005-0000-0000-0000280F0000}"/>
    <cellStyle name="Normal 2 2 4 3 5 10" xfId="3916" xr:uid="{00000000-0005-0000-0000-0000290F0000}"/>
    <cellStyle name="Normal 2 2 4 3 5 10 2" xfId="11902" xr:uid="{CB20C16A-5B63-478D-B1DA-8DA4370A95E6}"/>
    <cellStyle name="Normal 2 2 4 3 5 11" xfId="3917" xr:uid="{00000000-0005-0000-0000-00002A0F0000}"/>
    <cellStyle name="Normal 2 2 4 3 5 11 2" xfId="11903" xr:uid="{FBC3AB61-CD6B-405C-A612-917AC76783BE}"/>
    <cellStyle name="Normal 2 2 4 3 5 12" xfId="3918" xr:uid="{00000000-0005-0000-0000-00002B0F0000}"/>
    <cellStyle name="Normal 2 2 4 3 5 12 2" xfId="11904" xr:uid="{9CF69975-0AA3-437E-BD79-A0F46D9F8BE7}"/>
    <cellStyle name="Normal 2 2 4 3 5 13" xfId="3919" xr:uid="{00000000-0005-0000-0000-00002C0F0000}"/>
    <cellStyle name="Normal 2 2 4 3 5 13 2" xfId="11905" xr:uid="{FEBF6386-9F1E-45DC-B6E0-87430CE3E52D}"/>
    <cellStyle name="Normal 2 2 4 3 5 14" xfId="3920" xr:uid="{00000000-0005-0000-0000-00002D0F0000}"/>
    <cellStyle name="Normal 2 2 4 3 5 14 2" xfId="11906" xr:uid="{D66500FE-7986-429E-BBBF-81A320F711CD}"/>
    <cellStyle name="Normal 2 2 4 3 5 15" xfId="3921" xr:uid="{00000000-0005-0000-0000-00002E0F0000}"/>
    <cellStyle name="Normal 2 2 4 3 5 15 2" xfId="11907" xr:uid="{9940BB30-DC2B-4926-BEE7-0CEBBFA69D61}"/>
    <cellStyle name="Normal 2 2 4 3 5 16" xfId="11901" xr:uid="{F356B2A8-6E18-4052-84FE-E5BFB1678AE3}"/>
    <cellStyle name="Normal 2 2 4 3 5 2" xfId="3922" xr:uid="{00000000-0005-0000-0000-00002F0F0000}"/>
    <cellStyle name="Normal 2 2 4 3 5 2 2" xfId="11908" xr:uid="{0541BE2E-F0B2-41E1-A0CE-EA3F77251FCD}"/>
    <cellStyle name="Normal 2 2 4 3 5 3" xfId="3923" xr:uid="{00000000-0005-0000-0000-0000300F0000}"/>
    <cellStyle name="Normal 2 2 4 3 5 3 2" xfId="11909" xr:uid="{9921DC49-8A50-48EE-9293-78D44CF4EDE2}"/>
    <cellStyle name="Normal 2 2 4 3 5 4" xfId="3924" xr:uid="{00000000-0005-0000-0000-0000310F0000}"/>
    <cellStyle name="Normal 2 2 4 3 5 4 2" xfId="11910" xr:uid="{711D5FB5-4372-4897-A79F-0AB10BDA7A4D}"/>
    <cellStyle name="Normal 2 2 4 3 5 5" xfId="3925" xr:uid="{00000000-0005-0000-0000-0000320F0000}"/>
    <cellStyle name="Normal 2 2 4 3 5 5 2" xfId="11911" xr:uid="{5B73A3B6-04ED-41AC-AB63-F2D2BC4092F1}"/>
    <cellStyle name="Normal 2 2 4 3 5 6" xfId="3926" xr:uid="{00000000-0005-0000-0000-0000330F0000}"/>
    <cellStyle name="Normal 2 2 4 3 5 6 2" xfId="11912" xr:uid="{70BED7AB-D2D5-4C8C-ABB2-6F90ED809521}"/>
    <cellStyle name="Normal 2 2 4 3 5 7" xfId="3927" xr:uid="{00000000-0005-0000-0000-0000340F0000}"/>
    <cellStyle name="Normal 2 2 4 3 5 7 2" xfId="11913" xr:uid="{0640ADCD-AC5B-441C-B941-32EA2FFF50B6}"/>
    <cellStyle name="Normal 2 2 4 3 5 8" xfId="3928" xr:uid="{00000000-0005-0000-0000-0000350F0000}"/>
    <cellStyle name="Normal 2 2 4 3 5 8 2" xfId="11914" xr:uid="{1A908555-857A-427C-A69F-614E7E7EF3EA}"/>
    <cellStyle name="Normal 2 2 4 3 5 9" xfId="3929" xr:uid="{00000000-0005-0000-0000-0000360F0000}"/>
    <cellStyle name="Normal 2 2 4 3 5 9 2" xfId="11915" xr:uid="{33DCA616-5212-4870-B706-3AD824A9D94A}"/>
    <cellStyle name="Normal 2 2 4 3 6" xfId="11851" xr:uid="{98EB4496-12A3-4510-9431-F91D41D5FEB0}"/>
    <cellStyle name="Normal 2 2 4 4" xfId="3930" xr:uid="{00000000-0005-0000-0000-0000370F0000}"/>
    <cellStyle name="Normal 2 2 4 4 2" xfId="11916" xr:uid="{6C72A721-CB43-4ABD-863D-3AC1511F05D9}"/>
    <cellStyle name="Normal 2 2 4 5" xfId="3931" xr:uid="{00000000-0005-0000-0000-0000380F0000}"/>
    <cellStyle name="Normal 2 2 4 5 2" xfId="11917" xr:uid="{F6D1E1FF-BD1D-470A-8ADB-8019CCE1DB38}"/>
    <cellStyle name="Normal 2 2 4 6" xfId="3932" xr:uid="{00000000-0005-0000-0000-0000390F0000}"/>
    <cellStyle name="Normal 2 2 4 6 2" xfId="11918" xr:uid="{F31B0068-5E1F-46AC-A0AE-6A1E18B3FA74}"/>
    <cellStyle name="Normal 2 2 4 7" xfId="3933" xr:uid="{00000000-0005-0000-0000-00003A0F0000}"/>
    <cellStyle name="Normal 2 2 4 7 2" xfId="11919" xr:uid="{6F6FE34F-8B2E-47F6-A99E-20A749A98128}"/>
    <cellStyle name="Normal 2 2 4 8" xfId="3934" xr:uid="{00000000-0005-0000-0000-00003B0F0000}"/>
    <cellStyle name="Normal 2 2 4 8 2" xfId="11920" xr:uid="{664C3916-06FB-4BF3-8DDC-DBDA170FDAC3}"/>
    <cellStyle name="Normal 2 2 4 9" xfId="3935" xr:uid="{00000000-0005-0000-0000-00003C0F0000}"/>
    <cellStyle name="Normal 2 2 4 9 2" xfId="11921" xr:uid="{718609CB-213F-434D-93BB-031FADEE9E63}"/>
    <cellStyle name="Normal 2 2 40" xfId="3936" xr:uid="{00000000-0005-0000-0000-00003D0F0000}"/>
    <cellStyle name="Normal 2 2 40 2" xfId="11922" xr:uid="{6FB146EF-F718-4AA6-BC0E-3855569C9FAB}"/>
    <cellStyle name="Normal 2 2 41" xfId="3937" xr:uid="{00000000-0005-0000-0000-00003E0F0000}"/>
    <cellStyle name="Normal 2 2 41 2" xfId="11923" xr:uid="{FC53D903-BDB2-4987-90C3-47D32D340A23}"/>
    <cellStyle name="Normal 2 2 42" xfId="3938" xr:uid="{00000000-0005-0000-0000-00003F0F0000}"/>
    <cellStyle name="Normal 2 2 42 2" xfId="11924" xr:uid="{31C09BB6-9E24-4FE8-9E5E-4C3F8D1FB7F0}"/>
    <cellStyle name="Normal 2 2 43" xfId="3939" xr:uid="{00000000-0005-0000-0000-0000400F0000}"/>
    <cellStyle name="Normal 2 2 43 2" xfId="11925" xr:uid="{75C1DE13-903C-4B24-A77E-2689C2A9B177}"/>
    <cellStyle name="Normal 2 2 44" xfId="3940" xr:uid="{00000000-0005-0000-0000-0000410F0000}"/>
    <cellStyle name="Normal 2 2 44 2" xfId="11926" xr:uid="{F2263C92-CB73-4AAD-B616-C25E206E7EC5}"/>
    <cellStyle name="Normal 2 2 45" xfId="3941" xr:uid="{00000000-0005-0000-0000-0000420F0000}"/>
    <cellStyle name="Normal 2 2 45 2" xfId="11927" xr:uid="{031B2474-9049-4F18-9142-4BEB359D49D0}"/>
    <cellStyle name="Normal 2 2 46" xfId="3942" xr:uid="{00000000-0005-0000-0000-0000430F0000}"/>
    <cellStyle name="Normal 2 2 46 2" xfId="11928" xr:uid="{6AE29A9B-600E-42A4-925C-A0D732DB4086}"/>
    <cellStyle name="Normal 2 2 47" xfId="3943" xr:uid="{00000000-0005-0000-0000-0000440F0000}"/>
    <cellStyle name="Normal 2 2 47 2" xfId="11929" xr:uid="{6E401DA3-291D-4E3A-A26A-F8710E040600}"/>
    <cellStyle name="Normal 2 2 48" xfId="3944" xr:uid="{00000000-0005-0000-0000-0000450F0000}"/>
    <cellStyle name="Normal 2 2 48 2" xfId="11930" xr:uid="{8B723972-7587-437B-B7D2-8FBD5A52B74D}"/>
    <cellStyle name="Normal 2 2 49" xfId="3945" xr:uid="{00000000-0005-0000-0000-0000460F0000}"/>
    <cellStyle name="Normal 2 2 49 2" xfId="11931" xr:uid="{E529A8A6-EF2E-4244-958F-4E98369EA9DA}"/>
    <cellStyle name="Normal 2 2 5" xfId="3946" xr:uid="{00000000-0005-0000-0000-0000470F0000}"/>
    <cellStyle name="Normal 2 2 5 10" xfId="3947" xr:uid="{00000000-0005-0000-0000-0000480F0000}"/>
    <cellStyle name="Normal 2 2 5 10 2" xfId="11933" xr:uid="{54C774E3-5276-487E-A7DC-7BE0D7DAF482}"/>
    <cellStyle name="Normal 2 2 5 11" xfId="3948" xr:uid="{00000000-0005-0000-0000-0000490F0000}"/>
    <cellStyle name="Normal 2 2 5 11 2" xfId="11934" xr:uid="{ACA17FE3-F68B-46D4-8148-EF3F5A9B1F92}"/>
    <cellStyle name="Normal 2 2 5 12" xfId="3949" xr:uid="{00000000-0005-0000-0000-00004A0F0000}"/>
    <cellStyle name="Normal 2 2 5 12 2" xfId="11935" xr:uid="{17ED90E9-F97B-40E0-8720-42400A8983BA}"/>
    <cellStyle name="Normal 2 2 5 13" xfId="3950" xr:uid="{00000000-0005-0000-0000-00004B0F0000}"/>
    <cellStyle name="Normal 2 2 5 13 2" xfId="11936" xr:uid="{3715D177-A6A2-4B20-90F2-EDC653F3A12A}"/>
    <cellStyle name="Normal 2 2 5 14" xfId="3951" xr:uid="{00000000-0005-0000-0000-00004C0F0000}"/>
    <cellStyle name="Normal 2 2 5 14 2" xfId="11937" xr:uid="{22B14456-CC8E-496B-A2E3-237DA98165E6}"/>
    <cellStyle name="Normal 2 2 5 15" xfId="3952" xr:uid="{00000000-0005-0000-0000-00004D0F0000}"/>
    <cellStyle name="Normal 2 2 5 15 2" xfId="11938" xr:uid="{1D950FF4-C268-4237-980B-1A0668B896C7}"/>
    <cellStyle name="Normal 2 2 5 16" xfId="3953" xr:uid="{00000000-0005-0000-0000-00004E0F0000}"/>
    <cellStyle name="Normal 2 2 5 16 2" xfId="11939" xr:uid="{188F99CA-D70E-4A69-BED4-D39E19608A4C}"/>
    <cellStyle name="Normal 2 2 5 17" xfId="3954" xr:uid="{00000000-0005-0000-0000-00004F0F0000}"/>
    <cellStyle name="Normal 2 2 5 17 2" xfId="11940" xr:uid="{12419DDC-F69D-4E9B-AF29-4877514582C4}"/>
    <cellStyle name="Normal 2 2 5 18" xfId="3955" xr:uid="{00000000-0005-0000-0000-0000500F0000}"/>
    <cellStyle name="Normal 2 2 5 18 2" xfId="11941" xr:uid="{76F1BE2E-0E09-409A-A070-20F9C103EADE}"/>
    <cellStyle name="Normal 2 2 5 19" xfId="3956" xr:uid="{00000000-0005-0000-0000-0000510F0000}"/>
    <cellStyle name="Normal 2 2 5 19 2" xfId="11942" xr:uid="{870D75A1-C43E-4880-9784-BA17CAF45225}"/>
    <cellStyle name="Normal 2 2 5 2" xfId="3957" xr:uid="{00000000-0005-0000-0000-0000520F0000}"/>
    <cellStyle name="Normal 2 2 5 2 2" xfId="3958" xr:uid="{00000000-0005-0000-0000-0000530F0000}"/>
    <cellStyle name="Normal 2 2 5 2 2 10" xfId="3959" xr:uid="{00000000-0005-0000-0000-0000540F0000}"/>
    <cellStyle name="Normal 2 2 5 2 2 10 2" xfId="11945" xr:uid="{9FF92955-234D-424B-AB42-1AE5BFAB557C}"/>
    <cellStyle name="Normal 2 2 5 2 2 11" xfId="3960" xr:uid="{00000000-0005-0000-0000-0000550F0000}"/>
    <cellStyle name="Normal 2 2 5 2 2 11 2" xfId="11946" xr:uid="{1610C40A-0062-41C6-8B03-5B302B47AA19}"/>
    <cellStyle name="Normal 2 2 5 2 2 12" xfId="3961" xr:uid="{00000000-0005-0000-0000-0000560F0000}"/>
    <cellStyle name="Normal 2 2 5 2 2 12 2" xfId="11947" xr:uid="{3BCA8A30-35DA-4A7A-B633-D503BA6B4C9C}"/>
    <cellStyle name="Normal 2 2 5 2 2 13" xfId="3962" xr:uid="{00000000-0005-0000-0000-0000570F0000}"/>
    <cellStyle name="Normal 2 2 5 2 2 13 2" xfId="11948" xr:uid="{AA17A71F-F301-491F-8336-CF97B3EB99CC}"/>
    <cellStyle name="Normal 2 2 5 2 2 14" xfId="3963" xr:uid="{00000000-0005-0000-0000-0000580F0000}"/>
    <cellStyle name="Normal 2 2 5 2 2 14 2" xfId="11949" xr:uid="{B6525979-FD5D-4A02-969D-FCAB3F957E3A}"/>
    <cellStyle name="Normal 2 2 5 2 2 15" xfId="3964" xr:uid="{00000000-0005-0000-0000-0000590F0000}"/>
    <cellStyle name="Normal 2 2 5 2 2 15 2" xfId="11950" xr:uid="{9C6AE917-BE6B-4468-9436-6A5E2EFA53EE}"/>
    <cellStyle name="Normal 2 2 5 2 2 16" xfId="11944" xr:uid="{FEC37EE8-1A4C-48DF-BBDD-6064D6E5B8AE}"/>
    <cellStyle name="Normal 2 2 5 2 2 2" xfId="3965" xr:uid="{00000000-0005-0000-0000-00005A0F0000}"/>
    <cellStyle name="Normal 2 2 5 2 2 2 2" xfId="11951" xr:uid="{BBE7EDF9-2CEF-4956-A73A-2199075CE739}"/>
    <cellStyle name="Normal 2 2 5 2 2 3" xfId="3966" xr:uid="{00000000-0005-0000-0000-00005B0F0000}"/>
    <cellStyle name="Normal 2 2 5 2 2 3 2" xfId="11952" xr:uid="{739C3CD0-DB19-4467-818F-BA447954B95A}"/>
    <cellStyle name="Normal 2 2 5 2 2 4" xfId="3967" xr:uid="{00000000-0005-0000-0000-00005C0F0000}"/>
    <cellStyle name="Normal 2 2 5 2 2 4 2" xfId="11953" xr:uid="{102F2638-1C6F-49DF-866A-530041B7C5E0}"/>
    <cellStyle name="Normal 2 2 5 2 2 5" xfId="3968" xr:uid="{00000000-0005-0000-0000-00005D0F0000}"/>
    <cellStyle name="Normal 2 2 5 2 2 5 2" xfId="11954" xr:uid="{483AC22F-38DE-4F23-B114-C586CBF24987}"/>
    <cellStyle name="Normal 2 2 5 2 2 6" xfId="3969" xr:uid="{00000000-0005-0000-0000-00005E0F0000}"/>
    <cellStyle name="Normal 2 2 5 2 2 6 2" xfId="11955" xr:uid="{62872B14-EF3E-493A-8440-69365D104A42}"/>
    <cellStyle name="Normal 2 2 5 2 2 7" xfId="3970" xr:uid="{00000000-0005-0000-0000-00005F0F0000}"/>
    <cellStyle name="Normal 2 2 5 2 2 7 2" xfId="11956" xr:uid="{8DA954A1-FD19-4CA8-A230-0CB052834A81}"/>
    <cellStyle name="Normal 2 2 5 2 2 8" xfId="3971" xr:uid="{00000000-0005-0000-0000-0000600F0000}"/>
    <cellStyle name="Normal 2 2 5 2 2 8 2" xfId="11957" xr:uid="{A4E13F52-5E10-462B-AA14-AFB04D11FE7A}"/>
    <cellStyle name="Normal 2 2 5 2 2 9" xfId="3972" xr:uid="{00000000-0005-0000-0000-0000610F0000}"/>
    <cellStyle name="Normal 2 2 5 2 2 9 2" xfId="11958" xr:uid="{BA55C011-57C4-4CE3-AD77-C5E1AF53F9BA}"/>
    <cellStyle name="Normal 2 2 5 2 3" xfId="3973" xr:uid="{00000000-0005-0000-0000-0000620F0000}"/>
    <cellStyle name="Normal 2 2 5 2 3 10" xfId="3974" xr:uid="{00000000-0005-0000-0000-0000630F0000}"/>
    <cellStyle name="Normal 2 2 5 2 3 10 2" xfId="11960" xr:uid="{934C0276-A78E-4509-9893-F634E7237B10}"/>
    <cellStyle name="Normal 2 2 5 2 3 11" xfId="3975" xr:uid="{00000000-0005-0000-0000-0000640F0000}"/>
    <cellStyle name="Normal 2 2 5 2 3 11 2" xfId="11961" xr:uid="{5C53C5DC-F641-4B4D-B460-89A25314CBC6}"/>
    <cellStyle name="Normal 2 2 5 2 3 12" xfId="3976" xr:uid="{00000000-0005-0000-0000-0000650F0000}"/>
    <cellStyle name="Normal 2 2 5 2 3 12 2" xfId="11962" xr:uid="{90E00108-FD15-43A2-B474-88787665297E}"/>
    <cellStyle name="Normal 2 2 5 2 3 13" xfId="3977" xr:uid="{00000000-0005-0000-0000-0000660F0000}"/>
    <cellStyle name="Normal 2 2 5 2 3 13 2" xfId="11963" xr:uid="{92D1E085-FB49-4FA8-A014-62E594A632BD}"/>
    <cellStyle name="Normal 2 2 5 2 3 14" xfId="3978" xr:uid="{00000000-0005-0000-0000-0000670F0000}"/>
    <cellStyle name="Normal 2 2 5 2 3 14 2" xfId="11964" xr:uid="{CF032CA3-A5E1-4EB7-A105-2BE913A9E813}"/>
    <cellStyle name="Normal 2 2 5 2 3 15" xfId="3979" xr:uid="{00000000-0005-0000-0000-0000680F0000}"/>
    <cellStyle name="Normal 2 2 5 2 3 15 2" xfId="11965" xr:uid="{12F3B83B-B6A7-442D-974C-84A6A71B247B}"/>
    <cellStyle name="Normal 2 2 5 2 3 16" xfId="11959" xr:uid="{1AD17249-8B12-491B-8DFB-117EC01BDCFE}"/>
    <cellStyle name="Normal 2 2 5 2 3 2" xfId="3980" xr:uid="{00000000-0005-0000-0000-0000690F0000}"/>
    <cellStyle name="Normal 2 2 5 2 3 2 2" xfId="11966" xr:uid="{35C3B931-E5F3-467A-AE58-4E7769F69235}"/>
    <cellStyle name="Normal 2 2 5 2 3 3" xfId="3981" xr:uid="{00000000-0005-0000-0000-00006A0F0000}"/>
    <cellStyle name="Normal 2 2 5 2 3 3 2" xfId="11967" xr:uid="{7527A2CD-6A05-4971-BBEC-9608AC7E38D6}"/>
    <cellStyle name="Normal 2 2 5 2 3 4" xfId="3982" xr:uid="{00000000-0005-0000-0000-00006B0F0000}"/>
    <cellStyle name="Normal 2 2 5 2 3 4 2" xfId="11968" xr:uid="{369275BB-AFE4-4131-81D5-B3FF4D61E3F1}"/>
    <cellStyle name="Normal 2 2 5 2 3 5" xfId="3983" xr:uid="{00000000-0005-0000-0000-00006C0F0000}"/>
    <cellStyle name="Normal 2 2 5 2 3 5 2" xfId="11969" xr:uid="{439B453C-9346-4B3D-95FE-39CF53797DA1}"/>
    <cellStyle name="Normal 2 2 5 2 3 6" xfId="3984" xr:uid="{00000000-0005-0000-0000-00006D0F0000}"/>
    <cellStyle name="Normal 2 2 5 2 3 6 2" xfId="11970" xr:uid="{73795A6A-1EDB-492F-BFB0-A42203B64D66}"/>
    <cellStyle name="Normal 2 2 5 2 3 7" xfId="3985" xr:uid="{00000000-0005-0000-0000-00006E0F0000}"/>
    <cellStyle name="Normal 2 2 5 2 3 7 2" xfId="11971" xr:uid="{7C488513-7437-4634-BA16-4B24D888FC4B}"/>
    <cellStyle name="Normal 2 2 5 2 3 8" xfId="3986" xr:uid="{00000000-0005-0000-0000-00006F0F0000}"/>
    <cellStyle name="Normal 2 2 5 2 3 8 2" xfId="11972" xr:uid="{133CE081-06B6-4843-B33F-C312E5C92135}"/>
    <cellStyle name="Normal 2 2 5 2 3 9" xfId="3987" xr:uid="{00000000-0005-0000-0000-0000700F0000}"/>
    <cellStyle name="Normal 2 2 5 2 3 9 2" xfId="11973" xr:uid="{AE38A311-4258-419F-BF17-888988B81079}"/>
    <cellStyle name="Normal 2 2 5 2 4" xfId="3988" xr:uid="{00000000-0005-0000-0000-0000710F0000}"/>
    <cellStyle name="Normal 2 2 5 2 4 10" xfId="3989" xr:uid="{00000000-0005-0000-0000-0000720F0000}"/>
    <cellStyle name="Normal 2 2 5 2 4 10 2" xfId="11975" xr:uid="{557ED8B1-DDF3-4A26-99AC-083AE91E9C1E}"/>
    <cellStyle name="Normal 2 2 5 2 4 11" xfId="3990" xr:uid="{00000000-0005-0000-0000-0000730F0000}"/>
    <cellStyle name="Normal 2 2 5 2 4 11 2" xfId="11976" xr:uid="{5C0EDA5C-B1D2-448B-90A3-942575603D19}"/>
    <cellStyle name="Normal 2 2 5 2 4 12" xfId="3991" xr:uid="{00000000-0005-0000-0000-0000740F0000}"/>
    <cellStyle name="Normal 2 2 5 2 4 12 2" xfId="11977" xr:uid="{41BFB263-9AB6-4BA2-8E6E-AB0646B56028}"/>
    <cellStyle name="Normal 2 2 5 2 4 13" xfId="3992" xr:uid="{00000000-0005-0000-0000-0000750F0000}"/>
    <cellStyle name="Normal 2 2 5 2 4 13 2" xfId="11978" xr:uid="{56E57134-977E-45B9-9EEE-81F20708523B}"/>
    <cellStyle name="Normal 2 2 5 2 4 14" xfId="3993" xr:uid="{00000000-0005-0000-0000-0000760F0000}"/>
    <cellStyle name="Normal 2 2 5 2 4 14 2" xfId="11979" xr:uid="{98E01361-C55E-4DB0-A8D8-39A792E0E05C}"/>
    <cellStyle name="Normal 2 2 5 2 4 15" xfId="3994" xr:uid="{00000000-0005-0000-0000-0000770F0000}"/>
    <cellStyle name="Normal 2 2 5 2 4 15 2" xfId="11980" xr:uid="{B57B001F-E973-414A-AE20-7C5D9188E35E}"/>
    <cellStyle name="Normal 2 2 5 2 4 16" xfId="11974" xr:uid="{01A40C94-9AD4-4DDA-9543-D55623CFEFA7}"/>
    <cellStyle name="Normal 2 2 5 2 4 2" xfId="3995" xr:uid="{00000000-0005-0000-0000-0000780F0000}"/>
    <cellStyle name="Normal 2 2 5 2 4 2 2" xfId="11981" xr:uid="{C592B036-ED2A-4D0B-9842-A957C8841708}"/>
    <cellStyle name="Normal 2 2 5 2 4 3" xfId="3996" xr:uid="{00000000-0005-0000-0000-0000790F0000}"/>
    <cellStyle name="Normal 2 2 5 2 4 3 2" xfId="11982" xr:uid="{FF45422E-D7BB-42DB-9891-093FBBF24EB7}"/>
    <cellStyle name="Normal 2 2 5 2 4 4" xfId="3997" xr:uid="{00000000-0005-0000-0000-00007A0F0000}"/>
    <cellStyle name="Normal 2 2 5 2 4 4 2" xfId="11983" xr:uid="{25B30E5E-98E8-4215-8EDD-E9FA561ECA00}"/>
    <cellStyle name="Normal 2 2 5 2 4 5" xfId="3998" xr:uid="{00000000-0005-0000-0000-00007B0F0000}"/>
    <cellStyle name="Normal 2 2 5 2 4 5 2" xfId="11984" xr:uid="{D5AC899A-2C19-49A5-94D9-29E07BD8045F}"/>
    <cellStyle name="Normal 2 2 5 2 4 6" xfId="3999" xr:uid="{00000000-0005-0000-0000-00007C0F0000}"/>
    <cellStyle name="Normal 2 2 5 2 4 6 2" xfId="11985" xr:uid="{D44A4AF2-DE79-4615-B9FB-9F8BDCA5B29B}"/>
    <cellStyle name="Normal 2 2 5 2 4 7" xfId="4000" xr:uid="{00000000-0005-0000-0000-00007D0F0000}"/>
    <cellStyle name="Normal 2 2 5 2 4 7 2" xfId="11986" xr:uid="{A263226C-AB63-4317-B5F3-8D0DE6EABDEF}"/>
    <cellStyle name="Normal 2 2 5 2 4 8" xfId="4001" xr:uid="{00000000-0005-0000-0000-00007E0F0000}"/>
    <cellStyle name="Normal 2 2 5 2 4 8 2" xfId="11987" xr:uid="{0BDE260B-A86E-4B87-8AA2-2A201BBC8020}"/>
    <cellStyle name="Normal 2 2 5 2 4 9" xfId="4002" xr:uid="{00000000-0005-0000-0000-00007F0F0000}"/>
    <cellStyle name="Normal 2 2 5 2 4 9 2" xfId="11988" xr:uid="{BB40DC49-E4F4-47F8-8B12-A6D7920065C8}"/>
    <cellStyle name="Normal 2 2 5 2 5" xfId="4003" xr:uid="{00000000-0005-0000-0000-0000800F0000}"/>
    <cellStyle name="Normal 2 2 5 2 5 10" xfId="4004" xr:uid="{00000000-0005-0000-0000-0000810F0000}"/>
    <cellStyle name="Normal 2 2 5 2 5 10 2" xfId="11990" xr:uid="{647A8194-7B3F-4319-9574-B142CEDF9FBD}"/>
    <cellStyle name="Normal 2 2 5 2 5 11" xfId="4005" xr:uid="{00000000-0005-0000-0000-0000820F0000}"/>
    <cellStyle name="Normal 2 2 5 2 5 11 2" xfId="11991" xr:uid="{940ABFDE-2D2F-4DBB-92C2-AFA9B51E6EC0}"/>
    <cellStyle name="Normal 2 2 5 2 5 12" xfId="4006" xr:uid="{00000000-0005-0000-0000-0000830F0000}"/>
    <cellStyle name="Normal 2 2 5 2 5 12 2" xfId="11992" xr:uid="{BD48570B-561E-4EF1-8D98-4D225F7EB26F}"/>
    <cellStyle name="Normal 2 2 5 2 5 13" xfId="4007" xr:uid="{00000000-0005-0000-0000-0000840F0000}"/>
    <cellStyle name="Normal 2 2 5 2 5 13 2" xfId="11993" xr:uid="{DFEA19C2-07A7-45B3-A2D7-1E4A35A415FB}"/>
    <cellStyle name="Normal 2 2 5 2 5 14" xfId="4008" xr:uid="{00000000-0005-0000-0000-0000850F0000}"/>
    <cellStyle name="Normal 2 2 5 2 5 14 2" xfId="11994" xr:uid="{A0402466-68D8-430F-9D9F-3D6A44A2F6F0}"/>
    <cellStyle name="Normal 2 2 5 2 5 15" xfId="4009" xr:uid="{00000000-0005-0000-0000-0000860F0000}"/>
    <cellStyle name="Normal 2 2 5 2 5 15 2" xfId="11995" xr:uid="{4974CCF1-3B65-465B-85C1-DD1AB1692291}"/>
    <cellStyle name="Normal 2 2 5 2 5 16" xfId="11989" xr:uid="{2C20425D-B60A-44F1-97E4-8E987D18C18C}"/>
    <cellStyle name="Normal 2 2 5 2 5 2" xfId="4010" xr:uid="{00000000-0005-0000-0000-0000870F0000}"/>
    <cellStyle name="Normal 2 2 5 2 5 2 2" xfId="11996" xr:uid="{901BC106-FE77-4512-8E33-336A99CBE802}"/>
    <cellStyle name="Normal 2 2 5 2 5 3" xfId="4011" xr:uid="{00000000-0005-0000-0000-0000880F0000}"/>
    <cellStyle name="Normal 2 2 5 2 5 3 2" xfId="11997" xr:uid="{9450E56F-1D3D-4B12-96AE-104EACD891A8}"/>
    <cellStyle name="Normal 2 2 5 2 5 4" xfId="4012" xr:uid="{00000000-0005-0000-0000-0000890F0000}"/>
    <cellStyle name="Normal 2 2 5 2 5 4 2" xfId="11998" xr:uid="{61D558C8-2945-45CE-8FEA-E80D98E3A2F2}"/>
    <cellStyle name="Normal 2 2 5 2 5 5" xfId="4013" xr:uid="{00000000-0005-0000-0000-00008A0F0000}"/>
    <cellStyle name="Normal 2 2 5 2 5 5 2" xfId="11999" xr:uid="{8B2AD0C9-9D60-47BF-9B67-4436103E60E1}"/>
    <cellStyle name="Normal 2 2 5 2 5 6" xfId="4014" xr:uid="{00000000-0005-0000-0000-00008B0F0000}"/>
    <cellStyle name="Normal 2 2 5 2 5 6 2" xfId="12000" xr:uid="{5DAEA72B-F69D-436A-BFE2-ACBB58745105}"/>
    <cellStyle name="Normal 2 2 5 2 5 7" xfId="4015" xr:uid="{00000000-0005-0000-0000-00008C0F0000}"/>
    <cellStyle name="Normal 2 2 5 2 5 7 2" xfId="12001" xr:uid="{97994F40-4904-44C5-869C-C0FA9CF94C9D}"/>
    <cellStyle name="Normal 2 2 5 2 5 8" xfId="4016" xr:uid="{00000000-0005-0000-0000-00008D0F0000}"/>
    <cellStyle name="Normal 2 2 5 2 5 8 2" xfId="12002" xr:uid="{C891D8E6-144D-4272-8454-2E2588D1989C}"/>
    <cellStyle name="Normal 2 2 5 2 5 9" xfId="4017" xr:uid="{00000000-0005-0000-0000-00008E0F0000}"/>
    <cellStyle name="Normal 2 2 5 2 5 9 2" xfId="12003" xr:uid="{84B048FB-9E9F-4840-B1CF-0893BF41E79A}"/>
    <cellStyle name="Normal 2 2 5 2 6" xfId="11943" xr:uid="{4601C6D8-DE22-4CE3-B26E-A7C8AABAEB20}"/>
    <cellStyle name="Normal 2 2 5 20" xfId="11932" xr:uid="{77B0DCBB-07CA-4A01-A803-FCD49DD7EE15}"/>
    <cellStyle name="Normal 2 2 5 3" xfId="4018" xr:uid="{00000000-0005-0000-0000-00008F0F0000}"/>
    <cellStyle name="Normal 2 2 5 3 2" xfId="12004" xr:uid="{7B62971A-9255-47A6-A915-C1E395546741}"/>
    <cellStyle name="Normal 2 2 5 4" xfId="4019" xr:uid="{00000000-0005-0000-0000-0000900F0000}"/>
    <cellStyle name="Normal 2 2 5 4 2" xfId="12005" xr:uid="{4996286E-AACC-46D5-8A07-48ACF16A8F06}"/>
    <cellStyle name="Normal 2 2 5 5" xfId="4020" xr:uid="{00000000-0005-0000-0000-0000910F0000}"/>
    <cellStyle name="Normal 2 2 5 5 2" xfId="12006" xr:uid="{7004286D-BA56-47B2-BED0-56F548C91364}"/>
    <cellStyle name="Normal 2 2 5 6" xfId="4021" xr:uid="{00000000-0005-0000-0000-0000920F0000}"/>
    <cellStyle name="Normal 2 2 5 6 2" xfId="12007" xr:uid="{6CE9F53B-5080-49CC-96F7-1C0110F61F62}"/>
    <cellStyle name="Normal 2 2 5 7" xfId="4022" xr:uid="{00000000-0005-0000-0000-0000930F0000}"/>
    <cellStyle name="Normal 2 2 5 7 2" xfId="12008" xr:uid="{1EE594D4-AF44-451B-9D90-D7850611897B}"/>
    <cellStyle name="Normal 2 2 5 8" xfId="4023" xr:uid="{00000000-0005-0000-0000-0000940F0000}"/>
    <cellStyle name="Normal 2 2 5 8 2" xfId="12009" xr:uid="{17DFE770-28F5-4E9E-AA5C-11C26311AD0D}"/>
    <cellStyle name="Normal 2 2 5 9" xfId="4024" xr:uid="{00000000-0005-0000-0000-0000950F0000}"/>
    <cellStyle name="Normal 2 2 5 9 2" xfId="12010" xr:uid="{63C678FC-062E-4651-B80B-88F3900DEA91}"/>
    <cellStyle name="Normal 2 2 50" xfId="4025" xr:uid="{00000000-0005-0000-0000-0000960F0000}"/>
    <cellStyle name="Normal 2 2 50 2" xfId="12011" xr:uid="{FF827340-86D8-40A3-B553-4D38EFFDD1DF}"/>
    <cellStyle name="Normal 2 2 51" xfId="4026" xr:uid="{00000000-0005-0000-0000-0000970F0000}"/>
    <cellStyle name="Normal 2 2 51 2" xfId="12012" xr:uid="{DD74E4C7-10D8-4FE2-BEFF-9FC260F67808}"/>
    <cellStyle name="Normal 2 2 52" xfId="4027" xr:uid="{00000000-0005-0000-0000-0000980F0000}"/>
    <cellStyle name="Normal 2 2 52 2" xfId="12013" xr:uid="{E9FDC44E-28ED-4A17-9056-EE4F3965C80B}"/>
    <cellStyle name="Normal 2 2 53" xfId="4028" xr:uid="{00000000-0005-0000-0000-0000990F0000}"/>
    <cellStyle name="Normal 2 2 53 2" xfId="12014" xr:uid="{9F08525B-BC91-43D5-A61C-51C1D4615A54}"/>
    <cellStyle name="Normal 2 2 54" xfId="4029" xr:uid="{00000000-0005-0000-0000-00009A0F0000}"/>
    <cellStyle name="Normal 2 2 54 2" xfId="12015" xr:uid="{CC09B1FE-3867-421D-A198-D43984EABDB2}"/>
    <cellStyle name="Normal 2 2 55" xfId="4030" xr:uid="{00000000-0005-0000-0000-00009B0F0000}"/>
    <cellStyle name="Normal 2 2 55 2" xfId="12016" xr:uid="{35FD95DD-B4CD-4D96-8C0F-34F6355EA6B5}"/>
    <cellStyle name="Normal 2 2 56" xfId="4031" xr:uid="{00000000-0005-0000-0000-00009C0F0000}"/>
    <cellStyle name="Normal 2 2 56 2" xfId="4032" xr:uid="{00000000-0005-0000-0000-00009D0F0000}"/>
    <cellStyle name="Normal 2 2 56 2 2" xfId="12018" xr:uid="{930EF20C-CC99-40E3-8046-5844D1536E5F}"/>
    <cellStyle name="Normal 2 2 56 3" xfId="4033" xr:uid="{00000000-0005-0000-0000-00009E0F0000}"/>
    <cellStyle name="Normal 2 2 56 3 2" xfId="12019" xr:uid="{B1AD9F0F-68B0-40B7-AC37-08CBA07E9D7B}"/>
    <cellStyle name="Normal 2 2 56 4" xfId="4034" xr:uid="{00000000-0005-0000-0000-00009F0F0000}"/>
    <cellStyle name="Normal 2 2 56 4 2" xfId="12020" xr:uid="{F6D3A06A-D0E9-4D6A-9B08-A213ACA6FD32}"/>
    <cellStyle name="Normal 2 2 56 5" xfId="4035" xr:uid="{00000000-0005-0000-0000-0000A00F0000}"/>
    <cellStyle name="Normal 2 2 56 5 2" xfId="12021" xr:uid="{7A9FE166-A84F-4FC1-B0BC-5E40517C81D6}"/>
    <cellStyle name="Normal 2 2 56 6" xfId="4036" xr:uid="{00000000-0005-0000-0000-0000A10F0000}"/>
    <cellStyle name="Normal 2 2 56 6 2" xfId="12022" xr:uid="{1A69AB21-0CFF-408F-9AA9-4DD3786B998D}"/>
    <cellStyle name="Normal 2 2 56 7" xfId="12017" xr:uid="{8530B4B5-5402-4372-BFA5-4007CC49AAEE}"/>
    <cellStyle name="Normal 2 2 57" xfId="4037" xr:uid="{00000000-0005-0000-0000-0000A20F0000}"/>
    <cellStyle name="Normal 2 2 57 2" xfId="12023" xr:uid="{A987D74C-562F-4DB6-A264-DD7EBE4DCA61}"/>
    <cellStyle name="Normal 2 2 58" xfId="4038" xr:uid="{00000000-0005-0000-0000-0000A30F0000}"/>
    <cellStyle name="Normal 2 2 58 2" xfId="12024" xr:uid="{A3FFEC6D-0AEF-4439-97DF-1055AFA49348}"/>
    <cellStyle name="Normal 2 2 59" xfId="4039" xr:uid="{00000000-0005-0000-0000-0000A40F0000}"/>
    <cellStyle name="Normal 2 2 59 2" xfId="12025" xr:uid="{E69DFD86-53CA-40FC-8600-D5716D740F20}"/>
    <cellStyle name="Normal 2 2 6" xfId="4040" xr:uid="{00000000-0005-0000-0000-0000A50F0000}"/>
    <cellStyle name="Normal 2 2 6 10" xfId="4041" xr:uid="{00000000-0005-0000-0000-0000A60F0000}"/>
    <cellStyle name="Normal 2 2 6 10 2" xfId="12027" xr:uid="{F97155DF-25AD-4E69-A2F6-E5254697531A}"/>
    <cellStyle name="Normal 2 2 6 11" xfId="4042" xr:uid="{00000000-0005-0000-0000-0000A70F0000}"/>
    <cellStyle name="Normal 2 2 6 11 2" xfId="12028" xr:uid="{81DA533D-89CE-412A-9868-3F77FF29372B}"/>
    <cellStyle name="Normal 2 2 6 12" xfId="4043" xr:uid="{00000000-0005-0000-0000-0000A80F0000}"/>
    <cellStyle name="Normal 2 2 6 12 2" xfId="12029" xr:uid="{320FA3FD-C0CD-4D7F-AF3C-2271C6DD466E}"/>
    <cellStyle name="Normal 2 2 6 13" xfId="4044" xr:uid="{00000000-0005-0000-0000-0000A90F0000}"/>
    <cellStyle name="Normal 2 2 6 13 2" xfId="12030" xr:uid="{CA88271A-22CB-4A6D-AD3A-2CC3C10A4E8A}"/>
    <cellStyle name="Normal 2 2 6 14" xfId="4045" xr:uid="{00000000-0005-0000-0000-0000AA0F0000}"/>
    <cellStyle name="Normal 2 2 6 14 2" xfId="12031" xr:uid="{6265B4A6-36B0-4896-863B-9173D2505164}"/>
    <cellStyle name="Normal 2 2 6 15" xfId="4046" xr:uid="{00000000-0005-0000-0000-0000AB0F0000}"/>
    <cellStyle name="Normal 2 2 6 15 2" xfId="12032" xr:uid="{3B974AF7-8F3A-48B3-82BF-96D47A434E61}"/>
    <cellStyle name="Normal 2 2 6 16" xfId="12026" xr:uid="{CD48A17A-7147-45D6-A3DD-3AB169C4D530}"/>
    <cellStyle name="Normal 2 2 6 2" xfId="4047" xr:uid="{00000000-0005-0000-0000-0000AC0F0000}"/>
    <cellStyle name="Normal 2 2 6 2 2" xfId="12033" xr:uid="{FA7F1249-0F66-4357-A235-66B9F523C5EB}"/>
    <cellStyle name="Normal 2 2 6 3" xfId="4048" xr:uid="{00000000-0005-0000-0000-0000AD0F0000}"/>
    <cellStyle name="Normal 2 2 6 3 2" xfId="12034" xr:uid="{147C8094-C411-44E1-9F4A-873535410193}"/>
    <cellStyle name="Normal 2 2 6 4" xfId="4049" xr:uid="{00000000-0005-0000-0000-0000AE0F0000}"/>
    <cellStyle name="Normal 2 2 6 4 2" xfId="12035" xr:uid="{3F6B33BB-20DD-41A1-9FA1-672ABA62A73A}"/>
    <cellStyle name="Normal 2 2 6 5" xfId="4050" xr:uid="{00000000-0005-0000-0000-0000AF0F0000}"/>
    <cellStyle name="Normal 2 2 6 5 2" xfId="12036" xr:uid="{8AD6F4D0-6E58-44FF-BC77-1C1D15ED58CC}"/>
    <cellStyle name="Normal 2 2 6 6" xfId="4051" xr:uid="{00000000-0005-0000-0000-0000B00F0000}"/>
    <cellStyle name="Normal 2 2 6 6 2" xfId="12037" xr:uid="{1C31B5A9-6CC5-42EE-91BC-964223D2A4CD}"/>
    <cellStyle name="Normal 2 2 6 7" xfId="4052" xr:uid="{00000000-0005-0000-0000-0000B10F0000}"/>
    <cellStyle name="Normal 2 2 6 7 2" xfId="12038" xr:uid="{A18F8471-48BE-49A1-B50B-6F0F75AE17F7}"/>
    <cellStyle name="Normal 2 2 6 8" xfId="4053" xr:uid="{00000000-0005-0000-0000-0000B20F0000}"/>
    <cellStyle name="Normal 2 2 6 8 2" xfId="12039" xr:uid="{32B044C4-1E75-4C4E-B3CD-C8C9201FEC5D}"/>
    <cellStyle name="Normal 2 2 6 9" xfId="4054" xr:uid="{00000000-0005-0000-0000-0000B30F0000}"/>
    <cellStyle name="Normal 2 2 6 9 2" xfId="12040" xr:uid="{D00EEF92-2769-4608-AE05-60799D349FD6}"/>
    <cellStyle name="Normal 2 2 60" xfId="4055" xr:uid="{00000000-0005-0000-0000-0000B40F0000}"/>
    <cellStyle name="Normal 2 2 60 2" xfId="12041" xr:uid="{EBACFE1C-B836-46A0-89D1-A302F21F141B}"/>
    <cellStyle name="Normal 2 2 61" xfId="4056" xr:uid="{00000000-0005-0000-0000-0000B50F0000}"/>
    <cellStyle name="Normal 2 2 61 2" xfId="12042" xr:uid="{5D9ED077-DA94-42D8-B678-EEE34A0850C7}"/>
    <cellStyle name="Normal 2 2 62" xfId="4057" xr:uid="{00000000-0005-0000-0000-0000B60F0000}"/>
    <cellStyle name="Normal 2 2 62 2" xfId="12043" xr:uid="{C1E7032B-DADF-4EBA-B508-27418DE6D957}"/>
    <cellStyle name="Normal 2 2 63" xfId="4058" xr:uid="{00000000-0005-0000-0000-0000B70F0000}"/>
    <cellStyle name="Normal 2 2 63 2" xfId="12044" xr:uid="{3DB3B9A0-3F18-40D1-A9C0-F159FAA62E8F}"/>
    <cellStyle name="Normal 2 2 64" xfId="4059" xr:uid="{00000000-0005-0000-0000-0000B80F0000}"/>
    <cellStyle name="Normal 2 2 64 2" xfId="12045" xr:uid="{91927D12-47DA-4675-81C3-94073F5FD38C}"/>
    <cellStyle name="Normal 2 2 65" xfId="4060" xr:uid="{00000000-0005-0000-0000-0000B90F0000}"/>
    <cellStyle name="Normal 2 2 65 2" xfId="12046" xr:uid="{2807A158-7EBA-4F7F-A88A-4C225C8173C8}"/>
    <cellStyle name="Normal 2 2 66" xfId="4061" xr:uid="{00000000-0005-0000-0000-0000BA0F0000}"/>
    <cellStyle name="Normal 2 2 66 2" xfId="12047" xr:uid="{C2C36F0B-AC24-4037-80A7-3633C401AAE2}"/>
    <cellStyle name="Normal 2 2 67" xfId="4062" xr:uid="{00000000-0005-0000-0000-0000BB0F0000}"/>
    <cellStyle name="Normal 2 2 67 2" xfId="12048" xr:uid="{1D74E0F7-6366-4CDE-B195-797A4FF5C6F1}"/>
    <cellStyle name="Normal 2 2 68" xfId="4063" xr:uid="{00000000-0005-0000-0000-0000BC0F0000}"/>
    <cellStyle name="Normal 2 2 68 2" xfId="12049" xr:uid="{6E65D9A4-C74B-49A8-8CE8-5D1F23132840}"/>
    <cellStyle name="Normal 2 2 69" xfId="4064" xr:uid="{00000000-0005-0000-0000-0000BD0F0000}"/>
    <cellStyle name="Normal 2 2 69 2" xfId="12050" xr:uid="{86F7DE3B-1E84-4042-9E18-B14AD2A9DD6C}"/>
    <cellStyle name="Normal 2 2 7" xfId="4065" xr:uid="{00000000-0005-0000-0000-0000BE0F0000}"/>
    <cellStyle name="Normal 2 2 7 10" xfId="4066" xr:uid="{00000000-0005-0000-0000-0000BF0F0000}"/>
    <cellStyle name="Normal 2 2 7 10 2" xfId="12052" xr:uid="{49DEC110-20C0-4FFC-BA6E-790C97AB2193}"/>
    <cellStyle name="Normal 2 2 7 11" xfId="4067" xr:uid="{00000000-0005-0000-0000-0000C00F0000}"/>
    <cellStyle name="Normal 2 2 7 11 2" xfId="12053" xr:uid="{39D821AC-DA0D-4235-BC58-22B82F23E495}"/>
    <cellStyle name="Normal 2 2 7 12" xfId="4068" xr:uid="{00000000-0005-0000-0000-0000C10F0000}"/>
    <cellStyle name="Normal 2 2 7 12 2" xfId="12054" xr:uid="{E19E2642-0722-497D-BF7E-04239BEEB9CA}"/>
    <cellStyle name="Normal 2 2 7 13" xfId="4069" xr:uid="{00000000-0005-0000-0000-0000C20F0000}"/>
    <cellStyle name="Normal 2 2 7 13 2" xfId="12055" xr:uid="{E071F620-F687-4E2C-A393-20FCE8F99CD2}"/>
    <cellStyle name="Normal 2 2 7 14" xfId="4070" xr:uid="{00000000-0005-0000-0000-0000C30F0000}"/>
    <cellStyle name="Normal 2 2 7 14 2" xfId="12056" xr:uid="{8EFE6A23-1BFA-4F27-B5AB-005A3A12B2E7}"/>
    <cellStyle name="Normal 2 2 7 15" xfId="4071" xr:uid="{00000000-0005-0000-0000-0000C40F0000}"/>
    <cellStyle name="Normal 2 2 7 15 2" xfId="12057" xr:uid="{CAC92E3F-B0AB-496E-B816-16F87A430555}"/>
    <cellStyle name="Normal 2 2 7 16" xfId="12051" xr:uid="{98D8241A-4D63-4A60-881E-DCDE93CD7FC9}"/>
    <cellStyle name="Normal 2 2 7 2" xfId="4072" xr:uid="{00000000-0005-0000-0000-0000C50F0000}"/>
    <cellStyle name="Normal 2 2 7 2 2" xfId="12058" xr:uid="{AE26B2A4-0FEE-4254-9516-0AE13BD6037C}"/>
    <cellStyle name="Normal 2 2 7 3" xfId="4073" xr:uid="{00000000-0005-0000-0000-0000C60F0000}"/>
    <cellStyle name="Normal 2 2 7 3 2" xfId="12059" xr:uid="{72D79EF4-CBC5-4F07-8C7E-150B9809111E}"/>
    <cellStyle name="Normal 2 2 7 4" xfId="4074" xr:uid="{00000000-0005-0000-0000-0000C70F0000}"/>
    <cellStyle name="Normal 2 2 7 4 2" xfId="12060" xr:uid="{9060E21D-D2F3-43E6-9DF9-041854406A17}"/>
    <cellStyle name="Normal 2 2 7 5" xfId="4075" xr:uid="{00000000-0005-0000-0000-0000C80F0000}"/>
    <cellStyle name="Normal 2 2 7 5 2" xfId="12061" xr:uid="{656A2558-5ADB-4D42-B6A5-45132B775783}"/>
    <cellStyle name="Normal 2 2 7 6" xfId="4076" xr:uid="{00000000-0005-0000-0000-0000C90F0000}"/>
    <cellStyle name="Normal 2 2 7 6 2" xfId="12062" xr:uid="{035D4E3D-BF10-4465-8DE3-8FB84BE45138}"/>
    <cellStyle name="Normal 2 2 7 7" xfId="4077" xr:uid="{00000000-0005-0000-0000-0000CA0F0000}"/>
    <cellStyle name="Normal 2 2 7 7 2" xfId="12063" xr:uid="{30FC2822-AE50-499E-84E9-CE49BBD37B35}"/>
    <cellStyle name="Normal 2 2 7 8" xfId="4078" xr:uid="{00000000-0005-0000-0000-0000CB0F0000}"/>
    <cellStyle name="Normal 2 2 7 8 2" xfId="12064" xr:uid="{31617561-AC5F-4567-ACB7-2FFBFB65A5F8}"/>
    <cellStyle name="Normal 2 2 7 9" xfId="4079" xr:uid="{00000000-0005-0000-0000-0000CC0F0000}"/>
    <cellStyle name="Normal 2 2 7 9 2" xfId="12065" xr:uid="{EB03EC90-E8FB-4F37-B04C-E6195C6D0CAB}"/>
    <cellStyle name="Normal 2 2 70" xfId="4080" xr:uid="{00000000-0005-0000-0000-0000CD0F0000}"/>
    <cellStyle name="Normal 2 2 70 2" xfId="12066" xr:uid="{E94434FE-79AA-4344-9D49-91ECF513D71C}"/>
    <cellStyle name="Normal 2 2 71" xfId="4081" xr:uid="{00000000-0005-0000-0000-0000CE0F0000}"/>
    <cellStyle name="Normal 2 2 71 2" xfId="12067" xr:uid="{1316B53E-128B-4FDC-A7D7-3F9F8C748582}"/>
    <cellStyle name="Normal 2 2 72" xfId="4082" xr:uid="{00000000-0005-0000-0000-0000CF0F0000}"/>
    <cellStyle name="Normal 2 2 72 2" xfId="12068" xr:uid="{E4B8AE76-867A-4040-A7EB-7935750F205E}"/>
    <cellStyle name="Normal 2 2 73" xfId="4083" xr:uid="{00000000-0005-0000-0000-0000D00F0000}"/>
    <cellStyle name="Normal 2 2 73 2" xfId="12069" xr:uid="{26A6964F-FCEB-423C-819F-A1A81FA1265B}"/>
    <cellStyle name="Normal 2 2 74" xfId="4084" xr:uid="{00000000-0005-0000-0000-0000D10F0000}"/>
    <cellStyle name="Normal 2 2 74 2" xfId="12070" xr:uid="{EEF5055C-F01C-4FFF-B9D4-49D73C1F5B0D}"/>
    <cellStyle name="Normal 2 2 75" xfId="4085" xr:uid="{00000000-0005-0000-0000-0000D20F0000}"/>
    <cellStyle name="Normal 2 2 75 2" xfId="12071" xr:uid="{7A53C72E-33C1-4BAD-A9FF-3101AC5CAB1E}"/>
    <cellStyle name="Normal 2 2 76" xfId="4086" xr:uid="{00000000-0005-0000-0000-0000D30F0000}"/>
    <cellStyle name="Normal 2 2 76 2" xfId="12072" xr:uid="{B891797C-4FD9-40D9-9B89-4D43DBC7A1C8}"/>
    <cellStyle name="Normal 2 2 77" xfId="4087" xr:uid="{00000000-0005-0000-0000-0000D40F0000}"/>
    <cellStyle name="Normal 2 2 77 2" xfId="12073" xr:uid="{FEF1344B-A9CC-4C1A-A990-FE52162B54DD}"/>
    <cellStyle name="Normal 2 2 78" xfId="4088" xr:uid="{00000000-0005-0000-0000-0000D50F0000}"/>
    <cellStyle name="Normal 2 2 78 2" xfId="12074" xr:uid="{6E83AA63-9B1F-4FCB-8B13-8D4F3F0688B6}"/>
    <cellStyle name="Normal 2 2 79" xfId="4089" xr:uid="{00000000-0005-0000-0000-0000D60F0000}"/>
    <cellStyle name="Normal 2 2 79 2" xfId="12075" xr:uid="{C650F2F2-66DC-4DB2-840F-1BEAF1023AD9}"/>
    <cellStyle name="Normal 2 2 8" xfId="4090" xr:uid="{00000000-0005-0000-0000-0000D70F0000}"/>
    <cellStyle name="Normal 2 2 8 10" xfId="4091" xr:uid="{00000000-0005-0000-0000-0000D80F0000}"/>
    <cellStyle name="Normal 2 2 8 10 2" xfId="12077" xr:uid="{2C297C2F-ED93-4D01-8130-83AF903F58E0}"/>
    <cellStyle name="Normal 2 2 8 11" xfId="4092" xr:uid="{00000000-0005-0000-0000-0000D90F0000}"/>
    <cellStyle name="Normal 2 2 8 11 2" xfId="12078" xr:uid="{EA55B014-2496-4D42-894B-D7091920D7A8}"/>
    <cellStyle name="Normal 2 2 8 12" xfId="4093" xr:uid="{00000000-0005-0000-0000-0000DA0F0000}"/>
    <cellStyle name="Normal 2 2 8 12 2" xfId="12079" xr:uid="{A1C184EF-C6BA-4F43-B2C0-1A1D7DFFA0AE}"/>
    <cellStyle name="Normal 2 2 8 13" xfId="4094" xr:uid="{00000000-0005-0000-0000-0000DB0F0000}"/>
    <cellStyle name="Normal 2 2 8 13 2" xfId="12080" xr:uid="{6F94B5B2-6362-41B8-A2C2-AAABCFB92A09}"/>
    <cellStyle name="Normal 2 2 8 14" xfId="4095" xr:uid="{00000000-0005-0000-0000-0000DC0F0000}"/>
    <cellStyle name="Normal 2 2 8 14 2" xfId="12081" xr:uid="{617DC55B-DFAE-46D1-A971-1C470915EAD0}"/>
    <cellStyle name="Normal 2 2 8 15" xfId="4096" xr:uid="{00000000-0005-0000-0000-0000DD0F0000}"/>
    <cellStyle name="Normal 2 2 8 15 2" xfId="12082" xr:uid="{13930C49-01FC-4EEE-82CF-C2790B6EE9DA}"/>
    <cellStyle name="Normal 2 2 8 16" xfId="12076" xr:uid="{EEEE07AA-77EC-464A-BBE2-65670F760C42}"/>
    <cellStyle name="Normal 2 2 8 2" xfId="4097" xr:uid="{00000000-0005-0000-0000-0000DE0F0000}"/>
    <cellStyle name="Normal 2 2 8 2 2" xfId="12083" xr:uid="{511C7B16-B3D8-4BCC-9E58-460811A35716}"/>
    <cellStyle name="Normal 2 2 8 3" xfId="4098" xr:uid="{00000000-0005-0000-0000-0000DF0F0000}"/>
    <cellStyle name="Normal 2 2 8 3 2" xfId="12084" xr:uid="{10DFEF50-77FC-46A3-B006-D432A231E9D7}"/>
    <cellStyle name="Normal 2 2 8 4" xfId="4099" xr:uid="{00000000-0005-0000-0000-0000E00F0000}"/>
    <cellStyle name="Normal 2 2 8 4 2" xfId="12085" xr:uid="{6519804E-BC23-4E80-BE6F-C3A74DC91464}"/>
    <cellStyle name="Normal 2 2 8 5" xfId="4100" xr:uid="{00000000-0005-0000-0000-0000E10F0000}"/>
    <cellStyle name="Normal 2 2 8 5 2" xfId="12086" xr:uid="{6161E130-0AA2-466B-BC4B-29CC0435898C}"/>
    <cellStyle name="Normal 2 2 8 6" xfId="4101" xr:uid="{00000000-0005-0000-0000-0000E20F0000}"/>
    <cellStyle name="Normal 2 2 8 6 2" xfId="12087" xr:uid="{955F4554-AE63-4765-A629-859675379CF0}"/>
    <cellStyle name="Normal 2 2 8 7" xfId="4102" xr:uid="{00000000-0005-0000-0000-0000E30F0000}"/>
    <cellStyle name="Normal 2 2 8 7 2" xfId="12088" xr:uid="{E447C2D3-D554-47D4-B9B1-5B9651E693E2}"/>
    <cellStyle name="Normal 2 2 8 8" xfId="4103" xr:uid="{00000000-0005-0000-0000-0000E40F0000}"/>
    <cellStyle name="Normal 2 2 8 8 2" xfId="12089" xr:uid="{469C5473-2050-4493-8901-762A15E38B7E}"/>
    <cellStyle name="Normal 2 2 8 9" xfId="4104" xr:uid="{00000000-0005-0000-0000-0000E50F0000}"/>
    <cellStyle name="Normal 2 2 8 9 2" xfId="12090" xr:uid="{FFC29BA0-F6D4-4F79-B55B-57EFBC830255}"/>
    <cellStyle name="Normal 2 2 80" xfId="4105" xr:uid="{00000000-0005-0000-0000-0000E60F0000}"/>
    <cellStyle name="Normal 2 2 80 2" xfId="12091" xr:uid="{0FB72898-CADD-4BEA-82F9-DD37EAF298CF}"/>
    <cellStyle name="Normal 2 2 81" xfId="4106" xr:uid="{00000000-0005-0000-0000-0000E70F0000}"/>
    <cellStyle name="Normal 2 2 81 2" xfId="12092" xr:uid="{6653E095-F93F-474E-A71F-DD71F5BC122F}"/>
    <cellStyle name="Normal 2 2 82" xfId="4107" xr:uid="{00000000-0005-0000-0000-0000E80F0000}"/>
    <cellStyle name="Normal 2 2 82 2" xfId="12093" xr:uid="{A93F50CD-BA98-4961-A47B-8EEED4B2674D}"/>
    <cellStyle name="Normal 2 2 83" xfId="4108" xr:uid="{00000000-0005-0000-0000-0000E90F0000}"/>
    <cellStyle name="Normal 2 2 83 2" xfId="12094" xr:uid="{4556AA07-AA4D-494C-B914-11327DC98827}"/>
    <cellStyle name="Normal 2 2 84" xfId="4109" xr:uid="{00000000-0005-0000-0000-0000EA0F0000}"/>
    <cellStyle name="Normal 2 2 84 2" xfId="12095" xr:uid="{FC412FA9-2177-4C96-842E-8A66120DB008}"/>
    <cellStyle name="Normal 2 2 85" xfId="4110" xr:uid="{00000000-0005-0000-0000-0000EB0F0000}"/>
    <cellStyle name="Normal 2 2 85 2" xfId="12096" xr:uid="{117F5B1C-599E-48DC-9991-7F669C9E036A}"/>
    <cellStyle name="Normal 2 2 86" xfId="4111" xr:uid="{00000000-0005-0000-0000-0000EC0F0000}"/>
    <cellStyle name="Normal 2 2 86 2" xfId="12097" xr:uid="{0ECBB21E-EBEA-4C91-838A-4BECA5B4D136}"/>
    <cellStyle name="Normal 2 2 87" xfId="4112" xr:uid="{00000000-0005-0000-0000-0000ED0F0000}"/>
    <cellStyle name="Normal 2 2 87 2" xfId="12098" xr:uid="{8A6DC3B5-7A62-4C38-8332-5251319959D8}"/>
    <cellStyle name="Normal 2 2 88" xfId="4113" xr:uid="{00000000-0005-0000-0000-0000EE0F0000}"/>
    <cellStyle name="Normal 2 2 88 2" xfId="12099" xr:uid="{8F847F46-AC42-4AF3-8F89-50F2AD487B7E}"/>
    <cellStyle name="Normal 2 2 89" xfId="4114" xr:uid="{00000000-0005-0000-0000-0000EF0F0000}"/>
    <cellStyle name="Normal 2 2 89 10" xfId="4115" xr:uid="{00000000-0005-0000-0000-0000F00F0000}"/>
    <cellStyle name="Normal 2 2 89 10 2" xfId="12101" xr:uid="{096C7286-E216-407B-B082-8FA348AE6FC1}"/>
    <cellStyle name="Normal 2 2 89 11" xfId="4116" xr:uid="{00000000-0005-0000-0000-0000F10F0000}"/>
    <cellStyle name="Normal 2 2 89 11 2" xfId="12102" xr:uid="{F729C22A-B6E4-421E-B429-2C7DA55DDAA9}"/>
    <cellStyle name="Normal 2 2 89 12" xfId="4117" xr:uid="{00000000-0005-0000-0000-0000F20F0000}"/>
    <cellStyle name="Normal 2 2 89 12 2" xfId="12103" xr:uid="{173406B1-299E-480B-A0DA-9338534834CF}"/>
    <cellStyle name="Normal 2 2 89 13" xfId="12100" xr:uid="{81F1D62B-72B6-44B4-8C0E-85C2F4CB51F3}"/>
    <cellStyle name="Normal 2 2 89 2" xfId="4118" xr:uid="{00000000-0005-0000-0000-0000F30F0000}"/>
    <cellStyle name="Normal 2 2 89 2 10" xfId="12104" xr:uid="{52C0E4D6-DBEB-4741-B061-838066009643}"/>
    <cellStyle name="Normal 2 2 89 2 2" xfId="4119" xr:uid="{00000000-0005-0000-0000-0000F40F0000}"/>
    <cellStyle name="Normal 2 2 89 2 2 2" xfId="4120" xr:uid="{00000000-0005-0000-0000-0000F50F0000}"/>
    <cellStyle name="Normal 2 2 89 2 2 2 2" xfId="12106" xr:uid="{246FA021-46AA-45B8-9389-71BB98339269}"/>
    <cellStyle name="Normal 2 2 89 2 2 3" xfId="4121" xr:uid="{00000000-0005-0000-0000-0000F60F0000}"/>
    <cellStyle name="Normal 2 2 89 2 2 3 2" xfId="12107" xr:uid="{2DD5B669-7C9B-4170-8411-85F855218E56}"/>
    <cellStyle name="Normal 2 2 89 2 2 4" xfId="4122" xr:uid="{00000000-0005-0000-0000-0000F70F0000}"/>
    <cellStyle name="Normal 2 2 89 2 2 4 2" xfId="12108" xr:uid="{FC8F17E1-2FAC-47BE-979A-194695EEA688}"/>
    <cellStyle name="Normal 2 2 89 2 2 5" xfId="4123" xr:uid="{00000000-0005-0000-0000-0000F80F0000}"/>
    <cellStyle name="Normal 2 2 89 2 2 5 2" xfId="12109" xr:uid="{9F71A00E-9D40-4BC0-80A7-445361BA7F81}"/>
    <cellStyle name="Normal 2 2 89 2 2 6" xfId="4124" xr:uid="{00000000-0005-0000-0000-0000F90F0000}"/>
    <cellStyle name="Normal 2 2 89 2 2 6 2" xfId="12110" xr:uid="{5E12EB7D-5C83-497E-9858-B59182F72BD7}"/>
    <cellStyle name="Normal 2 2 89 2 2 7" xfId="12105" xr:uid="{E71E6570-BAE3-4F1D-8E37-71361CB770B9}"/>
    <cellStyle name="Normal 2 2 89 2 3" xfId="4125" xr:uid="{00000000-0005-0000-0000-0000FA0F0000}"/>
    <cellStyle name="Normal 2 2 89 2 3 2" xfId="12111" xr:uid="{520E724D-0D55-4CB6-A63C-3C493FFC338F}"/>
    <cellStyle name="Normal 2 2 89 2 4" xfId="4126" xr:uid="{00000000-0005-0000-0000-0000FB0F0000}"/>
    <cellStyle name="Normal 2 2 89 2 4 2" xfId="12112" xr:uid="{EB06727C-C9E4-4771-954D-E79B166A9A4E}"/>
    <cellStyle name="Normal 2 2 89 2 5" xfId="4127" xr:uid="{00000000-0005-0000-0000-0000FC0F0000}"/>
    <cellStyle name="Normal 2 2 89 2 5 2" xfId="12113" xr:uid="{4E50C505-FE46-437A-A166-9C6271A04D1D}"/>
    <cellStyle name="Normal 2 2 89 2 6" xfId="4128" xr:uid="{00000000-0005-0000-0000-0000FD0F0000}"/>
    <cellStyle name="Normal 2 2 89 2 6 2" xfId="12114" xr:uid="{298BE8A0-52CD-45D4-8170-F68542D53D67}"/>
    <cellStyle name="Normal 2 2 89 2 7" xfId="4129" xr:uid="{00000000-0005-0000-0000-0000FE0F0000}"/>
    <cellStyle name="Normal 2 2 89 2 7 2" xfId="12115" xr:uid="{D8C33E1F-C465-4BE5-976A-384D13E8AAF3}"/>
    <cellStyle name="Normal 2 2 89 2 8" xfId="4130" xr:uid="{00000000-0005-0000-0000-0000FF0F0000}"/>
    <cellStyle name="Normal 2 2 89 2 8 2" xfId="12116" xr:uid="{5C0D1857-49F3-4FCB-9B70-862A61755CB8}"/>
    <cellStyle name="Normal 2 2 89 2 9" xfId="4131" xr:uid="{00000000-0005-0000-0000-000000100000}"/>
    <cellStyle name="Normal 2 2 89 2 9 2" xfId="12117" xr:uid="{B5D3A58E-78DB-49DD-A04E-D08D03FCA88B}"/>
    <cellStyle name="Normal 2 2 89 3" xfId="4132" xr:uid="{00000000-0005-0000-0000-000001100000}"/>
    <cellStyle name="Normal 2 2 89 3 2" xfId="12118" xr:uid="{9CAB0054-D31C-413E-9A4F-D441D9AFBF92}"/>
    <cellStyle name="Normal 2 2 89 4" xfId="4133" xr:uid="{00000000-0005-0000-0000-000002100000}"/>
    <cellStyle name="Normal 2 2 89 4 2" xfId="12119" xr:uid="{E684F512-799B-4B5E-A7A5-28774D05DB7D}"/>
    <cellStyle name="Normal 2 2 89 5" xfId="4134" xr:uid="{00000000-0005-0000-0000-000003100000}"/>
    <cellStyle name="Normal 2 2 89 5 2" xfId="12120" xr:uid="{3D76086F-EFB4-4971-9D82-8813BF276989}"/>
    <cellStyle name="Normal 2 2 89 6" xfId="4135" xr:uid="{00000000-0005-0000-0000-000004100000}"/>
    <cellStyle name="Normal 2 2 89 6 2" xfId="4136" xr:uid="{00000000-0005-0000-0000-000005100000}"/>
    <cellStyle name="Normal 2 2 89 6 2 2" xfId="12122" xr:uid="{AB98E397-D056-48EF-AA86-0F4F7FFF2211}"/>
    <cellStyle name="Normal 2 2 89 6 3" xfId="4137" xr:uid="{00000000-0005-0000-0000-000006100000}"/>
    <cellStyle name="Normal 2 2 89 6 3 2" xfId="12123" xr:uid="{9C97062B-E3A2-4BDA-9B14-E5D08397A4B0}"/>
    <cellStyle name="Normal 2 2 89 6 4" xfId="4138" xr:uid="{00000000-0005-0000-0000-000007100000}"/>
    <cellStyle name="Normal 2 2 89 6 4 2" xfId="12124" xr:uid="{8A82355C-70AC-4507-BC9C-BA917360ACBB}"/>
    <cellStyle name="Normal 2 2 89 6 5" xfId="4139" xr:uid="{00000000-0005-0000-0000-000008100000}"/>
    <cellStyle name="Normal 2 2 89 6 5 2" xfId="12125" xr:uid="{02A7C383-8B7D-4E9F-97AE-51F32B997097}"/>
    <cellStyle name="Normal 2 2 89 6 6" xfId="4140" xr:uid="{00000000-0005-0000-0000-000009100000}"/>
    <cellStyle name="Normal 2 2 89 6 6 2" xfId="12126" xr:uid="{D7DA44F4-B91F-451D-9FBE-3B16EF583D98}"/>
    <cellStyle name="Normal 2 2 89 6 7" xfId="12121" xr:uid="{62AE072D-628A-45DB-A2C6-28CDF6F41A65}"/>
    <cellStyle name="Normal 2 2 89 7" xfId="4141" xr:uid="{00000000-0005-0000-0000-00000A100000}"/>
    <cellStyle name="Normal 2 2 89 7 2" xfId="12127" xr:uid="{C313470D-8DA5-4D06-91CD-6F5327A0F37B}"/>
    <cellStyle name="Normal 2 2 89 8" xfId="4142" xr:uid="{00000000-0005-0000-0000-00000B100000}"/>
    <cellStyle name="Normal 2 2 89 8 2" xfId="12128" xr:uid="{A4D6AF75-C4E5-4BD2-93DF-F63372BF5D2E}"/>
    <cellStyle name="Normal 2 2 89 9" xfId="4143" xr:uid="{00000000-0005-0000-0000-00000C100000}"/>
    <cellStyle name="Normal 2 2 89 9 2" xfId="12129" xr:uid="{84915F0F-6F7A-4B95-921A-827B506CF8D1}"/>
    <cellStyle name="Normal 2 2 9" xfId="4144" xr:uid="{00000000-0005-0000-0000-00000D100000}"/>
    <cellStyle name="Normal 2 2 9 10" xfId="4145" xr:uid="{00000000-0005-0000-0000-00000E100000}"/>
    <cellStyle name="Normal 2 2 9 10 2" xfId="12131" xr:uid="{2878D3EA-4853-484A-A5A2-B5F936CF9437}"/>
    <cellStyle name="Normal 2 2 9 11" xfId="4146" xr:uid="{00000000-0005-0000-0000-00000F100000}"/>
    <cellStyle name="Normal 2 2 9 11 2" xfId="12132" xr:uid="{67D19D2A-8970-471A-8F9B-361DC4A7A04C}"/>
    <cellStyle name="Normal 2 2 9 12" xfId="4147" xr:uid="{00000000-0005-0000-0000-000010100000}"/>
    <cellStyle name="Normal 2 2 9 12 2" xfId="12133" xr:uid="{803B1B1D-F2A3-4085-94D2-A7A632EAC133}"/>
    <cellStyle name="Normal 2 2 9 13" xfId="4148" xr:uid="{00000000-0005-0000-0000-000011100000}"/>
    <cellStyle name="Normal 2 2 9 13 2" xfId="12134" xr:uid="{A397E1F4-ED9A-4BFB-A10A-370D9B3C0090}"/>
    <cellStyle name="Normal 2 2 9 14" xfId="4149" xr:uid="{00000000-0005-0000-0000-000012100000}"/>
    <cellStyle name="Normal 2 2 9 14 2" xfId="12135" xr:uid="{ADF90C08-1BF6-4F7F-A7A2-BC642103FFD5}"/>
    <cellStyle name="Normal 2 2 9 15" xfId="4150" xr:uid="{00000000-0005-0000-0000-000013100000}"/>
    <cellStyle name="Normal 2 2 9 15 2" xfId="12136" xr:uid="{4D17FCA6-A0EC-4B5C-89BF-17A749B56AC6}"/>
    <cellStyle name="Normal 2 2 9 16" xfId="12130" xr:uid="{FE99CDBA-99F1-47C7-9956-49FCA65B110F}"/>
    <cellStyle name="Normal 2 2 9 2" xfId="4151" xr:uid="{00000000-0005-0000-0000-000014100000}"/>
    <cellStyle name="Normal 2 2 9 2 2" xfId="12137" xr:uid="{2F10AED3-64E9-4E96-9001-7BB76E2FBF41}"/>
    <cellStyle name="Normal 2 2 9 3" xfId="4152" xr:uid="{00000000-0005-0000-0000-000015100000}"/>
    <cellStyle name="Normal 2 2 9 3 2" xfId="12138" xr:uid="{6D6C10E5-080D-4535-911B-E96444C469FE}"/>
    <cellStyle name="Normal 2 2 9 4" xfId="4153" xr:uid="{00000000-0005-0000-0000-000016100000}"/>
    <cellStyle name="Normal 2 2 9 4 2" xfId="12139" xr:uid="{1A7273AF-458E-46F0-9A74-1758507456A0}"/>
    <cellStyle name="Normal 2 2 9 5" xfId="4154" xr:uid="{00000000-0005-0000-0000-000017100000}"/>
    <cellStyle name="Normal 2 2 9 5 2" xfId="12140" xr:uid="{2745C136-A1E6-42A1-9509-B7E57EA35F3F}"/>
    <cellStyle name="Normal 2 2 9 6" xfId="4155" xr:uid="{00000000-0005-0000-0000-000018100000}"/>
    <cellStyle name="Normal 2 2 9 6 2" xfId="12141" xr:uid="{236890FC-0517-4C7F-BC22-D5849ED51A27}"/>
    <cellStyle name="Normal 2 2 9 7" xfId="4156" xr:uid="{00000000-0005-0000-0000-000019100000}"/>
    <cellStyle name="Normal 2 2 9 7 2" xfId="12142" xr:uid="{8D5BBF02-CB32-464B-B38F-950FFE337711}"/>
    <cellStyle name="Normal 2 2 9 8" xfId="4157" xr:uid="{00000000-0005-0000-0000-00001A100000}"/>
    <cellStyle name="Normal 2 2 9 8 2" xfId="12143" xr:uid="{6CF8AC5B-D9E7-4793-8879-B9E714C39F5D}"/>
    <cellStyle name="Normal 2 2 9 9" xfId="4158" xr:uid="{00000000-0005-0000-0000-00001B100000}"/>
    <cellStyle name="Normal 2 2 9 9 2" xfId="12144" xr:uid="{8A2C31AB-C02C-4073-9E81-3DB31100425B}"/>
    <cellStyle name="Normal 2 2 90" xfId="4159" xr:uid="{00000000-0005-0000-0000-00001C100000}"/>
    <cellStyle name="Normal 2 2 90 2" xfId="12145" xr:uid="{B3B2D0FD-E297-4781-8113-A4AB2DC828AD}"/>
    <cellStyle name="Normal 2 2 91" xfId="4160" xr:uid="{00000000-0005-0000-0000-00001D100000}"/>
    <cellStyle name="Normal 2 2 91 2" xfId="12146" xr:uid="{8D199286-2BF4-44DE-9FE6-8E22B5566DA9}"/>
    <cellStyle name="Normal 2 2 92" xfId="4161" xr:uid="{00000000-0005-0000-0000-00001E100000}"/>
    <cellStyle name="Normal 2 2 92 10" xfId="12147" xr:uid="{032DEE97-4151-4984-8157-E624DB12F26E}"/>
    <cellStyle name="Normal 2 2 92 2" xfId="4162" xr:uid="{00000000-0005-0000-0000-00001F100000}"/>
    <cellStyle name="Normal 2 2 92 2 2" xfId="4163" xr:uid="{00000000-0005-0000-0000-000020100000}"/>
    <cellStyle name="Normal 2 2 92 2 2 2" xfId="12149" xr:uid="{F20C96CB-E8C5-46A1-9A0F-6B7FA09B4B0D}"/>
    <cellStyle name="Normal 2 2 92 2 3" xfId="4164" xr:uid="{00000000-0005-0000-0000-000021100000}"/>
    <cellStyle name="Normal 2 2 92 2 3 2" xfId="12150" xr:uid="{D57BB33F-3847-43D4-8906-B10B0131F1E2}"/>
    <cellStyle name="Normal 2 2 92 2 4" xfId="4165" xr:uid="{00000000-0005-0000-0000-000022100000}"/>
    <cellStyle name="Normal 2 2 92 2 4 2" xfId="12151" xr:uid="{A27B0BD0-95DE-48B1-A3D3-DD06529133CA}"/>
    <cellStyle name="Normal 2 2 92 2 5" xfId="4166" xr:uid="{00000000-0005-0000-0000-000023100000}"/>
    <cellStyle name="Normal 2 2 92 2 5 2" xfId="12152" xr:uid="{7462215E-E954-4C1D-B6FB-334EBC9F7364}"/>
    <cellStyle name="Normal 2 2 92 2 6" xfId="4167" xr:uid="{00000000-0005-0000-0000-000024100000}"/>
    <cellStyle name="Normal 2 2 92 2 6 2" xfId="12153" xr:uid="{A6DF5B18-18B6-4392-973C-638D735256A3}"/>
    <cellStyle name="Normal 2 2 92 2 7" xfId="12148" xr:uid="{6A68A3E1-F5D3-40EB-AE5E-11A881A07CE7}"/>
    <cellStyle name="Normal 2 2 92 3" xfId="4168" xr:uid="{00000000-0005-0000-0000-000025100000}"/>
    <cellStyle name="Normal 2 2 92 3 2" xfId="12154" xr:uid="{77971D54-9886-4A5E-9D34-35993A93AABF}"/>
    <cellStyle name="Normal 2 2 92 4" xfId="4169" xr:uid="{00000000-0005-0000-0000-000026100000}"/>
    <cellStyle name="Normal 2 2 92 4 2" xfId="12155" xr:uid="{47BCEA9C-75F4-42EF-92F2-6E1335D03287}"/>
    <cellStyle name="Normal 2 2 92 5" xfId="4170" xr:uid="{00000000-0005-0000-0000-000027100000}"/>
    <cellStyle name="Normal 2 2 92 5 2" xfId="12156" xr:uid="{83AE2D4C-367E-4C71-A203-364EB38B9FA5}"/>
    <cellStyle name="Normal 2 2 92 6" xfId="4171" xr:uid="{00000000-0005-0000-0000-000028100000}"/>
    <cellStyle name="Normal 2 2 92 6 2" xfId="12157" xr:uid="{56326A31-D4D4-492F-BC74-E0B1C762A326}"/>
    <cellStyle name="Normal 2 2 92 7" xfId="4172" xr:uid="{00000000-0005-0000-0000-000029100000}"/>
    <cellStyle name="Normal 2 2 92 7 2" xfId="12158" xr:uid="{A8235711-F695-4443-904F-F477185A397B}"/>
    <cellStyle name="Normal 2 2 92 8" xfId="4173" xr:uid="{00000000-0005-0000-0000-00002A100000}"/>
    <cellStyle name="Normal 2 2 92 8 2" xfId="12159" xr:uid="{A347847E-40E6-4FBE-8896-F55B28CD5E22}"/>
    <cellStyle name="Normal 2 2 92 9" xfId="4174" xr:uid="{00000000-0005-0000-0000-00002B100000}"/>
    <cellStyle name="Normal 2 2 92 9 2" xfId="12160" xr:uid="{298EF724-B01E-46CE-A037-E067F86A3D9E}"/>
    <cellStyle name="Normal 2 2 93" xfId="4175" xr:uid="{00000000-0005-0000-0000-00002C100000}"/>
    <cellStyle name="Normal 2 2 93 2" xfId="12161" xr:uid="{44617301-3A9C-4339-8A41-AFE6FA4C040C}"/>
    <cellStyle name="Normal 2 2 94" xfId="4176" xr:uid="{00000000-0005-0000-0000-00002D100000}"/>
    <cellStyle name="Normal 2 2 94 2" xfId="12162" xr:uid="{75DE7AFD-125C-4C54-8F59-2D19D3DDA556}"/>
    <cellStyle name="Normal 2 2 95" xfId="4177" xr:uid="{00000000-0005-0000-0000-00002E100000}"/>
    <cellStyle name="Normal 2 2 95 2" xfId="12163" xr:uid="{2AAFDB94-6086-4D16-A9E9-686CBDC04D83}"/>
    <cellStyle name="Normal 2 2 96" xfId="4178" xr:uid="{00000000-0005-0000-0000-00002F100000}"/>
    <cellStyle name="Normal 2 2 96 2" xfId="12164" xr:uid="{3F695D44-FCFC-4C5C-8E41-B039EC2DEF9B}"/>
    <cellStyle name="Normal 2 2 97" xfId="4179" xr:uid="{00000000-0005-0000-0000-000030100000}"/>
    <cellStyle name="Normal 2 2 97 2" xfId="12165" xr:uid="{607C7D28-3A83-4155-B36D-1974CA66BAB0}"/>
    <cellStyle name="Normal 2 2 98" xfId="4180" xr:uid="{00000000-0005-0000-0000-000031100000}"/>
    <cellStyle name="Normal 2 2 98 2" xfId="12166" xr:uid="{34A74481-377F-43EB-B46D-D158BD299E1B}"/>
    <cellStyle name="Normal 2 2 99" xfId="4181" xr:uid="{00000000-0005-0000-0000-000032100000}"/>
    <cellStyle name="Normal 2 2 99 2" xfId="12167" xr:uid="{31AD5AFA-3928-4425-B538-15562A224107}"/>
    <cellStyle name="Normal 2 20" xfId="4182" xr:uid="{00000000-0005-0000-0000-000033100000}"/>
    <cellStyle name="Normal 2 20 2" xfId="12168" xr:uid="{EA87DEB5-DBA4-480D-9277-C76D73AC3ED2}"/>
    <cellStyle name="Normal 2 21" xfId="4183" xr:uid="{00000000-0005-0000-0000-000034100000}"/>
    <cellStyle name="Normal 2 21 2" xfId="12169" xr:uid="{310CDBBD-9901-466F-85DB-7EDB89F87753}"/>
    <cellStyle name="Normal 2 22" xfId="4184" xr:uid="{00000000-0005-0000-0000-000035100000}"/>
    <cellStyle name="Normal 2 22 2" xfId="12170" xr:uid="{A595039D-64E5-4A00-A442-EF898D011CC8}"/>
    <cellStyle name="Normal 2 23" xfId="4185" xr:uid="{00000000-0005-0000-0000-000036100000}"/>
    <cellStyle name="Normal 2 23 2" xfId="12171" xr:uid="{98C6AF7A-46DE-489E-9202-8E554EE2E2F2}"/>
    <cellStyle name="Normal 2 24" xfId="4186" xr:uid="{00000000-0005-0000-0000-000037100000}"/>
    <cellStyle name="Normal 2 24 2" xfId="12172" xr:uid="{79851E90-6021-4FBE-89EF-EE632C2B96A3}"/>
    <cellStyle name="Normal 2 25" xfId="4187" xr:uid="{00000000-0005-0000-0000-000038100000}"/>
    <cellStyle name="Normal 2 25 2" xfId="12173" xr:uid="{E8087FFA-6EED-4C20-9DA3-18A05F8B9B5A}"/>
    <cellStyle name="Normal 2 26" xfId="4188" xr:uid="{00000000-0005-0000-0000-000039100000}"/>
    <cellStyle name="Normal 2 26 2" xfId="12174" xr:uid="{55F0A3A5-5EF6-47DA-8A8C-E3DC56F1D6D2}"/>
    <cellStyle name="Normal 2 27" xfId="4189" xr:uid="{00000000-0005-0000-0000-00003A100000}"/>
    <cellStyle name="Normal 2 27 2" xfId="12175" xr:uid="{D408DDA0-EB12-43F5-9137-EAA8262FCD04}"/>
    <cellStyle name="Normal 2 28" xfId="4190" xr:uid="{00000000-0005-0000-0000-00003B100000}"/>
    <cellStyle name="Normal 2 28 2" xfId="12176" xr:uid="{2E7FC60F-887B-4F5C-B3CD-BE7489B18603}"/>
    <cellStyle name="Normal 2 29" xfId="4191" xr:uid="{00000000-0005-0000-0000-00003C100000}"/>
    <cellStyle name="Normal 2 29 2" xfId="12177" xr:uid="{EB914C95-0F05-483F-9349-EC783886E410}"/>
    <cellStyle name="Normal 2 3" xfId="4192" xr:uid="{00000000-0005-0000-0000-00003D100000}"/>
    <cellStyle name="Normal 2 3 2" xfId="12178" xr:uid="{B87D7C76-FDC9-4E6D-8F0D-22342ED76108}"/>
    <cellStyle name="Normal 2 30" xfId="4193" xr:uid="{00000000-0005-0000-0000-00003E100000}"/>
    <cellStyle name="Normal 2 30 2" xfId="12179" xr:uid="{B8A7FF0E-91B6-4054-A5F8-78A4569D6B6D}"/>
    <cellStyle name="Normal 2 31" xfId="4194" xr:uid="{00000000-0005-0000-0000-00003F100000}"/>
    <cellStyle name="Normal 2 31 2" xfId="12180" xr:uid="{3CDCF5AC-79E8-4A1C-8E29-616A0B0EECE5}"/>
    <cellStyle name="Normal 2 32" xfId="4195" xr:uid="{00000000-0005-0000-0000-000040100000}"/>
    <cellStyle name="Normal 2 32 2" xfId="12181" xr:uid="{09797C43-7D79-46C1-B982-95791CDC66B1}"/>
    <cellStyle name="Normal 2 33" xfId="4196" xr:uid="{00000000-0005-0000-0000-000041100000}"/>
    <cellStyle name="Normal 2 33 2" xfId="12182" xr:uid="{0C5141D0-AB14-4E38-9BA7-E949638B1045}"/>
    <cellStyle name="Normal 2 34" xfId="4197" xr:uid="{00000000-0005-0000-0000-000042100000}"/>
    <cellStyle name="Normal 2 34 2" xfId="12183" xr:uid="{72E9BEB4-CBC7-42D0-A301-D4D0DF3DF170}"/>
    <cellStyle name="Normal 2 35" xfId="4198" xr:uid="{00000000-0005-0000-0000-000043100000}"/>
    <cellStyle name="Normal 2 35 2" xfId="12184" xr:uid="{3B312639-810F-4176-B150-701585D3CA37}"/>
    <cellStyle name="Normal 2 36" xfId="7985" xr:uid="{00000000-0005-0000-0000-000044100000}"/>
    <cellStyle name="Normal 2 36 2" xfId="7990" xr:uid="{00000000-0005-0000-0000-000045100000}"/>
    <cellStyle name="Normal 2 37" xfId="8177" xr:uid="{64CF3BDC-8230-4A02-9E71-9E28BA0B3AB7}"/>
    <cellStyle name="Normal 2 4" xfId="4199" xr:uid="{00000000-0005-0000-0000-000046100000}"/>
    <cellStyle name="Normal 2 4 10" xfId="4200" xr:uid="{00000000-0005-0000-0000-000047100000}"/>
    <cellStyle name="Normal 2 4 10 10" xfId="4201" xr:uid="{00000000-0005-0000-0000-000048100000}"/>
    <cellStyle name="Normal 2 4 10 10 2" xfId="12187" xr:uid="{9CB7B439-2DB6-4503-9C1B-115B8A8BAA65}"/>
    <cellStyle name="Normal 2 4 10 11" xfId="4202" xr:uid="{00000000-0005-0000-0000-000049100000}"/>
    <cellStyle name="Normal 2 4 10 11 2" xfId="12188" xr:uid="{C57FBA7D-F31C-40A4-B73A-1FDBE797A9F6}"/>
    <cellStyle name="Normal 2 4 10 12" xfId="4203" xr:uid="{00000000-0005-0000-0000-00004A100000}"/>
    <cellStyle name="Normal 2 4 10 12 2" xfId="12189" xr:uid="{450D28C9-5C83-4486-A99C-D57E40366FC9}"/>
    <cellStyle name="Normal 2 4 10 13" xfId="4204" xr:uid="{00000000-0005-0000-0000-00004B100000}"/>
    <cellStyle name="Normal 2 4 10 13 2" xfId="12190" xr:uid="{FE01155C-4A61-421E-8FC9-E239CD985610}"/>
    <cellStyle name="Normal 2 4 10 14" xfId="4205" xr:uid="{00000000-0005-0000-0000-00004C100000}"/>
    <cellStyle name="Normal 2 4 10 14 2" xfId="12191" xr:uid="{7E198740-5C98-4DEB-8BC3-30C95B50C54F}"/>
    <cellStyle name="Normal 2 4 10 15" xfId="4206" xr:uid="{00000000-0005-0000-0000-00004D100000}"/>
    <cellStyle name="Normal 2 4 10 15 2" xfId="12192" xr:uid="{BB934D32-D8A9-4114-ACE2-183D498F7559}"/>
    <cellStyle name="Normal 2 4 10 16" xfId="12186" xr:uid="{6C09467A-EB82-444B-87C0-40768B89A184}"/>
    <cellStyle name="Normal 2 4 10 2" xfId="4207" xr:uid="{00000000-0005-0000-0000-00004E100000}"/>
    <cellStyle name="Normal 2 4 10 2 2" xfId="12193" xr:uid="{A24A96A6-D3AF-45E0-ADDF-3E010C9A1D01}"/>
    <cellStyle name="Normal 2 4 10 3" xfId="4208" xr:uid="{00000000-0005-0000-0000-00004F100000}"/>
    <cellStyle name="Normal 2 4 10 3 2" xfId="12194" xr:uid="{A55CCE57-83CE-4515-9EAA-28C307F708EA}"/>
    <cellStyle name="Normal 2 4 10 4" xfId="4209" xr:uid="{00000000-0005-0000-0000-000050100000}"/>
    <cellStyle name="Normal 2 4 10 4 2" xfId="12195" xr:uid="{43B2AF48-001C-464D-904D-FA8197EFE0A9}"/>
    <cellStyle name="Normal 2 4 10 5" xfId="4210" xr:uid="{00000000-0005-0000-0000-000051100000}"/>
    <cellStyle name="Normal 2 4 10 5 2" xfId="12196" xr:uid="{B813746F-5BE6-47C5-B5F6-BB4C0EEC287C}"/>
    <cellStyle name="Normal 2 4 10 6" xfId="4211" xr:uid="{00000000-0005-0000-0000-000052100000}"/>
    <cellStyle name="Normal 2 4 10 6 2" xfId="12197" xr:uid="{5A361A7C-ACA2-47D6-AD34-58956BC40D24}"/>
    <cellStyle name="Normal 2 4 10 7" xfId="4212" xr:uid="{00000000-0005-0000-0000-000053100000}"/>
    <cellStyle name="Normal 2 4 10 7 2" xfId="12198" xr:uid="{C3C1477B-F23C-4DCA-831A-763F1493F253}"/>
    <cellStyle name="Normal 2 4 10 8" xfId="4213" xr:uid="{00000000-0005-0000-0000-000054100000}"/>
    <cellStyle name="Normal 2 4 10 8 2" xfId="12199" xr:uid="{C2C299CD-9191-4F88-8D77-FF59BC53B4AA}"/>
    <cellStyle name="Normal 2 4 10 9" xfId="4214" xr:uid="{00000000-0005-0000-0000-000055100000}"/>
    <cellStyle name="Normal 2 4 10 9 2" xfId="12200" xr:uid="{6EDCB94A-E629-47C7-B50D-FEA77D747871}"/>
    <cellStyle name="Normal 2 4 11" xfId="4215" xr:uid="{00000000-0005-0000-0000-000056100000}"/>
    <cellStyle name="Normal 2 4 11 2" xfId="12201" xr:uid="{DCBDF20C-7FFF-44C7-9704-B9B8F2119AEE}"/>
    <cellStyle name="Normal 2 4 12" xfId="4216" xr:uid="{00000000-0005-0000-0000-000057100000}"/>
    <cellStyle name="Normal 2 4 12 2" xfId="12202" xr:uid="{67613AF8-F0B0-4758-9A2A-82D3C630B45C}"/>
    <cellStyle name="Normal 2 4 13" xfId="4217" xr:uid="{00000000-0005-0000-0000-000058100000}"/>
    <cellStyle name="Normal 2 4 13 2" xfId="12203" xr:uid="{ED60924B-329F-4D16-90E6-99727E55B0CE}"/>
    <cellStyle name="Normal 2 4 14" xfId="4218" xr:uid="{00000000-0005-0000-0000-000059100000}"/>
    <cellStyle name="Normal 2 4 14 2" xfId="12204" xr:uid="{BA6417AB-6DCB-431D-AF6E-1905EED7524A}"/>
    <cellStyle name="Normal 2 4 15" xfId="4219" xr:uid="{00000000-0005-0000-0000-00005A100000}"/>
    <cellStyle name="Normal 2 4 15 2" xfId="12205" xr:uid="{8EA3728A-2546-420E-9AE3-7EF2F39455AD}"/>
    <cellStyle name="Normal 2 4 16" xfId="4220" xr:uid="{00000000-0005-0000-0000-00005B100000}"/>
    <cellStyle name="Normal 2 4 16 2" xfId="12206" xr:uid="{89487B15-DA4C-448A-87E7-37770DBB900C}"/>
    <cellStyle name="Normal 2 4 17" xfId="4221" xr:uid="{00000000-0005-0000-0000-00005C100000}"/>
    <cellStyle name="Normal 2 4 17 2" xfId="12207" xr:uid="{8BD48A44-6768-40F2-9CE3-5A926BFD49C7}"/>
    <cellStyle name="Normal 2 4 18" xfId="4222" xr:uid="{00000000-0005-0000-0000-00005D100000}"/>
    <cellStyle name="Normal 2 4 18 2" xfId="12208" xr:uid="{4EF9E077-AC9C-4D38-AEBB-66D531265190}"/>
    <cellStyle name="Normal 2 4 19" xfId="4223" xr:uid="{00000000-0005-0000-0000-00005E100000}"/>
    <cellStyle name="Normal 2 4 19 2" xfId="12209" xr:uid="{FEAD6E76-C468-4E94-842B-3D0D7E6B2CC8}"/>
    <cellStyle name="Normal 2 4 2" xfId="4224" xr:uid="{00000000-0005-0000-0000-00005F100000}"/>
    <cellStyle name="Normal 2 4 2 10" xfId="4225" xr:uid="{00000000-0005-0000-0000-000060100000}"/>
    <cellStyle name="Normal 2 4 2 10 2" xfId="12211" xr:uid="{E111E646-D284-4155-89B6-B5E3509D4748}"/>
    <cellStyle name="Normal 2 4 2 11" xfId="4226" xr:uid="{00000000-0005-0000-0000-000061100000}"/>
    <cellStyle name="Normal 2 4 2 11 2" xfId="12212" xr:uid="{22B91EF3-7D06-4A9B-865F-9237A2A73706}"/>
    <cellStyle name="Normal 2 4 2 12" xfId="4227" xr:uid="{00000000-0005-0000-0000-000062100000}"/>
    <cellStyle name="Normal 2 4 2 12 2" xfId="12213" xr:uid="{2F602516-BEEC-4027-A3F9-D1594A6F22E0}"/>
    <cellStyle name="Normal 2 4 2 13" xfId="4228" xr:uid="{00000000-0005-0000-0000-000063100000}"/>
    <cellStyle name="Normal 2 4 2 13 2" xfId="12214" xr:uid="{BA89D468-DD22-498D-911E-225588ACA889}"/>
    <cellStyle name="Normal 2 4 2 14" xfId="4229" xr:uid="{00000000-0005-0000-0000-000064100000}"/>
    <cellStyle name="Normal 2 4 2 14 2" xfId="12215" xr:uid="{D1BA772B-716C-4D20-9E5F-BFF2DF89C1EE}"/>
    <cellStyle name="Normal 2 4 2 15" xfId="4230" xr:uid="{00000000-0005-0000-0000-000065100000}"/>
    <cellStyle name="Normal 2 4 2 15 2" xfId="12216" xr:uid="{9C50458A-6DDC-40E7-B50D-71AC45338900}"/>
    <cellStyle name="Normal 2 4 2 16" xfId="4231" xr:uid="{00000000-0005-0000-0000-000066100000}"/>
    <cellStyle name="Normal 2 4 2 16 2" xfId="12217" xr:uid="{A9536EA0-0903-4FF2-9590-E124055FD75A}"/>
    <cellStyle name="Normal 2 4 2 17" xfId="4232" xr:uid="{00000000-0005-0000-0000-000067100000}"/>
    <cellStyle name="Normal 2 4 2 17 2" xfId="12218" xr:uid="{34C87106-DB52-43C3-8E86-ACED877B4E5F}"/>
    <cellStyle name="Normal 2 4 2 18" xfId="4233" xr:uid="{00000000-0005-0000-0000-000068100000}"/>
    <cellStyle name="Normal 2 4 2 18 2" xfId="12219" xr:uid="{C04D9C9D-800D-45D1-8367-8FC0BE09D9AD}"/>
    <cellStyle name="Normal 2 4 2 19" xfId="4234" xr:uid="{00000000-0005-0000-0000-000069100000}"/>
    <cellStyle name="Normal 2 4 2 19 2" xfId="12220" xr:uid="{A7A5AAE0-44B7-4788-8D2E-D8C1C995E388}"/>
    <cellStyle name="Normal 2 4 2 2" xfId="4235" xr:uid="{00000000-0005-0000-0000-00006A100000}"/>
    <cellStyle name="Normal 2 4 2 2 10" xfId="4236" xr:uid="{00000000-0005-0000-0000-00006B100000}"/>
    <cellStyle name="Normal 2 4 2 2 10 10" xfId="4237" xr:uid="{00000000-0005-0000-0000-00006C100000}"/>
    <cellStyle name="Normal 2 4 2 2 10 10 2" xfId="12223" xr:uid="{3189140F-6AC5-489B-8F3A-91E4A3D529D4}"/>
    <cellStyle name="Normal 2 4 2 2 10 11" xfId="4238" xr:uid="{00000000-0005-0000-0000-00006D100000}"/>
    <cellStyle name="Normal 2 4 2 2 10 11 2" xfId="12224" xr:uid="{FDD64FFA-332B-42F1-B7F2-412C604FDDA1}"/>
    <cellStyle name="Normal 2 4 2 2 10 12" xfId="4239" xr:uid="{00000000-0005-0000-0000-00006E100000}"/>
    <cellStyle name="Normal 2 4 2 2 10 12 2" xfId="12225" xr:uid="{F8B1FE21-981B-4E41-9EB3-DF9301C84FBF}"/>
    <cellStyle name="Normal 2 4 2 2 10 13" xfId="4240" xr:uid="{00000000-0005-0000-0000-00006F100000}"/>
    <cellStyle name="Normal 2 4 2 2 10 13 2" xfId="12226" xr:uid="{9A6ECE74-19B3-4FA3-ABFD-522F1842DAAB}"/>
    <cellStyle name="Normal 2 4 2 2 10 14" xfId="4241" xr:uid="{00000000-0005-0000-0000-000070100000}"/>
    <cellStyle name="Normal 2 4 2 2 10 14 2" xfId="12227" xr:uid="{09322E92-60C7-4428-AB51-D7FA37F5814F}"/>
    <cellStyle name="Normal 2 4 2 2 10 15" xfId="4242" xr:uid="{00000000-0005-0000-0000-000071100000}"/>
    <cellStyle name="Normal 2 4 2 2 10 15 2" xfId="12228" xr:uid="{61726D64-7231-475D-9CB9-752878C9E100}"/>
    <cellStyle name="Normal 2 4 2 2 10 16" xfId="12222" xr:uid="{E3D5AC07-38BF-42EF-BDDF-B11E83FB1DEB}"/>
    <cellStyle name="Normal 2 4 2 2 10 2" xfId="4243" xr:uid="{00000000-0005-0000-0000-000072100000}"/>
    <cellStyle name="Normal 2 4 2 2 10 2 2" xfId="12229" xr:uid="{FEBD6F27-4F2F-42A6-BBC2-6E9593220D9C}"/>
    <cellStyle name="Normal 2 4 2 2 10 3" xfId="4244" xr:uid="{00000000-0005-0000-0000-000073100000}"/>
    <cellStyle name="Normal 2 4 2 2 10 3 2" xfId="12230" xr:uid="{DCF9C373-D51C-402B-B206-AEF6FB13AC4F}"/>
    <cellStyle name="Normal 2 4 2 2 10 4" xfId="4245" xr:uid="{00000000-0005-0000-0000-000074100000}"/>
    <cellStyle name="Normal 2 4 2 2 10 4 2" xfId="12231" xr:uid="{AE7DBE2B-F315-4DD1-B8F4-AD1A1618E818}"/>
    <cellStyle name="Normal 2 4 2 2 10 5" xfId="4246" xr:uid="{00000000-0005-0000-0000-000075100000}"/>
    <cellStyle name="Normal 2 4 2 2 10 5 2" xfId="12232" xr:uid="{7BE3E502-235E-4236-BE0A-36D339706130}"/>
    <cellStyle name="Normal 2 4 2 2 10 6" xfId="4247" xr:uid="{00000000-0005-0000-0000-000076100000}"/>
    <cellStyle name="Normal 2 4 2 2 10 6 2" xfId="12233" xr:uid="{BC042545-836F-49B0-9344-1C83A5233551}"/>
    <cellStyle name="Normal 2 4 2 2 10 7" xfId="4248" xr:uid="{00000000-0005-0000-0000-000077100000}"/>
    <cellStyle name="Normal 2 4 2 2 10 7 2" xfId="12234" xr:uid="{EDB6F82B-7CC8-4168-9140-FF02563A2C77}"/>
    <cellStyle name="Normal 2 4 2 2 10 8" xfId="4249" xr:uid="{00000000-0005-0000-0000-000078100000}"/>
    <cellStyle name="Normal 2 4 2 2 10 8 2" xfId="12235" xr:uid="{78AFF5EA-4815-4B7F-AF4D-080ACBAEEE8F}"/>
    <cellStyle name="Normal 2 4 2 2 10 9" xfId="4250" xr:uid="{00000000-0005-0000-0000-000079100000}"/>
    <cellStyle name="Normal 2 4 2 2 10 9 2" xfId="12236" xr:uid="{934A14E1-B1E3-4BDF-82F4-5EF50D93AC9F}"/>
    <cellStyle name="Normal 2 4 2 2 11" xfId="12221" xr:uid="{0AD3C30F-416D-4B5B-9383-24CB23B84036}"/>
    <cellStyle name="Normal 2 4 2 2 2" xfId="4251" xr:uid="{00000000-0005-0000-0000-00007A100000}"/>
    <cellStyle name="Normal 2 4 2 2 2 10" xfId="4252" xr:uid="{00000000-0005-0000-0000-00007B100000}"/>
    <cellStyle name="Normal 2 4 2 2 2 10 2" xfId="12238" xr:uid="{B684A5EB-C407-4E51-B5B6-83EE4B123BAE}"/>
    <cellStyle name="Normal 2 4 2 2 2 11" xfId="4253" xr:uid="{00000000-0005-0000-0000-00007C100000}"/>
    <cellStyle name="Normal 2 4 2 2 2 11 2" xfId="12239" xr:uid="{0C6CAEAB-E23A-4CB5-B2F8-48AB7184AAAE}"/>
    <cellStyle name="Normal 2 4 2 2 2 12" xfId="4254" xr:uid="{00000000-0005-0000-0000-00007D100000}"/>
    <cellStyle name="Normal 2 4 2 2 2 12 2" xfId="12240" xr:uid="{06762711-5725-45E2-938E-1813F735DA4F}"/>
    <cellStyle name="Normal 2 4 2 2 2 13" xfId="4255" xr:uid="{00000000-0005-0000-0000-00007E100000}"/>
    <cellStyle name="Normal 2 4 2 2 2 13 2" xfId="12241" xr:uid="{A1C7CEBA-961F-4776-AD4A-22D798A80C4C}"/>
    <cellStyle name="Normal 2 4 2 2 2 14" xfId="4256" xr:uid="{00000000-0005-0000-0000-00007F100000}"/>
    <cellStyle name="Normal 2 4 2 2 2 14 2" xfId="12242" xr:uid="{AB103EFC-4312-4278-BBFD-BDD33AFBD7AE}"/>
    <cellStyle name="Normal 2 4 2 2 2 15" xfId="4257" xr:uid="{00000000-0005-0000-0000-000080100000}"/>
    <cellStyle name="Normal 2 4 2 2 2 15 2" xfId="12243" xr:uid="{594998BA-7F11-457D-9FEF-15339C386079}"/>
    <cellStyle name="Normal 2 4 2 2 2 16" xfId="4258" xr:uid="{00000000-0005-0000-0000-000081100000}"/>
    <cellStyle name="Normal 2 4 2 2 2 16 2" xfId="12244" xr:uid="{3A9FA3B4-1CAA-4F1B-87B9-FD421F1F419B}"/>
    <cellStyle name="Normal 2 4 2 2 2 17" xfId="4259" xr:uid="{00000000-0005-0000-0000-000082100000}"/>
    <cellStyle name="Normal 2 4 2 2 2 17 2" xfId="12245" xr:uid="{8B430FC4-1DD8-4AFB-8D1B-23E14E5DA093}"/>
    <cellStyle name="Normal 2 4 2 2 2 18" xfId="4260" xr:uid="{00000000-0005-0000-0000-000083100000}"/>
    <cellStyle name="Normal 2 4 2 2 2 18 2" xfId="12246" xr:uid="{EA2C7A86-6174-4E1F-836C-F352D50B6997}"/>
    <cellStyle name="Normal 2 4 2 2 2 19" xfId="4261" xr:uid="{00000000-0005-0000-0000-000084100000}"/>
    <cellStyle name="Normal 2 4 2 2 2 19 2" xfId="12247" xr:uid="{2D7A231F-958A-4F5D-9E8B-338913F0ACE9}"/>
    <cellStyle name="Normal 2 4 2 2 2 2" xfId="4262" xr:uid="{00000000-0005-0000-0000-000085100000}"/>
    <cellStyle name="Normal 2 4 2 2 2 2 10" xfId="12248" xr:uid="{E1BF1361-ED7F-4336-A2CF-9DFAAB161946}"/>
    <cellStyle name="Normal 2 4 2 2 2 2 2" xfId="4263" xr:uid="{00000000-0005-0000-0000-000086100000}"/>
    <cellStyle name="Normal 2 4 2 2 2 2 2 10" xfId="4264" xr:uid="{00000000-0005-0000-0000-000087100000}"/>
    <cellStyle name="Normal 2 4 2 2 2 2 2 10 2" xfId="12250" xr:uid="{016C5CAD-94E4-4C3C-AE80-919C82C2D631}"/>
    <cellStyle name="Normal 2 4 2 2 2 2 2 11" xfId="4265" xr:uid="{00000000-0005-0000-0000-000088100000}"/>
    <cellStyle name="Normal 2 4 2 2 2 2 2 11 2" xfId="12251" xr:uid="{D16163ED-F6CF-419D-A7C3-CBC6A5AACB74}"/>
    <cellStyle name="Normal 2 4 2 2 2 2 2 12" xfId="4266" xr:uid="{00000000-0005-0000-0000-000089100000}"/>
    <cellStyle name="Normal 2 4 2 2 2 2 2 12 2" xfId="12252" xr:uid="{FA284240-2702-44C6-B731-46A965BDE134}"/>
    <cellStyle name="Normal 2 4 2 2 2 2 2 13" xfId="4267" xr:uid="{00000000-0005-0000-0000-00008A100000}"/>
    <cellStyle name="Normal 2 4 2 2 2 2 2 13 2" xfId="12253" xr:uid="{F50DE85F-18D6-4ED1-935A-201B5DAA3479}"/>
    <cellStyle name="Normal 2 4 2 2 2 2 2 14" xfId="4268" xr:uid="{00000000-0005-0000-0000-00008B100000}"/>
    <cellStyle name="Normal 2 4 2 2 2 2 2 14 2" xfId="12254" xr:uid="{1127996A-2FFD-4F40-879E-D15A9428F400}"/>
    <cellStyle name="Normal 2 4 2 2 2 2 2 15" xfId="4269" xr:uid="{00000000-0005-0000-0000-00008C100000}"/>
    <cellStyle name="Normal 2 4 2 2 2 2 2 15 2" xfId="12255" xr:uid="{E1E43D16-8FFE-4CF2-A3C8-B9CF5FA8447C}"/>
    <cellStyle name="Normal 2 4 2 2 2 2 2 16" xfId="4270" xr:uid="{00000000-0005-0000-0000-00008D100000}"/>
    <cellStyle name="Normal 2 4 2 2 2 2 2 16 2" xfId="12256" xr:uid="{9AB1888D-7694-4C50-BCB7-29F97B04E22E}"/>
    <cellStyle name="Normal 2 4 2 2 2 2 2 17" xfId="4271" xr:uid="{00000000-0005-0000-0000-00008E100000}"/>
    <cellStyle name="Normal 2 4 2 2 2 2 2 17 2" xfId="12257" xr:uid="{EFC8B781-4AED-4948-8496-D932BE8C194C}"/>
    <cellStyle name="Normal 2 4 2 2 2 2 2 18" xfId="4272" xr:uid="{00000000-0005-0000-0000-00008F100000}"/>
    <cellStyle name="Normal 2 4 2 2 2 2 2 18 2" xfId="12258" xr:uid="{8F77BB10-C3A4-4462-9905-2D2A271915BA}"/>
    <cellStyle name="Normal 2 4 2 2 2 2 2 19" xfId="4273" xr:uid="{00000000-0005-0000-0000-000090100000}"/>
    <cellStyle name="Normal 2 4 2 2 2 2 2 19 2" xfId="12259" xr:uid="{08FE637F-FCC8-4C3A-BA67-07E2FC57AFAC}"/>
    <cellStyle name="Normal 2 4 2 2 2 2 2 2" xfId="4274" xr:uid="{00000000-0005-0000-0000-000091100000}"/>
    <cellStyle name="Normal 2 4 2 2 2 2 2 2 2" xfId="4275" xr:uid="{00000000-0005-0000-0000-000092100000}"/>
    <cellStyle name="Normal 2 4 2 2 2 2 2 2 2 10" xfId="4276" xr:uid="{00000000-0005-0000-0000-000093100000}"/>
    <cellStyle name="Normal 2 4 2 2 2 2 2 2 2 10 2" xfId="12262" xr:uid="{76D29358-DDD0-4123-BACE-F0939EEAECD1}"/>
    <cellStyle name="Normal 2 4 2 2 2 2 2 2 2 11" xfId="4277" xr:uid="{00000000-0005-0000-0000-000094100000}"/>
    <cellStyle name="Normal 2 4 2 2 2 2 2 2 2 11 2" xfId="12263" xr:uid="{5B4DC0D6-CA81-47DA-A44F-6AA188CD703D}"/>
    <cellStyle name="Normal 2 4 2 2 2 2 2 2 2 12" xfId="4278" xr:uid="{00000000-0005-0000-0000-000095100000}"/>
    <cellStyle name="Normal 2 4 2 2 2 2 2 2 2 12 2" xfId="12264" xr:uid="{816A0C48-3511-45E6-9118-E7941F9130D5}"/>
    <cellStyle name="Normal 2 4 2 2 2 2 2 2 2 13" xfId="4279" xr:uid="{00000000-0005-0000-0000-000096100000}"/>
    <cellStyle name="Normal 2 4 2 2 2 2 2 2 2 13 2" xfId="12265" xr:uid="{2EAB4FA3-AED0-4253-BE75-EAAF60480DA7}"/>
    <cellStyle name="Normal 2 4 2 2 2 2 2 2 2 14" xfId="4280" xr:uid="{00000000-0005-0000-0000-000097100000}"/>
    <cellStyle name="Normal 2 4 2 2 2 2 2 2 2 14 2" xfId="12266" xr:uid="{2DE769FF-708D-43CD-A999-EDA3E9699FEE}"/>
    <cellStyle name="Normal 2 4 2 2 2 2 2 2 2 15" xfId="4281" xr:uid="{00000000-0005-0000-0000-000098100000}"/>
    <cellStyle name="Normal 2 4 2 2 2 2 2 2 2 15 2" xfId="12267" xr:uid="{CB796901-1B0C-41FD-9F81-0AD106046BE3}"/>
    <cellStyle name="Normal 2 4 2 2 2 2 2 2 2 16" xfId="4282" xr:uid="{00000000-0005-0000-0000-000099100000}"/>
    <cellStyle name="Normal 2 4 2 2 2 2 2 2 2 16 2" xfId="12268" xr:uid="{D033DF0E-23BB-4DC5-AA5E-8495CAAFF848}"/>
    <cellStyle name="Normal 2 4 2 2 2 2 2 2 2 17" xfId="12261" xr:uid="{FB4714A6-87E4-4A19-9847-8A3B9D6AECF5}"/>
    <cellStyle name="Normal 2 4 2 2 2 2 2 2 2 2" xfId="4283" xr:uid="{00000000-0005-0000-0000-00009A100000}"/>
    <cellStyle name="Normal 2 4 2 2 2 2 2 2 2 2 2" xfId="4284" xr:uid="{00000000-0005-0000-0000-00009B100000}"/>
    <cellStyle name="Normal 2 4 2 2 2 2 2 2 2 2 2 10" xfId="4285" xr:uid="{00000000-0005-0000-0000-00009C100000}"/>
    <cellStyle name="Normal 2 4 2 2 2 2 2 2 2 2 2 10 2" xfId="12271" xr:uid="{B5D8730B-1A5E-432A-9C89-432FAE99C2FB}"/>
    <cellStyle name="Normal 2 4 2 2 2 2 2 2 2 2 2 11" xfId="4286" xr:uid="{00000000-0005-0000-0000-00009D100000}"/>
    <cellStyle name="Normal 2 4 2 2 2 2 2 2 2 2 2 11 2" xfId="12272" xr:uid="{94AA331F-C7C3-4677-B2C2-7A57C242A661}"/>
    <cellStyle name="Normal 2 4 2 2 2 2 2 2 2 2 2 12" xfId="4287" xr:uid="{00000000-0005-0000-0000-00009E100000}"/>
    <cellStyle name="Normal 2 4 2 2 2 2 2 2 2 2 2 12 2" xfId="12273" xr:uid="{7151343D-F8AD-421C-BD02-78BD9693D979}"/>
    <cellStyle name="Normal 2 4 2 2 2 2 2 2 2 2 2 13" xfId="4288" xr:uid="{00000000-0005-0000-0000-00009F100000}"/>
    <cellStyle name="Normal 2 4 2 2 2 2 2 2 2 2 2 13 2" xfId="12274" xr:uid="{EEA8D1A6-D23E-495F-AE1A-9BB93117EE2C}"/>
    <cellStyle name="Normal 2 4 2 2 2 2 2 2 2 2 2 14" xfId="4289" xr:uid="{00000000-0005-0000-0000-0000A0100000}"/>
    <cellStyle name="Normal 2 4 2 2 2 2 2 2 2 2 2 14 2" xfId="12275" xr:uid="{204F29A5-3D4D-4AB1-B359-83363B164864}"/>
    <cellStyle name="Normal 2 4 2 2 2 2 2 2 2 2 2 15" xfId="4290" xr:uid="{00000000-0005-0000-0000-0000A1100000}"/>
    <cellStyle name="Normal 2 4 2 2 2 2 2 2 2 2 2 15 2" xfId="12276" xr:uid="{61B4462A-6FB6-438F-A8CF-20C27818B57E}"/>
    <cellStyle name="Normal 2 4 2 2 2 2 2 2 2 2 2 16" xfId="12270" xr:uid="{4985F4A3-34AD-4DD7-8529-EF50FE5D8FF3}"/>
    <cellStyle name="Normal 2 4 2 2 2 2 2 2 2 2 2 2" xfId="4291" xr:uid="{00000000-0005-0000-0000-0000A2100000}"/>
    <cellStyle name="Normal 2 4 2 2 2 2 2 2 2 2 2 2 2" xfId="12277" xr:uid="{4C4359AD-1F77-4D13-9159-A7E75F1EA911}"/>
    <cellStyle name="Normal 2 4 2 2 2 2 2 2 2 2 2 3" xfId="4292" xr:uid="{00000000-0005-0000-0000-0000A3100000}"/>
    <cellStyle name="Normal 2 4 2 2 2 2 2 2 2 2 2 3 2" xfId="12278" xr:uid="{DA6E1D65-4ED7-4485-A4EF-94B50919D4C1}"/>
    <cellStyle name="Normal 2 4 2 2 2 2 2 2 2 2 2 4" xfId="4293" xr:uid="{00000000-0005-0000-0000-0000A4100000}"/>
    <cellStyle name="Normal 2 4 2 2 2 2 2 2 2 2 2 4 2" xfId="12279" xr:uid="{43802104-2AFC-4917-9648-518097DD9D16}"/>
    <cellStyle name="Normal 2 4 2 2 2 2 2 2 2 2 2 5" xfId="4294" xr:uid="{00000000-0005-0000-0000-0000A5100000}"/>
    <cellStyle name="Normal 2 4 2 2 2 2 2 2 2 2 2 5 2" xfId="12280" xr:uid="{2E983B93-F30A-4ED2-B1CA-53FE76E11500}"/>
    <cellStyle name="Normal 2 4 2 2 2 2 2 2 2 2 2 6" xfId="4295" xr:uid="{00000000-0005-0000-0000-0000A6100000}"/>
    <cellStyle name="Normal 2 4 2 2 2 2 2 2 2 2 2 6 2" xfId="12281" xr:uid="{68B09BD8-B6C2-4581-9AB0-143D2C669D3C}"/>
    <cellStyle name="Normal 2 4 2 2 2 2 2 2 2 2 2 7" xfId="4296" xr:uid="{00000000-0005-0000-0000-0000A7100000}"/>
    <cellStyle name="Normal 2 4 2 2 2 2 2 2 2 2 2 7 2" xfId="12282" xr:uid="{D9E4299E-DEB9-443D-9418-A8833159EE0D}"/>
    <cellStyle name="Normal 2 4 2 2 2 2 2 2 2 2 2 8" xfId="4297" xr:uid="{00000000-0005-0000-0000-0000A8100000}"/>
    <cellStyle name="Normal 2 4 2 2 2 2 2 2 2 2 2 8 2" xfId="12283" xr:uid="{85D8623B-A8A4-44FE-AB34-B53E52501177}"/>
    <cellStyle name="Normal 2 4 2 2 2 2 2 2 2 2 2 9" xfId="4298" xr:uid="{00000000-0005-0000-0000-0000A9100000}"/>
    <cellStyle name="Normal 2 4 2 2 2 2 2 2 2 2 2 9 2" xfId="12284" xr:uid="{501F85A6-0F90-4552-99CF-FC84E2D1DFDF}"/>
    <cellStyle name="Normal 2 4 2 2 2 2 2 2 2 2 3" xfId="12269" xr:uid="{7D31BF6C-9892-4AC7-9B55-7F5068E27FA7}"/>
    <cellStyle name="Normal 2 4 2 2 2 2 2 2 2 3" xfId="4299" xr:uid="{00000000-0005-0000-0000-0000AA100000}"/>
    <cellStyle name="Normal 2 4 2 2 2 2 2 2 2 3 2" xfId="12285" xr:uid="{285B7273-1CE8-44C5-9062-6817610F6371}"/>
    <cellStyle name="Normal 2 4 2 2 2 2 2 2 2 4" xfId="4300" xr:uid="{00000000-0005-0000-0000-0000AB100000}"/>
    <cellStyle name="Normal 2 4 2 2 2 2 2 2 2 4 2" xfId="12286" xr:uid="{3D140151-53F2-4382-A2AD-D90A6F696C54}"/>
    <cellStyle name="Normal 2 4 2 2 2 2 2 2 2 5" xfId="4301" xr:uid="{00000000-0005-0000-0000-0000AC100000}"/>
    <cellStyle name="Normal 2 4 2 2 2 2 2 2 2 5 2" xfId="12287" xr:uid="{1ECDFA3B-5BAC-4E36-9946-96178CBEE205}"/>
    <cellStyle name="Normal 2 4 2 2 2 2 2 2 2 6" xfId="4302" xr:uid="{00000000-0005-0000-0000-0000AD100000}"/>
    <cellStyle name="Normal 2 4 2 2 2 2 2 2 2 6 2" xfId="12288" xr:uid="{AD953C10-25A4-481B-9500-7BE40E85F561}"/>
    <cellStyle name="Normal 2 4 2 2 2 2 2 2 2 7" xfId="4303" xr:uid="{00000000-0005-0000-0000-0000AE100000}"/>
    <cellStyle name="Normal 2 4 2 2 2 2 2 2 2 7 2" xfId="12289" xr:uid="{47061DEA-2F27-40AB-A5CF-C161A1560E30}"/>
    <cellStyle name="Normal 2 4 2 2 2 2 2 2 2 8" xfId="4304" xr:uid="{00000000-0005-0000-0000-0000AF100000}"/>
    <cellStyle name="Normal 2 4 2 2 2 2 2 2 2 8 2" xfId="12290" xr:uid="{3CEE9F81-8546-4773-9148-FDFF237BA6CD}"/>
    <cellStyle name="Normal 2 4 2 2 2 2 2 2 2 9" xfId="4305" xr:uid="{00000000-0005-0000-0000-0000B0100000}"/>
    <cellStyle name="Normal 2 4 2 2 2 2 2 2 2 9 2" xfId="12291" xr:uid="{24474144-FF3E-4F8A-A4EB-A49266FDCE8B}"/>
    <cellStyle name="Normal 2 4 2 2 2 2 2 2 3" xfId="4306" xr:uid="{00000000-0005-0000-0000-0000B1100000}"/>
    <cellStyle name="Normal 2 4 2 2 2 2 2 2 3 10" xfId="4307" xr:uid="{00000000-0005-0000-0000-0000B2100000}"/>
    <cellStyle name="Normal 2 4 2 2 2 2 2 2 3 10 2" xfId="12293" xr:uid="{E39A809D-A02F-4508-99E5-18462C06D5B3}"/>
    <cellStyle name="Normal 2 4 2 2 2 2 2 2 3 11" xfId="4308" xr:uid="{00000000-0005-0000-0000-0000B3100000}"/>
    <cellStyle name="Normal 2 4 2 2 2 2 2 2 3 11 2" xfId="12294" xr:uid="{FEC58FC2-D07B-4A91-9F50-32AF8186C025}"/>
    <cellStyle name="Normal 2 4 2 2 2 2 2 2 3 12" xfId="4309" xr:uid="{00000000-0005-0000-0000-0000B4100000}"/>
    <cellStyle name="Normal 2 4 2 2 2 2 2 2 3 12 2" xfId="12295" xr:uid="{9E66FCF6-2E70-44D0-9AC4-28E157DFB6BA}"/>
    <cellStyle name="Normal 2 4 2 2 2 2 2 2 3 13" xfId="4310" xr:uid="{00000000-0005-0000-0000-0000B5100000}"/>
    <cellStyle name="Normal 2 4 2 2 2 2 2 2 3 13 2" xfId="12296" xr:uid="{04C4056C-F75E-4308-B4BC-F0DB4008150B}"/>
    <cellStyle name="Normal 2 4 2 2 2 2 2 2 3 14" xfId="4311" xr:uid="{00000000-0005-0000-0000-0000B6100000}"/>
    <cellStyle name="Normal 2 4 2 2 2 2 2 2 3 14 2" xfId="12297" xr:uid="{817355C9-405C-49D4-BDE1-275D95F34F05}"/>
    <cellStyle name="Normal 2 4 2 2 2 2 2 2 3 15" xfId="4312" xr:uid="{00000000-0005-0000-0000-0000B7100000}"/>
    <cellStyle name="Normal 2 4 2 2 2 2 2 2 3 15 2" xfId="12298" xr:uid="{7B6C84CF-5595-4AEF-AFA7-8D59D1AC7240}"/>
    <cellStyle name="Normal 2 4 2 2 2 2 2 2 3 16" xfId="12292" xr:uid="{D9035CD1-66B7-4552-AC82-BEC413BEDB63}"/>
    <cellStyle name="Normal 2 4 2 2 2 2 2 2 3 2" xfId="4313" xr:uid="{00000000-0005-0000-0000-0000B8100000}"/>
    <cellStyle name="Normal 2 4 2 2 2 2 2 2 3 2 2" xfId="12299" xr:uid="{4362EC28-5FD0-4709-A0DE-76016BCA5F30}"/>
    <cellStyle name="Normal 2 4 2 2 2 2 2 2 3 3" xfId="4314" xr:uid="{00000000-0005-0000-0000-0000B9100000}"/>
    <cellStyle name="Normal 2 4 2 2 2 2 2 2 3 3 2" xfId="12300" xr:uid="{0EDB3DA7-2B44-4FCB-96DE-875FF593F330}"/>
    <cellStyle name="Normal 2 4 2 2 2 2 2 2 3 4" xfId="4315" xr:uid="{00000000-0005-0000-0000-0000BA100000}"/>
    <cellStyle name="Normal 2 4 2 2 2 2 2 2 3 4 2" xfId="12301" xr:uid="{1E2699AB-86B8-4C92-8F86-003ABC0FA3C1}"/>
    <cellStyle name="Normal 2 4 2 2 2 2 2 2 3 5" xfId="4316" xr:uid="{00000000-0005-0000-0000-0000BB100000}"/>
    <cellStyle name="Normal 2 4 2 2 2 2 2 2 3 5 2" xfId="12302" xr:uid="{2A99082E-2950-4596-8542-F2E3CA42C1EF}"/>
    <cellStyle name="Normal 2 4 2 2 2 2 2 2 3 6" xfId="4317" xr:uid="{00000000-0005-0000-0000-0000BC100000}"/>
    <cellStyle name="Normal 2 4 2 2 2 2 2 2 3 6 2" xfId="12303" xr:uid="{597DABC8-8FE1-4C30-9755-332697092708}"/>
    <cellStyle name="Normal 2 4 2 2 2 2 2 2 3 7" xfId="4318" xr:uid="{00000000-0005-0000-0000-0000BD100000}"/>
    <cellStyle name="Normal 2 4 2 2 2 2 2 2 3 7 2" xfId="12304" xr:uid="{D8DF2E5C-FF86-4E40-A93B-1D4E1D9CDBD6}"/>
    <cellStyle name="Normal 2 4 2 2 2 2 2 2 3 8" xfId="4319" xr:uid="{00000000-0005-0000-0000-0000BE100000}"/>
    <cellStyle name="Normal 2 4 2 2 2 2 2 2 3 8 2" xfId="12305" xr:uid="{04DFD3F0-E825-4968-AA24-EF8DEC9D558D}"/>
    <cellStyle name="Normal 2 4 2 2 2 2 2 2 3 9" xfId="4320" xr:uid="{00000000-0005-0000-0000-0000BF100000}"/>
    <cellStyle name="Normal 2 4 2 2 2 2 2 2 3 9 2" xfId="12306" xr:uid="{61EB5284-A4AE-45A9-BB4D-159E1200B4DB}"/>
    <cellStyle name="Normal 2 4 2 2 2 2 2 2 4" xfId="4321" xr:uid="{00000000-0005-0000-0000-0000C0100000}"/>
    <cellStyle name="Normal 2 4 2 2 2 2 2 2 4 10" xfId="4322" xr:uid="{00000000-0005-0000-0000-0000C1100000}"/>
    <cellStyle name="Normal 2 4 2 2 2 2 2 2 4 10 2" xfId="12308" xr:uid="{1024B054-C4FD-433F-8E37-F54B1056BAEF}"/>
    <cellStyle name="Normal 2 4 2 2 2 2 2 2 4 11" xfId="4323" xr:uid="{00000000-0005-0000-0000-0000C2100000}"/>
    <cellStyle name="Normal 2 4 2 2 2 2 2 2 4 11 2" xfId="12309" xr:uid="{959B9250-8CF0-4712-944A-4561BBCC0F3D}"/>
    <cellStyle name="Normal 2 4 2 2 2 2 2 2 4 12" xfId="4324" xr:uid="{00000000-0005-0000-0000-0000C3100000}"/>
    <cellStyle name="Normal 2 4 2 2 2 2 2 2 4 12 2" xfId="12310" xr:uid="{6B68D7FE-F5C9-4BF2-82E4-4D6C570E7071}"/>
    <cellStyle name="Normal 2 4 2 2 2 2 2 2 4 13" xfId="4325" xr:uid="{00000000-0005-0000-0000-0000C4100000}"/>
    <cellStyle name="Normal 2 4 2 2 2 2 2 2 4 13 2" xfId="12311" xr:uid="{5AE10B37-5C7C-4E22-A163-95473732C3E7}"/>
    <cellStyle name="Normal 2 4 2 2 2 2 2 2 4 14" xfId="4326" xr:uid="{00000000-0005-0000-0000-0000C5100000}"/>
    <cellStyle name="Normal 2 4 2 2 2 2 2 2 4 14 2" xfId="12312" xr:uid="{4D337D64-CB3D-4BC4-AAD3-CC248DADDD4B}"/>
    <cellStyle name="Normal 2 4 2 2 2 2 2 2 4 15" xfId="4327" xr:uid="{00000000-0005-0000-0000-0000C6100000}"/>
    <cellStyle name="Normal 2 4 2 2 2 2 2 2 4 15 2" xfId="12313" xr:uid="{FE9F8131-4115-4AFD-94C5-DF312AA15F3E}"/>
    <cellStyle name="Normal 2 4 2 2 2 2 2 2 4 16" xfId="12307" xr:uid="{332C6B36-8CC5-4657-9D31-2DF4F0CDA567}"/>
    <cellStyle name="Normal 2 4 2 2 2 2 2 2 4 2" xfId="4328" xr:uid="{00000000-0005-0000-0000-0000C7100000}"/>
    <cellStyle name="Normal 2 4 2 2 2 2 2 2 4 2 2" xfId="12314" xr:uid="{CBED65D3-33BF-4CAC-B605-34878DF1D45F}"/>
    <cellStyle name="Normal 2 4 2 2 2 2 2 2 4 3" xfId="4329" xr:uid="{00000000-0005-0000-0000-0000C8100000}"/>
    <cellStyle name="Normal 2 4 2 2 2 2 2 2 4 3 2" xfId="12315" xr:uid="{5748765F-03F6-4CF5-9CC6-7AC82808604B}"/>
    <cellStyle name="Normal 2 4 2 2 2 2 2 2 4 4" xfId="4330" xr:uid="{00000000-0005-0000-0000-0000C9100000}"/>
    <cellStyle name="Normal 2 4 2 2 2 2 2 2 4 4 2" xfId="12316" xr:uid="{72CF3275-297D-419C-A1E9-347D907B8E27}"/>
    <cellStyle name="Normal 2 4 2 2 2 2 2 2 4 5" xfId="4331" xr:uid="{00000000-0005-0000-0000-0000CA100000}"/>
    <cellStyle name="Normal 2 4 2 2 2 2 2 2 4 5 2" xfId="12317" xr:uid="{FA5CDE1E-B20E-4138-816C-0CF4D54B4196}"/>
    <cellStyle name="Normal 2 4 2 2 2 2 2 2 4 6" xfId="4332" xr:uid="{00000000-0005-0000-0000-0000CB100000}"/>
    <cellStyle name="Normal 2 4 2 2 2 2 2 2 4 6 2" xfId="12318" xr:uid="{23244FD9-E47A-4E85-9811-9C418CBD940D}"/>
    <cellStyle name="Normal 2 4 2 2 2 2 2 2 4 7" xfId="4333" xr:uid="{00000000-0005-0000-0000-0000CC100000}"/>
    <cellStyle name="Normal 2 4 2 2 2 2 2 2 4 7 2" xfId="12319" xr:uid="{5590F710-313F-43BB-A74E-7FC0B288A18F}"/>
    <cellStyle name="Normal 2 4 2 2 2 2 2 2 4 8" xfId="4334" xr:uid="{00000000-0005-0000-0000-0000CD100000}"/>
    <cellStyle name="Normal 2 4 2 2 2 2 2 2 4 8 2" xfId="12320" xr:uid="{1317CE0B-6272-4BA2-A8A4-E013A519D4A0}"/>
    <cellStyle name="Normal 2 4 2 2 2 2 2 2 4 9" xfId="4335" xr:uid="{00000000-0005-0000-0000-0000CE100000}"/>
    <cellStyle name="Normal 2 4 2 2 2 2 2 2 4 9 2" xfId="12321" xr:uid="{46501803-77E0-4316-8193-BC5C75CF13BE}"/>
    <cellStyle name="Normal 2 4 2 2 2 2 2 2 5" xfId="4336" xr:uid="{00000000-0005-0000-0000-0000CF100000}"/>
    <cellStyle name="Normal 2 4 2 2 2 2 2 2 5 10" xfId="4337" xr:uid="{00000000-0005-0000-0000-0000D0100000}"/>
    <cellStyle name="Normal 2 4 2 2 2 2 2 2 5 10 2" xfId="12323" xr:uid="{EB9A3A20-ECF5-4543-9C4B-393F3925EDCF}"/>
    <cellStyle name="Normal 2 4 2 2 2 2 2 2 5 11" xfId="4338" xr:uid="{00000000-0005-0000-0000-0000D1100000}"/>
    <cellStyle name="Normal 2 4 2 2 2 2 2 2 5 11 2" xfId="12324" xr:uid="{086D7CB5-B9AE-4B33-80D6-EFADA1711C54}"/>
    <cellStyle name="Normal 2 4 2 2 2 2 2 2 5 12" xfId="4339" xr:uid="{00000000-0005-0000-0000-0000D2100000}"/>
    <cellStyle name="Normal 2 4 2 2 2 2 2 2 5 12 2" xfId="12325" xr:uid="{E326509C-AA66-4D66-856A-766AF3D3FBEC}"/>
    <cellStyle name="Normal 2 4 2 2 2 2 2 2 5 13" xfId="4340" xr:uid="{00000000-0005-0000-0000-0000D3100000}"/>
    <cellStyle name="Normal 2 4 2 2 2 2 2 2 5 13 2" xfId="12326" xr:uid="{84A49DFD-C3AF-4401-BC1B-F918F7DDFCE1}"/>
    <cellStyle name="Normal 2 4 2 2 2 2 2 2 5 14" xfId="4341" xr:uid="{00000000-0005-0000-0000-0000D4100000}"/>
    <cellStyle name="Normal 2 4 2 2 2 2 2 2 5 14 2" xfId="12327" xr:uid="{F6ABD196-7F21-4E37-839C-52FE7EF7C075}"/>
    <cellStyle name="Normal 2 4 2 2 2 2 2 2 5 15" xfId="4342" xr:uid="{00000000-0005-0000-0000-0000D5100000}"/>
    <cellStyle name="Normal 2 4 2 2 2 2 2 2 5 15 2" xfId="12328" xr:uid="{5E2F4D4E-3A3B-4F61-93E9-D97F7737975D}"/>
    <cellStyle name="Normal 2 4 2 2 2 2 2 2 5 16" xfId="12322" xr:uid="{64EDD591-F90B-4985-B239-761F3F8139C4}"/>
    <cellStyle name="Normal 2 4 2 2 2 2 2 2 5 2" xfId="4343" xr:uid="{00000000-0005-0000-0000-0000D6100000}"/>
    <cellStyle name="Normal 2 4 2 2 2 2 2 2 5 2 2" xfId="12329" xr:uid="{9D90B967-79DD-4BA6-83F5-B5B913799C29}"/>
    <cellStyle name="Normal 2 4 2 2 2 2 2 2 5 3" xfId="4344" xr:uid="{00000000-0005-0000-0000-0000D7100000}"/>
    <cellStyle name="Normal 2 4 2 2 2 2 2 2 5 3 2" xfId="12330" xr:uid="{4A665711-A7BE-4FC6-ABE3-2AF67960548F}"/>
    <cellStyle name="Normal 2 4 2 2 2 2 2 2 5 4" xfId="4345" xr:uid="{00000000-0005-0000-0000-0000D8100000}"/>
    <cellStyle name="Normal 2 4 2 2 2 2 2 2 5 4 2" xfId="12331" xr:uid="{7598D2F8-1E2F-437B-B74E-EACE88556104}"/>
    <cellStyle name="Normal 2 4 2 2 2 2 2 2 5 5" xfId="4346" xr:uid="{00000000-0005-0000-0000-0000D9100000}"/>
    <cellStyle name="Normal 2 4 2 2 2 2 2 2 5 5 2" xfId="12332" xr:uid="{12AE65FC-F63F-449E-8EC5-BEBE4B2785D7}"/>
    <cellStyle name="Normal 2 4 2 2 2 2 2 2 5 6" xfId="4347" xr:uid="{00000000-0005-0000-0000-0000DA100000}"/>
    <cellStyle name="Normal 2 4 2 2 2 2 2 2 5 6 2" xfId="12333" xr:uid="{4673E9A4-ABC2-4A12-ABA6-01D23ABACDD3}"/>
    <cellStyle name="Normal 2 4 2 2 2 2 2 2 5 7" xfId="4348" xr:uid="{00000000-0005-0000-0000-0000DB100000}"/>
    <cellStyle name="Normal 2 4 2 2 2 2 2 2 5 7 2" xfId="12334" xr:uid="{3F99A823-61BA-4078-9E61-FDD3AC7D1FAD}"/>
    <cellStyle name="Normal 2 4 2 2 2 2 2 2 5 8" xfId="4349" xr:uid="{00000000-0005-0000-0000-0000DC100000}"/>
    <cellStyle name="Normal 2 4 2 2 2 2 2 2 5 8 2" xfId="12335" xr:uid="{22AF3C2B-3560-4B3D-A1C2-07454CA4FFB0}"/>
    <cellStyle name="Normal 2 4 2 2 2 2 2 2 5 9" xfId="4350" xr:uid="{00000000-0005-0000-0000-0000DD100000}"/>
    <cellStyle name="Normal 2 4 2 2 2 2 2 2 5 9 2" xfId="12336" xr:uid="{93A17405-32F3-4228-B78C-701FE4B1FAEA}"/>
    <cellStyle name="Normal 2 4 2 2 2 2 2 2 6" xfId="4351" xr:uid="{00000000-0005-0000-0000-0000DE100000}"/>
    <cellStyle name="Normal 2 4 2 2 2 2 2 2 6 10" xfId="4352" xr:uid="{00000000-0005-0000-0000-0000DF100000}"/>
    <cellStyle name="Normal 2 4 2 2 2 2 2 2 6 10 2" xfId="12338" xr:uid="{C86ACD4E-6CF1-4A59-8476-0A01EA027C94}"/>
    <cellStyle name="Normal 2 4 2 2 2 2 2 2 6 11" xfId="4353" xr:uid="{00000000-0005-0000-0000-0000E0100000}"/>
    <cellStyle name="Normal 2 4 2 2 2 2 2 2 6 11 2" xfId="12339" xr:uid="{14C19440-ADFC-4186-942E-DB611F9C3815}"/>
    <cellStyle name="Normal 2 4 2 2 2 2 2 2 6 12" xfId="4354" xr:uid="{00000000-0005-0000-0000-0000E1100000}"/>
    <cellStyle name="Normal 2 4 2 2 2 2 2 2 6 12 2" xfId="12340" xr:uid="{286F7BCC-4881-4188-A3D2-A8F58B4E9C37}"/>
    <cellStyle name="Normal 2 4 2 2 2 2 2 2 6 13" xfId="4355" xr:uid="{00000000-0005-0000-0000-0000E2100000}"/>
    <cellStyle name="Normal 2 4 2 2 2 2 2 2 6 13 2" xfId="12341" xr:uid="{6DDE74BA-498C-4D60-A40A-4E6AAA4BA60E}"/>
    <cellStyle name="Normal 2 4 2 2 2 2 2 2 6 14" xfId="4356" xr:uid="{00000000-0005-0000-0000-0000E3100000}"/>
    <cellStyle name="Normal 2 4 2 2 2 2 2 2 6 14 2" xfId="12342" xr:uid="{93EDCDA6-771C-4E5B-B3E8-874D1A18766B}"/>
    <cellStyle name="Normal 2 4 2 2 2 2 2 2 6 15" xfId="4357" xr:uid="{00000000-0005-0000-0000-0000E4100000}"/>
    <cellStyle name="Normal 2 4 2 2 2 2 2 2 6 15 2" xfId="12343" xr:uid="{5EFD072A-3E3C-46F8-B1B4-138C91B7374B}"/>
    <cellStyle name="Normal 2 4 2 2 2 2 2 2 6 16" xfId="12337" xr:uid="{4C605873-DAA6-4EB9-8A0D-57871FFDF92A}"/>
    <cellStyle name="Normal 2 4 2 2 2 2 2 2 6 2" xfId="4358" xr:uid="{00000000-0005-0000-0000-0000E5100000}"/>
    <cellStyle name="Normal 2 4 2 2 2 2 2 2 6 2 2" xfId="12344" xr:uid="{578F605D-8787-4C45-BF65-1B75B1EDAC8D}"/>
    <cellStyle name="Normal 2 4 2 2 2 2 2 2 6 3" xfId="4359" xr:uid="{00000000-0005-0000-0000-0000E6100000}"/>
    <cellStyle name="Normal 2 4 2 2 2 2 2 2 6 3 2" xfId="12345" xr:uid="{74B5879F-68F4-41D5-9B8E-4CCE1BF4587F}"/>
    <cellStyle name="Normal 2 4 2 2 2 2 2 2 6 4" xfId="4360" xr:uid="{00000000-0005-0000-0000-0000E7100000}"/>
    <cellStyle name="Normal 2 4 2 2 2 2 2 2 6 4 2" xfId="12346" xr:uid="{E7C8A142-2C46-48C6-9A0A-4BA659064E52}"/>
    <cellStyle name="Normal 2 4 2 2 2 2 2 2 6 5" xfId="4361" xr:uid="{00000000-0005-0000-0000-0000E8100000}"/>
    <cellStyle name="Normal 2 4 2 2 2 2 2 2 6 5 2" xfId="12347" xr:uid="{14F70DF6-2A46-4227-893C-440E334D5D69}"/>
    <cellStyle name="Normal 2 4 2 2 2 2 2 2 6 6" xfId="4362" xr:uid="{00000000-0005-0000-0000-0000E9100000}"/>
    <cellStyle name="Normal 2 4 2 2 2 2 2 2 6 6 2" xfId="12348" xr:uid="{A2BC0A51-8468-45B5-B0FE-C64987EDDBB1}"/>
    <cellStyle name="Normal 2 4 2 2 2 2 2 2 6 7" xfId="4363" xr:uid="{00000000-0005-0000-0000-0000EA100000}"/>
    <cellStyle name="Normal 2 4 2 2 2 2 2 2 6 7 2" xfId="12349" xr:uid="{B5482DD1-ED1A-4C99-9D7A-F08B7012E7F2}"/>
    <cellStyle name="Normal 2 4 2 2 2 2 2 2 6 8" xfId="4364" xr:uid="{00000000-0005-0000-0000-0000EB100000}"/>
    <cellStyle name="Normal 2 4 2 2 2 2 2 2 6 8 2" xfId="12350" xr:uid="{D645ECFA-1804-47FC-9C1C-4A799AB7FF0A}"/>
    <cellStyle name="Normal 2 4 2 2 2 2 2 2 6 9" xfId="4365" xr:uid="{00000000-0005-0000-0000-0000EC100000}"/>
    <cellStyle name="Normal 2 4 2 2 2 2 2 2 6 9 2" xfId="12351" xr:uid="{127BB145-7A36-42EF-8895-EF6E1AE56E25}"/>
    <cellStyle name="Normal 2 4 2 2 2 2 2 2 7" xfId="12260" xr:uid="{112996F6-5556-4D78-9E4E-0D5EC5ECC2DD}"/>
    <cellStyle name="Normal 2 4 2 2 2 2 2 20" xfId="4366" xr:uid="{00000000-0005-0000-0000-0000ED100000}"/>
    <cellStyle name="Normal 2 4 2 2 2 2 2 20 2" xfId="12352" xr:uid="{A45731CE-0817-4267-A83F-A1EE05E8797F}"/>
    <cellStyle name="Normal 2 4 2 2 2 2 2 21" xfId="12249" xr:uid="{8A8D2C53-58C3-4B5B-BD27-90E210950BA5}"/>
    <cellStyle name="Normal 2 4 2 2 2 2 2 3" xfId="4367" xr:uid="{00000000-0005-0000-0000-0000EE100000}"/>
    <cellStyle name="Normal 2 4 2 2 2 2 2 3 2" xfId="12353" xr:uid="{1C07B4B8-1287-4386-93BB-81D4993BEA1B}"/>
    <cellStyle name="Normal 2 4 2 2 2 2 2 4" xfId="4368" xr:uid="{00000000-0005-0000-0000-0000EF100000}"/>
    <cellStyle name="Normal 2 4 2 2 2 2 2 4 2" xfId="12354" xr:uid="{6B96AE98-1E7A-4C6E-82F9-5E3D73BAC18D}"/>
    <cellStyle name="Normal 2 4 2 2 2 2 2 5" xfId="4369" xr:uid="{00000000-0005-0000-0000-0000F0100000}"/>
    <cellStyle name="Normal 2 4 2 2 2 2 2 5 2" xfId="12355" xr:uid="{23002AFF-0914-4DDB-BE6C-E1B68655CE2D}"/>
    <cellStyle name="Normal 2 4 2 2 2 2 2 6" xfId="4370" xr:uid="{00000000-0005-0000-0000-0000F1100000}"/>
    <cellStyle name="Normal 2 4 2 2 2 2 2 6 2" xfId="12356" xr:uid="{67924CD8-3D80-4B8B-935E-627B5063F4EE}"/>
    <cellStyle name="Normal 2 4 2 2 2 2 2 7" xfId="4371" xr:uid="{00000000-0005-0000-0000-0000F2100000}"/>
    <cellStyle name="Normal 2 4 2 2 2 2 2 7 2" xfId="12357" xr:uid="{9849423C-09BE-40B4-B227-5CB377A36F21}"/>
    <cellStyle name="Normal 2 4 2 2 2 2 2 8" xfId="4372" xr:uid="{00000000-0005-0000-0000-0000F3100000}"/>
    <cellStyle name="Normal 2 4 2 2 2 2 2 8 2" xfId="12358" xr:uid="{5C17833B-111E-4B8B-A827-2ACCE4F3AF15}"/>
    <cellStyle name="Normal 2 4 2 2 2 2 2 9" xfId="4373" xr:uid="{00000000-0005-0000-0000-0000F4100000}"/>
    <cellStyle name="Normal 2 4 2 2 2 2 2 9 2" xfId="12359" xr:uid="{2FFC99F4-C6EA-40DF-922D-4B1A921D619F}"/>
    <cellStyle name="Normal 2 4 2 2 2 2 3" xfId="4374" xr:uid="{00000000-0005-0000-0000-0000F5100000}"/>
    <cellStyle name="Normal 2 4 2 2 2 2 3 10" xfId="4375" xr:uid="{00000000-0005-0000-0000-0000F6100000}"/>
    <cellStyle name="Normal 2 4 2 2 2 2 3 10 2" xfId="12361" xr:uid="{4BF89020-AE66-44D5-BF4D-6E75A4D78281}"/>
    <cellStyle name="Normal 2 4 2 2 2 2 3 11" xfId="4376" xr:uid="{00000000-0005-0000-0000-0000F7100000}"/>
    <cellStyle name="Normal 2 4 2 2 2 2 3 11 2" xfId="12362" xr:uid="{BFBA1636-173E-4A7F-969A-5A53A2493DC6}"/>
    <cellStyle name="Normal 2 4 2 2 2 2 3 12" xfId="4377" xr:uid="{00000000-0005-0000-0000-0000F8100000}"/>
    <cellStyle name="Normal 2 4 2 2 2 2 3 12 2" xfId="12363" xr:uid="{3E7A5F55-181F-4FF3-AD8F-34E9550E4ACA}"/>
    <cellStyle name="Normal 2 4 2 2 2 2 3 13" xfId="4378" xr:uid="{00000000-0005-0000-0000-0000F9100000}"/>
    <cellStyle name="Normal 2 4 2 2 2 2 3 13 2" xfId="12364" xr:uid="{2B27CF5F-4D94-4D60-9F13-80C60E5F775C}"/>
    <cellStyle name="Normal 2 4 2 2 2 2 3 14" xfId="4379" xr:uid="{00000000-0005-0000-0000-0000FA100000}"/>
    <cellStyle name="Normal 2 4 2 2 2 2 3 14 2" xfId="12365" xr:uid="{AEB46F96-3A19-4AB9-A107-0290E43DBAE8}"/>
    <cellStyle name="Normal 2 4 2 2 2 2 3 15" xfId="4380" xr:uid="{00000000-0005-0000-0000-0000FB100000}"/>
    <cellStyle name="Normal 2 4 2 2 2 2 3 15 2" xfId="12366" xr:uid="{3A66C67F-3335-4C9B-9C7F-295B97365308}"/>
    <cellStyle name="Normal 2 4 2 2 2 2 3 16" xfId="12360" xr:uid="{E654F6DF-E0DE-4C8E-821D-ED3D50D3871B}"/>
    <cellStyle name="Normal 2 4 2 2 2 2 3 2" xfId="4381" xr:uid="{00000000-0005-0000-0000-0000FC100000}"/>
    <cellStyle name="Normal 2 4 2 2 2 2 3 2 2" xfId="12367" xr:uid="{7C82D63E-D315-42F0-99D6-039BD97C61D8}"/>
    <cellStyle name="Normal 2 4 2 2 2 2 3 3" xfId="4382" xr:uid="{00000000-0005-0000-0000-0000FD100000}"/>
    <cellStyle name="Normal 2 4 2 2 2 2 3 3 2" xfId="12368" xr:uid="{F7753509-88E9-4849-97FB-E4B15B3D585E}"/>
    <cellStyle name="Normal 2 4 2 2 2 2 3 4" xfId="4383" xr:uid="{00000000-0005-0000-0000-0000FE100000}"/>
    <cellStyle name="Normal 2 4 2 2 2 2 3 4 2" xfId="12369" xr:uid="{FC63BC0B-0103-4225-ACC8-CBE6919C9DB5}"/>
    <cellStyle name="Normal 2 4 2 2 2 2 3 5" xfId="4384" xr:uid="{00000000-0005-0000-0000-0000FF100000}"/>
    <cellStyle name="Normal 2 4 2 2 2 2 3 5 2" xfId="12370" xr:uid="{CD926C4B-484C-42CC-93DA-E43F01D27094}"/>
    <cellStyle name="Normal 2 4 2 2 2 2 3 6" xfId="4385" xr:uid="{00000000-0005-0000-0000-000000110000}"/>
    <cellStyle name="Normal 2 4 2 2 2 2 3 6 2" xfId="12371" xr:uid="{9E453125-B789-4F10-91CA-A6463C297DF5}"/>
    <cellStyle name="Normal 2 4 2 2 2 2 3 7" xfId="4386" xr:uid="{00000000-0005-0000-0000-000001110000}"/>
    <cellStyle name="Normal 2 4 2 2 2 2 3 7 2" xfId="12372" xr:uid="{A226E996-6DFE-4E66-86D0-3A41A759B605}"/>
    <cellStyle name="Normal 2 4 2 2 2 2 3 8" xfId="4387" xr:uid="{00000000-0005-0000-0000-000002110000}"/>
    <cellStyle name="Normal 2 4 2 2 2 2 3 8 2" xfId="12373" xr:uid="{20D35824-FAE2-4D0A-A00A-5B3FFEE148E0}"/>
    <cellStyle name="Normal 2 4 2 2 2 2 3 9" xfId="4388" xr:uid="{00000000-0005-0000-0000-000003110000}"/>
    <cellStyle name="Normal 2 4 2 2 2 2 3 9 2" xfId="12374" xr:uid="{BA60ABC4-3734-407F-9604-F1DE3B686F31}"/>
    <cellStyle name="Normal 2 4 2 2 2 2 4" xfId="4389" xr:uid="{00000000-0005-0000-0000-000004110000}"/>
    <cellStyle name="Normal 2 4 2 2 2 2 4 10" xfId="4390" xr:uid="{00000000-0005-0000-0000-000005110000}"/>
    <cellStyle name="Normal 2 4 2 2 2 2 4 10 2" xfId="12376" xr:uid="{B4F08ED6-9E78-4105-9FA8-0AF62318C5F7}"/>
    <cellStyle name="Normal 2 4 2 2 2 2 4 11" xfId="4391" xr:uid="{00000000-0005-0000-0000-000006110000}"/>
    <cellStyle name="Normal 2 4 2 2 2 2 4 11 2" xfId="12377" xr:uid="{DBB19047-5239-4DEF-A4EF-5521D08F0AA9}"/>
    <cellStyle name="Normal 2 4 2 2 2 2 4 12" xfId="4392" xr:uid="{00000000-0005-0000-0000-000007110000}"/>
    <cellStyle name="Normal 2 4 2 2 2 2 4 12 2" xfId="12378" xr:uid="{28E392F0-9F37-41D5-BCA3-B4C279E5F1BC}"/>
    <cellStyle name="Normal 2 4 2 2 2 2 4 13" xfId="4393" xr:uid="{00000000-0005-0000-0000-000008110000}"/>
    <cellStyle name="Normal 2 4 2 2 2 2 4 13 2" xfId="12379" xr:uid="{1DEF3DAD-1320-466C-A627-0F4E3B1E4573}"/>
    <cellStyle name="Normal 2 4 2 2 2 2 4 14" xfId="4394" xr:uid="{00000000-0005-0000-0000-000009110000}"/>
    <cellStyle name="Normal 2 4 2 2 2 2 4 14 2" xfId="12380" xr:uid="{2D1C7C5F-D698-44B0-9FFD-A5E8A2ECDB8E}"/>
    <cellStyle name="Normal 2 4 2 2 2 2 4 15" xfId="4395" xr:uid="{00000000-0005-0000-0000-00000A110000}"/>
    <cellStyle name="Normal 2 4 2 2 2 2 4 15 2" xfId="12381" xr:uid="{6B7F1D0C-B61A-4711-A582-01044174E693}"/>
    <cellStyle name="Normal 2 4 2 2 2 2 4 16" xfId="12375" xr:uid="{7E7C8035-0BAF-4806-B4AC-76CC8565B032}"/>
    <cellStyle name="Normal 2 4 2 2 2 2 4 2" xfId="4396" xr:uid="{00000000-0005-0000-0000-00000B110000}"/>
    <cellStyle name="Normal 2 4 2 2 2 2 4 2 2" xfId="12382" xr:uid="{3F7E15FD-3EA3-4FBE-853A-94A3851D535F}"/>
    <cellStyle name="Normal 2 4 2 2 2 2 4 3" xfId="4397" xr:uid="{00000000-0005-0000-0000-00000C110000}"/>
    <cellStyle name="Normal 2 4 2 2 2 2 4 3 2" xfId="12383" xr:uid="{E7473201-96B7-4A95-95D1-1A892465AA98}"/>
    <cellStyle name="Normal 2 4 2 2 2 2 4 4" xfId="4398" xr:uid="{00000000-0005-0000-0000-00000D110000}"/>
    <cellStyle name="Normal 2 4 2 2 2 2 4 4 2" xfId="12384" xr:uid="{DF9EE8E8-1BEB-4BA1-AC89-E5EA222A7529}"/>
    <cellStyle name="Normal 2 4 2 2 2 2 4 5" xfId="4399" xr:uid="{00000000-0005-0000-0000-00000E110000}"/>
    <cellStyle name="Normal 2 4 2 2 2 2 4 5 2" xfId="12385" xr:uid="{46D0FC40-6515-48A7-854B-EDE40D6BCF4D}"/>
    <cellStyle name="Normal 2 4 2 2 2 2 4 6" xfId="4400" xr:uid="{00000000-0005-0000-0000-00000F110000}"/>
    <cellStyle name="Normal 2 4 2 2 2 2 4 6 2" xfId="12386" xr:uid="{7DF87157-D208-4229-A1A4-D898908852C4}"/>
    <cellStyle name="Normal 2 4 2 2 2 2 4 7" xfId="4401" xr:uid="{00000000-0005-0000-0000-000010110000}"/>
    <cellStyle name="Normal 2 4 2 2 2 2 4 7 2" xfId="12387" xr:uid="{81DB1C9E-6F28-45D4-B61C-4CDBBA8FEA1E}"/>
    <cellStyle name="Normal 2 4 2 2 2 2 4 8" xfId="4402" xr:uid="{00000000-0005-0000-0000-000011110000}"/>
    <cellStyle name="Normal 2 4 2 2 2 2 4 8 2" xfId="12388" xr:uid="{E42EC511-3259-4AAE-9B67-751F8A7F51FD}"/>
    <cellStyle name="Normal 2 4 2 2 2 2 4 9" xfId="4403" xr:uid="{00000000-0005-0000-0000-000012110000}"/>
    <cellStyle name="Normal 2 4 2 2 2 2 4 9 2" xfId="12389" xr:uid="{ABBC6244-4B51-4386-A65F-6F79A5DDBCE2}"/>
    <cellStyle name="Normal 2 4 2 2 2 2 5" xfId="4404" xr:uid="{00000000-0005-0000-0000-000013110000}"/>
    <cellStyle name="Normal 2 4 2 2 2 2 5 10" xfId="4405" xr:uid="{00000000-0005-0000-0000-000014110000}"/>
    <cellStyle name="Normal 2 4 2 2 2 2 5 10 2" xfId="12391" xr:uid="{68711AAB-10EA-4707-811B-8DB2B622F5A3}"/>
    <cellStyle name="Normal 2 4 2 2 2 2 5 11" xfId="4406" xr:uid="{00000000-0005-0000-0000-000015110000}"/>
    <cellStyle name="Normal 2 4 2 2 2 2 5 11 2" xfId="12392" xr:uid="{4D2000D4-EAC8-4801-845E-043691829D11}"/>
    <cellStyle name="Normal 2 4 2 2 2 2 5 12" xfId="4407" xr:uid="{00000000-0005-0000-0000-000016110000}"/>
    <cellStyle name="Normal 2 4 2 2 2 2 5 12 2" xfId="12393" xr:uid="{BCE0A924-40F9-443B-AC32-C2DD7006E5C0}"/>
    <cellStyle name="Normal 2 4 2 2 2 2 5 13" xfId="4408" xr:uid="{00000000-0005-0000-0000-000017110000}"/>
    <cellStyle name="Normal 2 4 2 2 2 2 5 13 2" xfId="12394" xr:uid="{DB6DB17E-6A86-4499-9E8D-376B74658CAD}"/>
    <cellStyle name="Normal 2 4 2 2 2 2 5 14" xfId="4409" xr:uid="{00000000-0005-0000-0000-000018110000}"/>
    <cellStyle name="Normal 2 4 2 2 2 2 5 14 2" xfId="12395" xr:uid="{44349285-D435-46AD-9270-47988587D0D0}"/>
    <cellStyle name="Normal 2 4 2 2 2 2 5 15" xfId="4410" xr:uid="{00000000-0005-0000-0000-000019110000}"/>
    <cellStyle name="Normal 2 4 2 2 2 2 5 15 2" xfId="12396" xr:uid="{A1A1D01B-6E26-4F6E-8BE0-F265188644C0}"/>
    <cellStyle name="Normal 2 4 2 2 2 2 5 16" xfId="12390" xr:uid="{49FF64D2-706F-4612-A8A4-F220711C8F35}"/>
    <cellStyle name="Normal 2 4 2 2 2 2 5 2" xfId="4411" xr:uid="{00000000-0005-0000-0000-00001A110000}"/>
    <cellStyle name="Normal 2 4 2 2 2 2 5 2 2" xfId="12397" xr:uid="{49858187-8881-4D0F-BC18-92E9EA53CC70}"/>
    <cellStyle name="Normal 2 4 2 2 2 2 5 3" xfId="4412" xr:uid="{00000000-0005-0000-0000-00001B110000}"/>
    <cellStyle name="Normal 2 4 2 2 2 2 5 3 2" xfId="12398" xr:uid="{F3A259E5-D729-4080-B8C2-92622B77472E}"/>
    <cellStyle name="Normal 2 4 2 2 2 2 5 4" xfId="4413" xr:uid="{00000000-0005-0000-0000-00001C110000}"/>
    <cellStyle name="Normal 2 4 2 2 2 2 5 4 2" xfId="12399" xr:uid="{345CAE7C-0469-45D6-8A6F-220726413F06}"/>
    <cellStyle name="Normal 2 4 2 2 2 2 5 5" xfId="4414" xr:uid="{00000000-0005-0000-0000-00001D110000}"/>
    <cellStyle name="Normal 2 4 2 2 2 2 5 5 2" xfId="12400" xr:uid="{CC0D6657-0147-4AE7-A8DB-2CC58A721DF3}"/>
    <cellStyle name="Normal 2 4 2 2 2 2 5 6" xfId="4415" xr:uid="{00000000-0005-0000-0000-00001E110000}"/>
    <cellStyle name="Normal 2 4 2 2 2 2 5 6 2" xfId="12401" xr:uid="{5AAF1114-6E36-4482-863D-8522984D57DF}"/>
    <cellStyle name="Normal 2 4 2 2 2 2 5 7" xfId="4416" xr:uid="{00000000-0005-0000-0000-00001F110000}"/>
    <cellStyle name="Normal 2 4 2 2 2 2 5 7 2" xfId="12402" xr:uid="{56FA765E-DD39-4591-A30E-8DCAD5662F9A}"/>
    <cellStyle name="Normal 2 4 2 2 2 2 5 8" xfId="4417" xr:uid="{00000000-0005-0000-0000-000020110000}"/>
    <cellStyle name="Normal 2 4 2 2 2 2 5 8 2" xfId="12403" xr:uid="{16C13B79-61B3-43FA-8277-6419324DE91D}"/>
    <cellStyle name="Normal 2 4 2 2 2 2 5 9" xfId="4418" xr:uid="{00000000-0005-0000-0000-000021110000}"/>
    <cellStyle name="Normal 2 4 2 2 2 2 5 9 2" xfId="12404" xr:uid="{B8AFAB6F-7D97-48BD-B8C4-FD2CCD3B4CFB}"/>
    <cellStyle name="Normal 2 4 2 2 2 2 6" xfId="4419" xr:uid="{00000000-0005-0000-0000-000022110000}"/>
    <cellStyle name="Normal 2 4 2 2 2 2 6 10" xfId="4420" xr:uid="{00000000-0005-0000-0000-000023110000}"/>
    <cellStyle name="Normal 2 4 2 2 2 2 6 10 2" xfId="12406" xr:uid="{E5C3F086-7BF1-4B3E-8CB9-4931A6F84AC5}"/>
    <cellStyle name="Normal 2 4 2 2 2 2 6 11" xfId="4421" xr:uid="{00000000-0005-0000-0000-000024110000}"/>
    <cellStyle name="Normal 2 4 2 2 2 2 6 11 2" xfId="12407" xr:uid="{BAF2C9EF-6E8B-4321-A680-EDF86047D247}"/>
    <cellStyle name="Normal 2 4 2 2 2 2 6 12" xfId="4422" xr:uid="{00000000-0005-0000-0000-000025110000}"/>
    <cellStyle name="Normal 2 4 2 2 2 2 6 12 2" xfId="12408" xr:uid="{E96CDA4B-EE65-467D-9278-958CB9D424DB}"/>
    <cellStyle name="Normal 2 4 2 2 2 2 6 13" xfId="4423" xr:uid="{00000000-0005-0000-0000-000026110000}"/>
    <cellStyle name="Normal 2 4 2 2 2 2 6 13 2" xfId="12409" xr:uid="{F2C02195-F114-4E11-906E-383DAEA8ADF3}"/>
    <cellStyle name="Normal 2 4 2 2 2 2 6 14" xfId="4424" xr:uid="{00000000-0005-0000-0000-000027110000}"/>
    <cellStyle name="Normal 2 4 2 2 2 2 6 14 2" xfId="12410" xr:uid="{05930451-CC2C-4C45-B067-42A2B1DC00F9}"/>
    <cellStyle name="Normal 2 4 2 2 2 2 6 15" xfId="4425" xr:uid="{00000000-0005-0000-0000-000028110000}"/>
    <cellStyle name="Normal 2 4 2 2 2 2 6 15 2" xfId="12411" xr:uid="{7F653D27-1334-44A6-ADDA-50D0DBD0130E}"/>
    <cellStyle name="Normal 2 4 2 2 2 2 6 16" xfId="12405" xr:uid="{B9BBF776-2066-4F25-85DE-D24A11728741}"/>
    <cellStyle name="Normal 2 4 2 2 2 2 6 2" xfId="4426" xr:uid="{00000000-0005-0000-0000-000029110000}"/>
    <cellStyle name="Normal 2 4 2 2 2 2 6 2 2" xfId="12412" xr:uid="{8A63B8B7-ED69-4A51-8CED-49113797A57F}"/>
    <cellStyle name="Normal 2 4 2 2 2 2 6 3" xfId="4427" xr:uid="{00000000-0005-0000-0000-00002A110000}"/>
    <cellStyle name="Normal 2 4 2 2 2 2 6 3 2" xfId="12413" xr:uid="{D8D2EAE0-70EF-4784-9B6E-62D30D9A599B}"/>
    <cellStyle name="Normal 2 4 2 2 2 2 6 4" xfId="4428" xr:uid="{00000000-0005-0000-0000-00002B110000}"/>
    <cellStyle name="Normal 2 4 2 2 2 2 6 4 2" xfId="12414" xr:uid="{B96F4976-3536-4401-81BD-91A8F58E0354}"/>
    <cellStyle name="Normal 2 4 2 2 2 2 6 5" xfId="4429" xr:uid="{00000000-0005-0000-0000-00002C110000}"/>
    <cellStyle name="Normal 2 4 2 2 2 2 6 5 2" xfId="12415" xr:uid="{854F301A-0D78-4BEE-A087-6DF9E9ACD237}"/>
    <cellStyle name="Normal 2 4 2 2 2 2 6 6" xfId="4430" xr:uid="{00000000-0005-0000-0000-00002D110000}"/>
    <cellStyle name="Normal 2 4 2 2 2 2 6 6 2" xfId="12416" xr:uid="{680BC1A4-0ACD-4417-BE0D-3EB375450A19}"/>
    <cellStyle name="Normal 2 4 2 2 2 2 6 7" xfId="4431" xr:uid="{00000000-0005-0000-0000-00002E110000}"/>
    <cellStyle name="Normal 2 4 2 2 2 2 6 7 2" xfId="12417" xr:uid="{836D02E7-17B5-457B-BA0A-659A010D1E81}"/>
    <cellStyle name="Normal 2 4 2 2 2 2 6 8" xfId="4432" xr:uid="{00000000-0005-0000-0000-00002F110000}"/>
    <cellStyle name="Normal 2 4 2 2 2 2 6 8 2" xfId="12418" xr:uid="{49FEDB98-D0E1-46C8-8F6F-3BCEDAC727A5}"/>
    <cellStyle name="Normal 2 4 2 2 2 2 6 9" xfId="4433" xr:uid="{00000000-0005-0000-0000-000030110000}"/>
    <cellStyle name="Normal 2 4 2 2 2 2 6 9 2" xfId="12419" xr:uid="{4050FCB6-955A-47DF-B158-2FF680A37E6C}"/>
    <cellStyle name="Normal 2 4 2 2 2 2 7" xfId="4434" xr:uid="{00000000-0005-0000-0000-000031110000}"/>
    <cellStyle name="Normal 2 4 2 2 2 2 7 10" xfId="4435" xr:uid="{00000000-0005-0000-0000-000032110000}"/>
    <cellStyle name="Normal 2 4 2 2 2 2 7 10 2" xfId="12421" xr:uid="{51D7928E-1D9A-4A3A-9943-5B6692BCCFA3}"/>
    <cellStyle name="Normal 2 4 2 2 2 2 7 11" xfId="4436" xr:uid="{00000000-0005-0000-0000-000033110000}"/>
    <cellStyle name="Normal 2 4 2 2 2 2 7 11 2" xfId="12422" xr:uid="{0821F46A-E8DA-4AC2-BA78-DBE019DB7956}"/>
    <cellStyle name="Normal 2 4 2 2 2 2 7 12" xfId="4437" xr:uid="{00000000-0005-0000-0000-000034110000}"/>
    <cellStyle name="Normal 2 4 2 2 2 2 7 12 2" xfId="12423" xr:uid="{4DF0D6D0-BECB-4083-A3BC-8B025A18250B}"/>
    <cellStyle name="Normal 2 4 2 2 2 2 7 13" xfId="4438" xr:uid="{00000000-0005-0000-0000-000035110000}"/>
    <cellStyle name="Normal 2 4 2 2 2 2 7 13 2" xfId="12424" xr:uid="{97D69B88-B8B0-4828-BB49-FED9F72B156F}"/>
    <cellStyle name="Normal 2 4 2 2 2 2 7 14" xfId="4439" xr:uid="{00000000-0005-0000-0000-000036110000}"/>
    <cellStyle name="Normal 2 4 2 2 2 2 7 14 2" xfId="12425" xr:uid="{0EF638E0-32B1-4A74-84D0-A7F957639D76}"/>
    <cellStyle name="Normal 2 4 2 2 2 2 7 15" xfId="4440" xr:uid="{00000000-0005-0000-0000-000037110000}"/>
    <cellStyle name="Normal 2 4 2 2 2 2 7 15 2" xfId="12426" xr:uid="{319FDB12-DC3D-4597-A5F6-F57946571E2F}"/>
    <cellStyle name="Normal 2 4 2 2 2 2 7 16" xfId="12420" xr:uid="{F55B88DB-A859-42D8-ABDD-E4C2B122EF52}"/>
    <cellStyle name="Normal 2 4 2 2 2 2 7 2" xfId="4441" xr:uid="{00000000-0005-0000-0000-000038110000}"/>
    <cellStyle name="Normal 2 4 2 2 2 2 7 2 2" xfId="12427" xr:uid="{75F8E174-4952-464A-9FFE-2EAE6DDF1E01}"/>
    <cellStyle name="Normal 2 4 2 2 2 2 7 3" xfId="4442" xr:uid="{00000000-0005-0000-0000-000039110000}"/>
    <cellStyle name="Normal 2 4 2 2 2 2 7 3 2" xfId="12428" xr:uid="{EAC22047-6F68-4052-8CE8-1192EA59266D}"/>
    <cellStyle name="Normal 2 4 2 2 2 2 7 4" xfId="4443" xr:uid="{00000000-0005-0000-0000-00003A110000}"/>
    <cellStyle name="Normal 2 4 2 2 2 2 7 4 2" xfId="12429" xr:uid="{215E961B-1D84-472A-9AFE-94396C5061C4}"/>
    <cellStyle name="Normal 2 4 2 2 2 2 7 5" xfId="4444" xr:uid="{00000000-0005-0000-0000-00003B110000}"/>
    <cellStyle name="Normal 2 4 2 2 2 2 7 5 2" xfId="12430" xr:uid="{E1DE159D-CB22-4B59-AED2-780351B009AC}"/>
    <cellStyle name="Normal 2 4 2 2 2 2 7 6" xfId="4445" xr:uid="{00000000-0005-0000-0000-00003C110000}"/>
    <cellStyle name="Normal 2 4 2 2 2 2 7 6 2" xfId="12431" xr:uid="{83DD1FC0-C611-47A3-85C8-9742F3BE3A3B}"/>
    <cellStyle name="Normal 2 4 2 2 2 2 7 7" xfId="4446" xr:uid="{00000000-0005-0000-0000-00003D110000}"/>
    <cellStyle name="Normal 2 4 2 2 2 2 7 7 2" xfId="12432" xr:uid="{1E2F81A8-4F64-4178-80E4-AFA752D8099A}"/>
    <cellStyle name="Normal 2 4 2 2 2 2 7 8" xfId="4447" xr:uid="{00000000-0005-0000-0000-00003E110000}"/>
    <cellStyle name="Normal 2 4 2 2 2 2 7 8 2" xfId="12433" xr:uid="{D727FFBD-0D8C-4EAB-A130-D4177AD6B2E5}"/>
    <cellStyle name="Normal 2 4 2 2 2 2 7 9" xfId="4448" xr:uid="{00000000-0005-0000-0000-00003F110000}"/>
    <cellStyle name="Normal 2 4 2 2 2 2 7 9 2" xfId="12434" xr:uid="{9189D17E-ABFF-4F7E-B3A8-0DCBB22F9CD0}"/>
    <cellStyle name="Normal 2 4 2 2 2 2 8" xfId="4449" xr:uid="{00000000-0005-0000-0000-000040110000}"/>
    <cellStyle name="Normal 2 4 2 2 2 2 8 10" xfId="4450" xr:uid="{00000000-0005-0000-0000-000041110000}"/>
    <cellStyle name="Normal 2 4 2 2 2 2 8 10 2" xfId="12436" xr:uid="{279CDDC7-2AC4-4828-A7AB-3963ACD4D686}"/>
    <cellStyle name="Normal 2 4 2 2 2 2 8 11" xfId="4451" xr:uid="{00000000-0005-0000-0000-000042110000}"/>
    <cellStyle name="Normal 2 4 2 2 2 2 8 11 2" xfId="12437" xr:uid="{2557B30C-4267-4864-8DC9-2578B67C1A96}"/>
    <cellStyle name="Normal 2 4 2 2 2 2 8 12" xfId="4452" xr:uid="{00000000-0005-0000-0000-000043110000}"/>
    <cellStyle name="Normal 2 4 2 2 2 2 8 12 2" xfId="12438" xr:uid="{36FEC8ED-F034-4AE8-BF4D-40BF97FACCBA}"/>
    <cellStyle name="Normal 2 4 2 2 2 2 8 13" xfId="4453" xr:uid="{00000000-0005-0000-0000-000044110000}"/>
    <cellStyle name="Normal 2 4 2 2 2 2 8 13 2" xfId="12439" xr:uid="{F5DCDF88-6F1C-4052-B6F0-C0E7F7E21359}"/>
    <cellStyle name="Normal 2 4 2 2 2 2 8 14" xfId="4454" xr:uid="{00000000-0005-0000-0000-000045110000}"/>
    <cellStyle name="Normal 2 4 2 2 2 2 8 14 2" xfId="12440" xr:uid="{074DE0FD-16BE-4DA8-B293-B072CE7A0F5B}"/>
    <cellStyle name="Normal 2 4 2 2 2 2 8 15" xfId="4455" xr:uid="{00000000-0005-0000-0000-000046110000}"/>
    <cellStyle name="Normal 2 4 2 2 2 2 8 15 2" xfId="12441" xr:uid="{E928FC1A-A9B9-4956-B8CA-DDDB6FDDC0A9}"/>
    <cellStyle name="Normal 2 4 2 2 2 2 8 16" xfId="12435" xr:uid="{3593A871-383E-45DC-8453-C0DB26A1FAFC}"/>
    <cellStyle name="Normal 2 4 2 2 2 2 8 2" xfId="4456" xr:uid="{00000000-0005-0000-0000-000047110000}"/>
    <cellStyle name="Normal 2 4 2 2 2 2 8 2 2" xfId="12442" xr:uid="{05CF67FC-A788-4FB1-8BBD-993CEDA434B3}"/>
    <cellStyle name="Normal 2 4 2 2 2 2 8 3" xfId="4457" xr:uid="{00000000-0005-0000-0000-000048110000}"/>
    <cellStyle name="Normal 2 4 2 2 2 2 8 3 2" xfId="12443" xr:uid="{5686A49D-4D94-412D-A172-7263614D86D8}"/>
    <cellStyle name="Normal 2 4 2 2 2 2 8 4" xfId="4458" xr:uid="{00000000-0005-0000-0000-000049110000}"/>
    <cellStyle name="Normal 2 4 2 2 2 2 8 4 2" xfId="12444" xr:uid="{E7B496E1-ED59-4D88-AF51-32833DBDD5FD}"/>
    <cellStyle name="Normal 2 4 2 2 2 2 8 5" xfId="4459" xr:uid="{00000000-0005-0000-0000-00004A110000}"/>
    <cellStyle name="Normal 2 4 2 2 2 2 8 5 2" xfId="12445" xr:uid="{08692D3A-1564-4215-86E9-1E948B3E0325}"/>
    <cellStyle name="Normal 2 4 2 2 2 2 8 6" xfId="4460" xr:uid="{00000000-0005-0000-0000-00004B110000}"/>
    <cellStyle name="Normal 2 4 2 2 2 2 8 6 2" xfId="12446" xr:uid="{47811F4F-5A69-463C-810B-8AF35BA6F516}"/>
    <cellStyle name="Normal 2 4 2 2 2 2 8 7" xfId="4461" xr:uid="{00000000-0005-0000-0000-00004C110000}"/>
    <cellStyle name="Normal 2 4 2 2 2 2 8 7 2" xfId="12447" xr:uid="{772BA5E7-0D91-45A6-8480-BD8F3A412DA0}"/>
    <cellStyle name="Normal 2 4 2 2 2 2 8 8" xfId="4462" xr:uid="{00000000-0005-0000-0000-00004D110000}"/>
    <cellStyle name="Normal 2 4 2 2 2 2 8 8 2" xfId="12448" xr:uid="{DA3B1117-E016-49C7-9452-27D5ECB8B677}"/>
    <cellStyle name="Normal 2 4 2 2 2 2 8 9" xfId="4463" xr:uid="{00000000-0005-0000-0000-00004E110000}"/>
    <cellStyle name="Normal 2 4 2 2 2 2 8 9 2" xfId="12449" xr:uid="{CD2AB098-8415-4847-8BB8-11AE97A72ACF}"/>
    <cellStyle name="Normal 2 4 2 2 2 2 9" xfId="4464" xr:uid="{00000000-0005-0000-0000-00004F110000}"/>
    <cellStyle name="Normal 2 4 2 2 2 2 9 10" xfId="4465" xr:uid="{00000000-0005-0000-0000-000050110000}"/>
    <cellStyle name="Normal 2 4 2 2 2 2 9 10 2" xfId="12451" xr:uid="{EC03F241-8C7D-4A59-9480-4F3592710F31}"/>
    <cellStyle name="Normal 2 4 2 2 2 2 9 11" xfId="4466" xr:uid="{00000000-0005-0000-0000-000051110000}"/>
    <cellStyle name="Normal 2 4 2 2 2 2 9 11 2" xfId="12452" xr:uid="{5294EF77-69C3-44FA-86B8-CAB1F7BD3682}"/>
    <cellStyle name="Normal 2 4 2 2 2 2 9 12" xfId="4467" xr:uid="{00000000-0005-0000-0000-000052110000}"/>
    <cellStyle name="Normal 2 4 2 2 2 2 9 12 2" xfId="12453" xr:uid="{9E892B2D-213B-4693-8A30-06322EE3D11A}"/>
    <cellStyle name="Normal 2 4 2 2 2 2 9 13" xfId="4468" xr:uid="{00000000-0005-0000-0000-000053110000}"/>
    <cellStyle name="Normal 2 4 2 2 2 2 9 13 2" xfId="12454" xr:uid="{59117F81-77D3-49CB-8200-2F27F0CE73C8}"/>
    <cellStyle name="Normal 2 4 2 2 2 2 9 14" xfId="4469" xr:uid="{00000000-0005-0000-0000-000054110000}"/>
    <cellStyle name="Normal 2 4 2 2 2 2 9 14 2" xfId="12455" xr:uid="{9A72F1E7-46E6-4152-BA62-586DDBB37819}"/>
    <cellStyle name="Normal 2 4 2 2 2 2 9 15" xfId="4470" xr:uid="{00000000-0005-0000-0000-000055110000}"/>
    <cellStyle name="Normal 2 4 2 2 2 2 9 15 2" xfId="12456" xr:uid="{DA4404F9-AE77-41ED-9EA7-7A5097C019ED}"/>
    <cellStyle name="Normal 2 4 2 2 2 2 9 16" xfId="12450" xr:uid="{8181B49C-E9BF-469A-A6CE-C34FE7CAA3C9}"/>
    <cellStyle name="Normal 2 4 2 2 2 2 9 2" xfId="4471" xr:uid="{00000000-0005-0000-0000-000056110000}"/>
    <cellStyle name="Normal 2 4 2 2 2 2 9 2 2" xfId="12457" xr:uid="{8B514D0F-C7AC-4105-B8E1-B5B92592AC02}"/>
    <cellStyle name="Normal 2 4 2 2 2 2 9 3" xfId="4472" xr:uid="{00000000-0005-0000-0000-000057110000}"/>
    <cellStyle name="Normal 2 4 2 2 2 2 9 3 2" xfId="12458" xr:uid="{CEC21531-E50E-42B9-A817-9D529190DDC8}"/>
    <cellStyle name="Normal 2 4 2 2 2 2 9 4" xfId="4473" xr:uid="{00000000-0005-0000-0000-000058110000}"/>
    <cellStyle name="Normal 2 4 2 2 2 2 9 4 2" xfId="12459" xr:uid="{628455B0-4204-45CE-B4CC-E6A4A0553B62}"/>
    <cellStyle name="Normal 2 4 2 2 2 2 9 5" xfId="4474" xr:uid="{00000000-0005-0000-0000-000059110000}"/>
    <cellStyle name="Normal 2 4 2 2 2 2 9 5 2" xfId="12460" xr:uid="{900CD376-AF1D-434D-9238-BCE63D518ED8}"/>
    <cellStyle name="Normal 2 4 2 2 2 2 9 6" xfId="4475" xr:uid="{00000000-0005-0000-0000-00005A110000}"/>
    <cellStyle name="Normal 2 4 2 2 2 2 9 6 2" xfId="12461" xr:uid="{1BD63C61-8BD4-4D42-9BA0-E34B743AABCF}"/>
    <cellStyle name="Normal 2 4 2 2 2 2 9 7" xfId="4476" xr:uid="{00000000-0005-0000-0000-00005B110000}"/>
    <cellStyle name="Normal 2 4 2 2 2 2 9 7 2" xfId="12462" xr:uid="{8ABE8BA3-6FE5-4001-BA6C-9C60D475221A}"/>
    <cellStyle name="Normal 2 4 2 2 2 2 9 8" xfId="4477" xr:uid="{00000000-0005-0000-0000-00005C110000}"/>
    <cellStyle name="Normal 2 4 2 2 2 2 9 8 2" xfId="12463" xr:uid="{69AFCF38-BAFE-43AD-84AF-F968FA50EA20}"/>
    <cellStyle name="Normal 2 4 2 2 2 2 9 9" xfId="4478" xr:uid="{00000000-0005-0000-0000-00005D110000}"/>
    <cellStyle name="Normal 2 4 2 2 2 2 9 9 2" xfId="12464" xr:uid="{E94F0C0F-D907-4DF4-BF9B-84B5B39F24EF}"/>
    <cellStyle name="Normal 2 4 2 2 2 20" xfId="4479" xr:uid="{00000000-0005-0000-0000-00005E110000}"/>
    <cellStyle name="Normal 2 4 2 2 2 20 2" xfId="12465" xr:uid="{C70BD14B-5D22-4F36-B68A-34BF892D8E4C}"/>
    <cellStyle name="Normal 2 4 2 2 2 21" xfId="4480" xr:uid="{00000000-0005-0000-0000-00005F110000}"/>
    <cellStyle name="Normal 2 4 2 2 2 21 2" xfId="12466" xr:uid="{5F3EA9A0-DB5E-4753-BC30-CF4FED124A40}"/>
    <cellStyle name="Normal 2 4 2 2 2 22" xfId="4481" xr:uid="{00000000-0005-0000-0000-000060110000}"/>
    <cellStyle name="Normal 2 4 2 2 2 22 2" xfId="12467" xr:uid="{CE3099DF-06C1-4523-88C5-7B36E3DA3F3F}"/>
    <cellStyle name="Normal 2 4 2 2 2 23" xfId="4482" xr:uid="{00000000-0005-0000-0000-000061110000}"/>
    <cellStyle name="Normal 2 4 2 2 2 23 2" xfId="12468" xr:uid="{572A37A9-8271-48D7-9C5C-19169B7324D8}"/>
    <cellStyle name="Normal 2 4 2 2 2 24" xfId="12237" xr:uid="{26B4A168-1A13-4ED8-8AC1-84A00A17510B}"/>
    <cellStyle name="Normal 2 4 2 2 2 3" xfId="4483" xr:uid="{00000000-0005-0000-0000-000062110000}"/>
    <cellStyle name="Normal 2 4 2 2 2 3 2" xfId="4484" xr:uid="{00000000-0005-0000-0000-000063110000}"/>
    <cellStyle name="Normal 2 4 2 2 2 3 2 10" xfId="4485" xr:uid="{00000000-0005-0000-0000-000064110000}"/>
    <cellStyle name="Normal 2 4 2 2 2 3 2 10 2" xfId="12471" xr:uid="{DED940F3-1D94-4A3D-BFE6-E67B1EB37283}"/>
    <cellStyle name="Normal 2 4 2 2 2 3 2 11" xfId="4486" xr:uid="{00000000-0005-0000-0000-000065110000}"/>
    <cellStyle name="Normal 2 4 2 2 2 3 2 11 2" xfId="12472" xr:uid="{232582F3-6739-40D2-9282-1DAA9F1C00E4}"/>
    <cellStyle name="Normal 2 4 2 2 2 3 2 12" xfId="4487" xr:uid="{00000000-0005-0000-0000-000066110000}"/>
    <cellStyle name="Normal 2 4 2 2 2 3 2 12 2" xfId="12473" xr:uid="{6DE97FB0-DC4A-4536-954A-17FE31BA8B68}"/>
    <cellStyle name="Normal 2 4 2 2 2 3 2 13" xfId="4488" xr:uid="{00000000-0005-0000-0000-000067110000}"/>
    <cellStyle name="Normal 2 4 2 2 2 3 2 13 2" xfId="12474" xr:uid="{19B0E588-D1F0-424C-87E5-6884A94FE472}"/>
    <cellStyle name="Normal 2 4 2 2 2 3 2 14" xfId="4489" xr:uid="{00000000-0005-0000-0000-000068110000}"/>
    <cellStyle name="Normal 2 4 2 2 2 3 2 14 2" xfId="12475" xr:uid="{BFC75F7E-1C55-4AEC-81D7-967CD3AADE5A}"/>
    <cellStyle name="Normal 2 4 2 2 2 3 2 15" xfId="4490" xr:uid="{00000000-0005-0000-0000-000069110000}"/>
    <cellStyle name="Normal 2 4 2 2 2 3 2 15 2" xfId="12476" xr:uid="{2565DF69-2B1A-4DA7-A934-AD9E2E9F2027}"/>
    <cellStyle name="Normal 2 4 2 2 2 3 2 16" xfId="4491" xr:uid="{00000000-0005-0000-0000-00006A110000}"/>
    <cellStyle name="Normal 2 4 2 2 2 3 2 16 2" xfId="12477" xr:uid="{A8D73AE0-A52A-48D2-8008-2AEF25512B83}"/>
    <cellStyle name="Normal 2 4 2 2 2 3 2 17" xfId="4492" xr:uid="{00000000-0005-0000-0000-00006B110000}"/>
    <cellStyle name="Normal 2 4 2 2 2 3 2 17 2" xfId="12478" xr:uid="{8F30998C-E1AC-4BB3-85F3-251A324F1D31}"/>
    <cellStyle name="Normal 2 4 2 2 2 3 2 18" xfId="4493" xr:uid="{00000000-0005-0000-0000-00006C110000}"/>
    <cellStyle name="Normal 2 4 2 2 2 3 2 18 2" xfId="12479" xr:uid="{FDE659FE-4F85-4C8F-A2E3-210A0B4E527D}"/>
    <cellStyle name="Normal 2 4 2 2 2 3 2 19" xfId="4494" xr:uid="{00000000-0005-0000-0000-00006D110000}"/>
    <cellStyle name="Normal 2 4 2 2 2 3 2 19 2" xfId="12480" xr:uid="{9B544722-5F95-49F8-9EE6-075134B4497B}"/>
    <cellStyle name="Normal 2 4 2 2 2 3 2 2" xfId="4495" xr:uid="{00000000-0005-0000-0000-00006E110000}"/>
    <cellStyle name="Normal 2 4 2 2 2 3 2 2 2" xfId="12481" xr:uid="{5A687689-9945-409D-B314-B5F29B9AAD44}"/>
    <cellStyle name="Normal 2 4 2 2 2 3 2 20" xfId="12470" xr:uid="{C84921BB-57DC-44E4-9BC6-4B6F9601D901}"/>
    <cellStyle name="Normal 2 4 2 2 2 3 2 3" xfId="4496" xr:uid="{00000000-0005-0000-0000-00006F110000}"/>
    <cellStyle name="Normal 2 4 2 2 2 3 2 3 2" xfId="12482" xr:uid="{C9D41A06-7FA8-46E6-93C6-09BC9D25EA9A}"/>
    <cellStyle name="Normal 2 4 2 2 2 3 2 4" xfId="4497" xr:uid="{00000000-0005-0000-0000-000070110000}"/>
    <cellStyle name="Normal 2 4 2 2 2 3 2 4 2" xfId="12483" xr:uid="{143C9180-A1D4-43FC-99A2-0405100D08EC}"/>
    <cellStyle name="Normal 2 4 2 2 2 3 2 5" xfId="4498" xr:uid="{00000000-0005-0000-0000-000071110000}"/>
    <cellStyle name="Normal 2 4 2 2 2 3 2 5 2" xfId="12484" xr:uid="{8EE2B5E6-4101-4F5C-8C02-33BCE6C169BC}"/>
    <cellStyle name="Normal 2 4 2 2 2 3 2 6" xfId="4499" xr:uid="{00000000-0005-0000-0000-000072110000}"/>
    <cellStyle name="Normal 2 4 2 2 2 3 2 6 2" xfId="12485" xr:uid="{49D42F7B-05BD-4E1D-9DB8-E278C89DEE89}"/>
    <cellStyle name="Normal 2 4 2 2 2 3 2 7" xfId="4500" xr:uid="{00000000-0005-0000-0000-000073110000}"/>
    <cellStyle name="Normal 2 4 2 2 2 3 2 7 2" xfId="12486" xr:uid="{E3579E93-4B70-4352-A496-4417BDE26814}"/>
    <cellStyle name="Normal 2 4 2 2 2 3 2 8" xfId="4501" xr:uid="{00000000-0005-0000-0000-000074110000}"/>
    <cellStyle name="Normal 2 4 2 2 2 3 2 8 2" xfId="12487" xr:uid="{36B08244-E596-4A5A-B797-E447063AC48C}"/>
    <cellStyle name="Normal 2 4 2 2 2 3 2 9" xfId="4502" xr:uid="{00000000-0005-0000-0000-000075110000}"/>
    <cellStyle name="Normal 2 4 2 2 2 3 2 9 2" xfId="12488" xr:uid="{A0B29C7A-92D2-440A-A6D2-108C1A39664C}"/>
    <cellStyle name="Normal 2 4 2 2 2 3 3" xfId="4503" xr:uid="{00000000-0005-0000-0000-000076110000}"/>
    <cellStyle name="Normal 2 4 2 2 2 3 3 10" xfId="4504" xr:uid="{00000000-0005-0000-0000-000077110000}"/>
    <cellStyle name="Normal 2 4 2 2 2 3 3 10 2" xfId="12490" xr:uid="{23246BAB-7E37-4CAB-8A7D-FD68A9288C30}"/>
    <cellStyle name="Normal 2 4 2 2 2 3 3 11" xfId="4505" xr:uid="{00000000-0005-0000-0000-000078110000}"/>
    <cellStyle name="Normal 2 4 2 2 2 3 3 11 2" xfId="12491" xr:uid="{8C2D6789-BB18-4132-AD47-F4282987C784}"/>
    <cellStyle name="Normal 2 4 2 2 2 3 3 12" xfId="4506" xr:uid="{00000000-0005-0000-0000-000079110000}"/>
    <cellStyle name="Normal 2 4 2 2 2 3 3 12 2" xfId="12492" xr:uid="{FF1F0EEF-DC14-4BB9-A752-1548CBF4C40F}"/>
    <cellStyle name="Normal 2 4 2 2 2 3 3 13" xfId="4507" xr:uid="{00000000-0005-0000-0000-00007A110000}"/>
    <cellStyle name="Normal 2 4 2 2 2 3 3 13 2" xfId="12493" xr:uid="{11AFC882-4B9F-4088-94E2-A9A9183464F0}"/>
    <cellStyle name="Normal 2 4 2 2 2 3 3 14" xfId="4508" xr:uid="{00000000-0005-0000-0000-00007B110000}"/>
    <cellStyle name="Normal 2 4 2 2 2 3 3 14 2" xfId="12494" xr:uid="{626FE3C9-EA07-473F-A310-B3F93F15A3F3}"/>
    <cellStyle name="Normal 2 4 2 2 2 3 3 15" xfId="4509" xr:uid="{00000000-0005-0000-0000-00007C110000}"/>
    <cellStyle name="Normal 2 4 2 2 2 3 3 15 2" xfId="12495" xr:uid="{ACF96930-FC73-4864-BF06-FAD89EFE6CEC}"/>
    <cellStyle name="Normal 2 4 2 2 2 3 3 16" xfId="12489" xr:uid="{B880952A-6937-4BC8-A013-8D4CF0B069D1}"/>
    <cellStyle name="Normal 2 4 2 2 2 3 3 2" xfId="4510" xr:uid="{00000000-0005-0000-0000-00007D110000}"/>
    <cellStyle name="Normal 2 4 2 2 2 3 3 2 2" xfId="12496" xr:uid="{D94AEA1D-589A-48D2-A23B-5BAA365D9E87}"/>
    <cellStyle name="Normal 2 4 2 2 2 3 3 3" xfId="4511" xr:uid="{00000000-0005-0000-0000-00007E110000}"/>
    <cellStyle name="Normal 2 4 2 2 2 3 3 3 2" xfId="12497" xr:uid="{EC81C3D8-C891-42C3-89F2-718AD1E53DAA}"/>
    <cellStyle name="Normal 2 4 2 2 2 3 3 4" xfId="4512" xr:uid="{00000000-0005-0000-0000-00007F110000}"/>
    <cellStyle name="Normal 2 4 2 2 2 3 3 4 2" xfId="12498" xr:uid="{7D30A05C-6A58-4ED4-88B1-85E9D6C0FD2F}"/>
    <cellStyle name="Normal 2 4 2 2 2 3 3 5" xfId="4513" xr:uid="{00000000-0005-0000-0000-000080110000}"/>
    <cellStyle name="Normal 2 4 2 2 2 3 3 5 2" xfId="12499" xr:uid="{1C30468C-206B-469A-B441-E19E36F91202}"/>
    <cellStyle name="Normal 2 4 2 2 2 3 3 6" xfId="4514" xr:uid="{00000000-0005-0000-0000-000081110000}"/>
    <cellStyle name="Normal 2 4 2 2 2 3 3 6 2" xfId="12500" xr:uid="{005F8787-1E77-46D9-BB90-CCE9B3A98ED0}"/>
    <cellStyle name="Normal 2 4 2 2 2 3 3 7" xfId="4515" xr:uid="{00000000-0005-0000-0000-000082110000}"/>
    <cellStyle name="Normal 2 4 2 2 2 3 3 7 2" xfId="12501" xr:uid="{92054500-51C3-45D4-9392-8FC2C11C071D}"/>
    <cellStyle name="Normal 2 4 2 2 2 3 3 8" xfId="4516" xr:uid="{00000000-0005-0000-0000-000083110000}"/>
    <cellStyle name="Normal 2 4 2 2 2 3 3 8 2" xfId="12502" xr:uid="{CCBC6A7F-AFDB-4A43-97F6-A8C154E493F6}"/>
    <cellStyle name="Normal 2 4 2 2 2 3 3 9" xfId="4517" xr:uid="{00000000-0005-0000-0000-000084110000}"/>
    <cellStyle name="Normal 2 4 2 2 2 3 3 9 2" xfId="12503" xr:uid="{898FA9E0-36FD-4D7E-A156-2DD70185D480}"/>
    <cellStyle name="Normal 2 4 2 2 2 3 4" xfId="4518" xr:uid="{00000000-0005-0000-0000-000085110000}"/>
    <cellStyle name="Normal 2 4 2 2 2 3 4 10" xfId="4519" xr:uid="{00000000-0005-0000-0000-000086110000}"/>
    <cellStyle name="Normal 2 4 2 2 2 3 4 10 2" xfId="12505" xr:uid="{CBA6003C-DE74-42A0-B49E-F3AF08689056}"/>
    <cellStyle name="Normal 2 4 2 2 2 3 4 11" xfId="4520" xr:uid="{00000000-0005-0000-0000-000087110000}"/>
    <cellStyle name="Normal 2 4 2 2 2 3 4 11 2" xfId="12506" xr:uid="{2EA8ECCE-CA54-48EC-9382-F6D5C209643B}"/>
    <cellStyle name="Normal 2 4 2 2 2 3 4 12" xfId="4521" xr:uid="{00000000-0005-0000-0000-000088110000}"/>
    <cellStyle name="Normal 2 4 2 2 2 3 4 12 2" xfId="12507" xr:uid="{82360C84-B292-476E-8CEB-403FAA0ADE57}"/>
    <cellStyle name="Normal 2 4 2 2 2 3 4 13" xfId="4522" xr:uid="{00000000-0005-0000-0000-000089110000}"/>
    <cellStyle name="Normal 2 4 2 2 2 3 4 13 2" xfId="12508" xr:uid="{BCC1ABD8-18BC-45D8-BA58-8F027DF13721}"/>
    <cellStyle name="Normal 2 4 2 2 2 3 4 14" xfId="4523" xr:uid="{00000000-0005-0000-0000-00008A110000}"/>
    <cellStyle name="Normal 2 4 2 2 2 3 4 14 2" xfId="12509" xr:uid="{85F8C3EC-C1DE-478A-BB61-0B853D96EBFA}"/>
    <cellStyle name="Normal 2 4 2 2 2 3 4 15" xfId="4524" xr:uid="{00000000-0005-0000-0000-00008B110000}"/>
    <cellStyle name="Normal 2 4 2 2 2 3 4 15 2" xfId="12510" xr:uid="{12FB3DF0-4CF0-4730-92CB-AD901073B3AA}"/>
    <cellStyle name="Normal 2 4 2 2 2 3 4 16" xfId="12504" xr:uid="{05BAFD7C-E287-4D53-B2AB-3ADDA5E56759}"/>
    <cellStyle name="Normal 2 4 2 2 2 3 4 2" xfId="4525" xr:uid="{00000000-0005-0000-0000-00008C110000}"/>
    <cellStyle name="Normal 2 4 2 2 2 3 4 2 2" xfId="12511" xr:uid="{39017538-9696-47E8-8A6E-F9A0857CDD59}"/>
    <cellStyle name="Normal 2 4 2 2 2 3 4 3" xfId="4526" xr:uid="{00000000-0005-0000-0000-00008D110000}"/>
    <cellStyle name="Normal 2 4 2 2 2 3 4 3 2" xfId="12512" xr:uid="{060C66A8-ACE9-43CA-98CA-2D5E66C8E085}"/>
    <cellStyle name="Normal 2 4 2 2 2 3 4 4" xfId="4527" xr:uid="{00000000-0005-0000-0000-00008E110000}"/>
    <cellStyle name="Normal 2 4 2 2 2 3 4 4 2" xfId="12513" xr:uid="{94B8B604-9EA7-47D8-938D-156BB157884C}"/>
    <cellStyle name="Normal 2 4 2 2 2 3 4 5" xfId="4528" xr:uid="{00000000-0005-0000-0000-00008F110000}"/>
    <cellStyle name="Normal 2 4 2 2 2 3 4 5 2" xfId="12514" xr:uid="{4A44AC79-5359-4F7F-AACF-75067F5AC43F}"/>
    <cellStyle name="Normal 2 4 2 2 2 3 4 6" xfId="4529" xr:uid="{00000000-0005-0000-0000-000090110000}"/>
    <cellStyle name="Normal 2 4 2 2 2 3 4 6 2" xfId="12515" xr:uid="{66C625F8-81E1-4814-BDF6-9887C503F94C}"/>
    <cellStyle name="Normal 2 4 2 2 2 3 4 7" xfId="4530" xr:uid="{00000000-0005-0000-0000-000091110000}"/>
    <cellStyle name="Normal 2 4 2 2 2 3 4 7 2" xfId="12516" xr:uid="{CF4C8F26-0496-420A-8F75-244A431AADCD}"/>
    <cellStyle name="Normal 2 4 2 2 2 3 4 8" xfId="4531" xr:uid="{00000000-0005-0000-0000-000092110000}"/>
    <cellStyle name="Normal 2 4 2 2 2 3 4 8 2" xfId="12517" xr:uid="{9135D7A2-AF1C-499C-B15B-B3B9E807D212}"/>
    <cellStyle name="Normal 2 4 2 2 2 3 4 9" xfId="4532" xr:uid="{00000000-0005-0000-0000-000093110000}"/>
    <cellStyle name="Normal 2 4 2 2 2 3 4 9 2" xfId="12518" xr:uid="{BDFD69DC-53DA-49FC-BF4D-A2E769710DE4}"/>
    <cellStyle name="Normal 2 4 2 2 2 3 5" xfId="4533" xr:uid="{00000000-0005-0000-0000-000094110000}"/>
    <cellStyle name="Normal 2 4 2 2 2 3 5 10" xfId="4534" xr:uid="{00000000-0005-0000-0000-000095110000}"/>
    <cellStyle name="Normal 2 4 2 2 2 3 5 10 2" xfId="12520" xr:uid="{4D8F00AA-3B5C-483A-B984-B41901879286}"/>
    <cellStyle name="Normal 2 4 2 2 2 3 5 11" xfId="4535" xr:uid="{00000000-0005-0000-0000-000096110000}"/>
    <cellStyle name="Normal 2 4 2 2 2 3 5 11 2" xfId="12521" xr:uid="{94FEA845-BBE8-452A-B754-B9CB90F6DAA7}"/>
    <cellStyle name="Normal 2 4 2 2 2 3 5 12" xfId="4536" xr:uid="{00000000-0005-0000-0000-000097110000}"/>
    <cellStyle name="Normal 2 4 2 2 2 3 5 12 2" xfId="12522" xr:uid="{A848D90B-D773-4172-A2D5-832BA5B90B62}"/>
    <cellStyle name="Normal 2 4 2 2 2 3 5 13" xfId="4537" xr:uid="{00000000-0005-0000-0000-000098110000}"/>
    <cellStyle name="Normal 2 4 2 2 2 3 5 13 2" xfId="12523" xr:uid="{87F8D1F7-0CDB-4553-9A33-642D647226C2}"/>
    <cellStyle name="Normal 2 4 2 2 2 3 5 14" xfId="4538" xr:uid="{00000000-0005-0000-0000-000099110000}"/>
    <cellStyle name="Normal 2 4 2 2 2 3 5 14 2" xfId="12524" xr:uid="{702E542D-F1FC-499E-AAA2-F9BA80D5AF75}"/>
    <cellStyle name="Normal 2 4 2 2 2 3 5 15" xfId="4539" xr:uid="{00000000-0005-0000-0000-00009A110000}"/>
    <cellStyle name="Normal 2 4 2 2 2 3 5 15 2" xfId="12525" xr:uid="{1A75A02C-8F5A-4238-8CA8-834F9C03ADF9}"/>
    <cellStyle name="Normal 2 4 2 2 2 3 5 16" xfId="12519" xr:uid="{F231D55F-D5D2-4FC3-91D0-357360F73C8E}"/>
    <cellStyle name="Normal 2 4 2 2 2 3 5 2" xfId="4540" xr:uid="{00000000-0005-0000-0000-00009B110000}"/>
    <cellStyle name="Normal 2 4 2 2 2 3 5 2 2" xfId="12526" xr:uid="{163CCC7F-99A4-4F13-A095-C6C9B65E38AD}"/>
    <cellStyle name="Normal 2 4 2 2 2 3 5 3" xfId="4541" xr:uid="{00000000-0005-0000-0000-00009C110000}"/>
    <cellStyle name="Normal 2 4 2 2 2 3 5 3 2" xfId="12527" xr:uid="{2436886C-7952-42E1-A094-B6F25B143C73}"/>
    <cellStyle name="Normal 2 4 2 2 2 3 5 4" xfId="4542" xr:uid="{00000000-0005-0000-0000-00009D110000}"/>
    <cellStyle name="Normal 2 4 2 2 2 3 5 4 2" xfId="12528" xr:uid="{1DC9C3AB-9ABC-431E-BFC6-DF38D5FB6536}"/>
    <cellStyle name="Normal 2 4 2 2 2 3 5 5" xfId="4543" xr:uid="{00000000-0005-0000-0000-00009E110000}"/>
    <cellStyle name="Normal 2 4 2 2 2 3 5 5 2" xfId="12529" xr:uid="{7251CC9B-7D9A-429F-B96D-296682DC66A0}"/>
    <cellStyle name="Normal 2 4 2 2 2 3 5 6" xfId="4544" xr:uid="{00000000-0005-0000-0000-00009F110000}"/>
    <cellStyle name="Normal 2 4 2 2 2 3 5 6 2" xfId="12530" xr:uid="{E2F8D9C9-1DB9-4306-8F07-F2993A94E112}"/>
    <cellStyle name="Normal 2 4 2 2 2 3 5 7" xfId="4545" xr:uid="{00000000-0005-0000-0000-0000A0110000}"/>
    <cellStyle name="Normal 2 4 2 2 2 3 5 7 2" xfId="12531" xr:uid="{5337BB79-1CBE-4ECC-B699-565B19FD2971}"/>
    <cellStyle name="Normal 2 4 2 2 2 3 5 8" xfId="4546" xr:uid="{00000000-0005-0000-0000-0000A1110000}"/>
    <cellStyle name="Normal 2 4 2 2 2 3 5 8 2" xfId="12532" xr:uid="{CDD52712-DEAF-4B31-B1DC-EE22D1753434}"/>
    <cellStyle name="Normal 2 4 2 2 2 3 5 9" xfId="4547" xr:uid="{00000000-0005-0000-0000-0000A2110000}"/>
    <cellStyle name="Normal 2 4 2 2 2 3 5 9 2" xfId="12533" xr:uid="{129449C8-9EBE-4D7B-AE00-73A3A29228F7}"/>
    <cellStyle name="Normal 2 4 2 2 2 3 6" xfId="12469" xr:uid="{7F2CC9D8-F110-499F-8142-AD5BD09160D6}"/>
    <cellStyle name="Normal 2 4 2 2 2 4" xfId="4548" xr:uid="{00000000-0005-0000-0000-0000A3110000}"/>
    <cellStyle name="Normal 2 4 2 2 2 4 2" xfId="12534" xr:uid="{0D41C629-2EEA-40F6-A75A-B9BA403EA765}"/>
    <cellStyle name="Normal 2 4 2 2 2 5" xfId="4549" xr:uid="{00000000-0005-0000-0000-0000A4110000}"/>
    <cellStyle name="Normal 2 4 2 2 2 5 2" xfId="12535" xr:uid="{C4F75F08-12E3-4788-A71E-3F9549933E8A}"/>
    <cellStyle name="Normal 2 4 2 2 2 6" xfId="4550" xr:uid="{00000000-0005-0000-0000-0000A5110000}"/>
    <cellStyle name="Normal 2 4 2 2 2 6 2" xfId="12536" xr:uid="{46CD6930-042B-49B2-9F57-4DDD118A697B}"/>
    <cellStyle name="Normal 2 4 2 2 2 7" xfId="4551" xr:uid="{00000000-0005-0000-0000-0000A6110000}"/>
    <cellStyle name="Normal 2 4 2 2 2 7 2" xfId="12537" xr:uid="{0C0CB07E-175C-47D8-844B-A34B228B677C}"/>
    <cellStyle name="Normal 2 4 2 2 2 8" xfId="4552" xr:uid="{00000000-0005-0000-0000-0000A7110000}"/>
    <cellStyle name="Normal 2 4 2 2 2 8 2" xfId="12538" xr:uid="{11AD9F5E-F352-4A7D-A70D-DB0A2958DD06}"/>
    <cellStyle name="Normal 2 4 2 2 2 9" xfId="4553" xr:uid="{00000000-0005-0000-0000-0000A8110000}"/>
    <cellStyle name="Normal 2 4 2 2 2 9 2" xfId="12539" xr:uid="{6CB6C107-337B-484E-B348-C24033AFC081}"/>
    <cellStyle name="Normal 2 4 2 2 3" xfId="4554" xr:uid="{00000000-0005-0000-0000-0000A9110000}"/>
    <cellStyle name="Normal 2 4 2 2 3 10" xfId="4555" xr:uid="{00000000-0005-0000-0000-0000AA110000}"/>
    <cellStyle name="Normal 2 4 2 2 3 10 2" xfId="12541" xr:uid="{5B000D4F-6FDE-47D4-B5CA-D0E232E6AA72}"/>
    <cellStyle name="Normal 2 4 2 2 3 11" xfId="4556" xr:uid="{00000000-0005-0000-0000-0000AB110000}"/>
    <cellStyle name="Normal 2 4 2 2 3 11 2" xfId="12542" xr:uid="{12BFE105-5903-467F-B49C-CD4DF6E34B63}"/>
    <cellStyle name="Normal 2 4 2 2 3 12" xfId="4557" xr:uid="{00000000-0005-0000-0000-0000AC110000}"/>
    <cellStyle name="Normal 2 4 2 2 3 12 2" xfId="12543" xr:uid="{F9D55700-E025-4183-A741-7E6828DA0BAE}"/>
    <cellStyle name="Normal 2 4 2 2 3 13" xfId="4558" xr:uid="{00000000-0005-0000-0000-0000AD110000}"/>
    <cellStyle name="Normal 2 4 2 2 3 13 2" xfId="12544" xr:uid="{770E1403-38F9-492B-8D8E-B63EB4216A14}"/>
    <cellStyle name="Normal 2 4 2 2 3 14" xfId="4559" xr:uid="{00000000-0005-0000-0000-0000AE110000}"/>
    <cellStyle name="Normal 2 4 2 2 3 14 2" xfId="12545" xr:uid="{4E8BB28B-4497-4175-9DF8-7177CF8CECCD}"/>
    <cellStyle name="Normal 2 4 2 2 3 15" xfId="4560" xr:uid="{00000000-0005-0000-0000-0000AF110000}"/>
    <cellStyle name="Normal 2 4 2 2 3 15 2" xfId="12546" xr:uid="{E7BB30E7-DFBC-4BDA-B05B-D8353BD1D6EF}"/>
    <cellStyle name="Normal 2 4 2 2 3 16" xfId="4561" xr:uid="{00000000-0005-0000-0000-0000B0110000}"/>
    <cellStyle name="Normal 2 4 2 2 3 16 2" xfId="12547" xr:uid="{66A54F68-7891-4369-8720-0DEE67BDF0CF}"/>
    <cellStyle name="Normal 2 4 2 2 3 17" xfId="4562" xr:uid="{00000000-0005-0000-0000-0000B1110000}"/>
    <cellStyle name="Normal 2 4 2 2 3 17 2" xfId="12548" xr:uid="{5B181257-24B5-4952-B0AB-C07BB361CA0B}"/>
    <cellStyle name="Normal 2 4 2 2 3 18" xfId="4563" xr:uid="{00000000-0005-0000-0000-0000B2110000}"/>
    <cellStyle name="Normal 2 4 2 2 3 18 2" xfId="12549" xr:uid="{AA6DC327-4070-4A98-856A-391357D8A09B}"/>
    <cellStyle name="Normal 2 4 2 2 3 19" xfId="4564" xr:uid="{00000000-0005-0000-0000-0000B3110000}"/>
    <cellStyle name="Normal 2 4 2 2 3 19 2" xfId="12550" xr:uid="{3884DA83-AA61-4BD6-A21D-FC85EA998A90}"/>
    <cellStyle name="Normal 2 4 2 2 3 2" xfId="4565" xr:uid="{00000000-0005-0000-0000-0000B4110000}"/>
    <cellStyle name="Normal 2 4 2 2 3 2 2" xfId="4566" xr:uid="{00000000-0005-0000-0000-0000B5110000}"/>
    <cellStyle name="Normal 2 4 2 2 3 2 2 10" xfId="4567" xr:uid="{00000000-0005-0000-0000-0000B6110000}"/>
    <cellStyle name="Normal 2 4 2 2 3 2 2 10 2" xfId="12553" xr:uid="{962545AD-A0D7-4FCF-B407-C283713EEA5D}"/>
    <cellStyle name="Normal 2 4 2 2 3 2 2 11" xfId="4568" xr:uid="{00000000-0005-0000-0000-0000B7110000}"/>
    <cellStyle name="Normal 2 4 2 2 3 2 2 11 2" xfId="12554" xr:uid="{C255586C-91BB-446F-9144-B528962D2818}"/>
    <cellStyle name="Normal 2 4 2 2 3 2 2 12" xfId="4569" xr:uid="{00000000-0005-0000-0000-0000B8110000}"/>
    <cellStyle name="Normal 2 4 2 2 3 2 2 12 2" xfId="12555" xr:uid="{25FBA5CF-851E-4797-A9A4-BEF1DEEB8001}"/>
    <cellStyle name="Normal 2 4 2 2 3 2 2 13" xfId="4570" xr:uid="{00000000-0005-0000-0000-0000B9110000}"/>
    <cellStyle name="Normal 2 4 2 2 3 2 2 13 2" xfId="12556" xr:uid="{81EC5188-D9E2-4D41-AE8E-01031FD1CF0D}"/>
    <cellStyle name="Normal 2 4 2 2 3 2 2 14" xfId="4571" xr:uid="{00000000-0005-0000-0000-0000BA110000}"/>
    <cellStyle name="Normal 2 4 2 2 3 2 2 14 2" xfId="12557" xr:uid="{3B47DF9F-8D48-46AA-A96D-EC59391898F2}"/>
    <cellStyle name="Normal 2 4 2 2 3 2 2 15" xfId="4572" xr:uid="{00000000-0005-0000-0000-0000BB110000}"/>
    <cellStyle name="Normal 2 4 2 2 3 2 2 15 2" xfId="12558" xr:uid="{6CC21122-0F64-4197-A828-81A245632B6D}"/>
    <cellStyle name="Normal 2 4 2 2 3 2 2 16" xfId="12552" xr:uid="{13C9AE3B-5F37-4BD5-8D8C-FF554269637A}"/>
    <cellStyle name="Normal 2 4 2 2 3 2 2 2" xfId="4573" xr:uid="{00000000-0005-0000-0000-0000BC110000}"/>
    <cellStyle name="Normal 2 4 2 2 3 2 2 2 2" xfId="12559" xr:uid="{D5F58E10-EEDB-48B5-93B3-287D14654BD5}"/>
    <cellStyle name="Normal 2 4 2 2 3 2 2 3" xfId="4574" xr:uid="{00000000-0005-0000-0000-0000BD110000}"/>
    <cellStyle name="Normal 2 4 2 2 3 2 2 3 2" xfId="12560" xr:uid="{A754344E-0A3A-4268-9034-5CE507235F0D}"/>
    <cellStyle name="Normal 2 4 2 2 3 2 2 4" xfId="4575" xr:uid="{00000000-0005-0000-0000-0000BE110000}"/>
    <cellStyle name="Normal 2 4 2 2 3 2 2 4 2" xfId="12561" xr:uid="{E4C92078-2F27-4019-B9FF-F7C75576C970}"/>
    <cellStyle name="Normal 2 4 2 2 3 2 2 5" xfId="4576" xr:uid="{00000000-0005-0000-0000-0000BF110000}"/>
    <cellStyle name="Normal 2 4 2 2 3 2 2 5 2" xfId="12562" xr:uid="{EDDDF540-30F6-4003-AAB1-9A57F47801F7}"/>
    <cellStyle name="Normal 2 4 2 2 3 2 2 6" xfId="4577" xr:uid="{00000000-0005-0000-0000-0000C0110000}"/>
    <cellStyle name="Normal 2 4 2 2 3 2 2 6 2" xfId="12563" xr:uid="{379231F7-65B0-481B-A17C-7C08EA965E0D}"/>
    <cellStyle name="Normal 2 4 2 2 3 2 2 7" xfId="4578" xr:uid="{00000000-0005-0000-0000-0000C1110000}"/>
    <cellStyle name="Normal 2 4 2 2 3 2 2 7 2" xfId="12564" xr:uid="{127DFCA1-128F-487F-965B-17C9A52FD3D7}"/>
    <cellStyle name="Normal 2 4 2 2 3 2 2 8" xfId="4579" xr:uid="{00000000-0005-0000-0000-0000C2110000}"/>
    <cellStyle name="Normal 2 4 2 2 3 2 2 8 2" xfId="12565" xr:uid="{038A5967-2D86-488F-AF9F-95CEAFCD71F4}"/>
    <cellStyle name="Normal 2 4 2 2 3 2 2 9" xfId="4580" xr:uid="{00000000-0005-0000-0000-0000C3110000}"/>
    <cellStyle name="Normal 2 4 2 2 3 2 2 9 2" xfId="12566" xr:uid="{7F0ECA9F-12D3-4BCD-A572-DDE1531FF259}"/>
    <cellStyle name="Normal 2 4 2 2 3 2 3" xfId="4581" xr:uid="{00000000-0005-0000-0000-0000C4110000}"/>
    <cellStyle name="Normal 2 4 2 2 3 2 3 10" xfId="4582" xr:uid="{00000000-0005-0000-0000-0000C5110000}"/>
    <cellStyle name="Normal 2 4 2 2 3 2 3 10 2" xfId="12568" xr:uid="{BD5342C8-D022-43B9-9F46-EF89670671C4}"/>
    <cellStyle name="Normal 2 4 2 2 3 2 3 11" xfId="4583" xr:uid="{00000000-0005-0000-0000-0000C6110000}"/>
    <cellStyle name="Normal 2 4 2 2 3 2 3 11 2" xfId="12569" xr:uid="{A20109FB-4632-4E80-9AA4-A54B992C196C}"/>
    <cellStyle name="Normal 2 4 2 2 3 2 3 12" xfId="4584" xr:uid="{00000000-0005-0000-0000-0000C7110000}"/>
    <cellStyle name="Normal 2 4 2 2 3 2 3 12 2" xfId="12570" xr:uid="{E72FFF92-F737-4328-BF4E-90AFCB9BD2A1}"/>
    <cellStyle name="Normal 2 4 2 2 3 2 3 13" xfId="4585" xr:uid="{00000000-0005-0000-0000-0000C8110000}"/>
    <cellStyle name="Normal 2 4 2 2 3 2 3 13 2" xfId="12571" xr:uid="{86E14323-A833-4C05-A7A1-BC92BB7C7D98}"/>
    <cellStyle name="Normal 2 4 2 2 3 2 3 14" xfId="4586" xr:uid="{00000000-0005-0000-0000-0000C9110000}"/>
    <cellStyle name="Normal 2 4 2 2 3 2 3 14 2" xfId="12572" xr:uid="{4A2315A8-F9BB-4207-8AF6-ED055672DFAC}"/>
    <cellStyle name="Normal 2 4 2 2 3 2 3 15" xfId="4587" xr:uid="{00000000-0005-0000-0000-0000CA110000}"/>
    <cellStyle name="Normal 2 4 2 2 3 2 3 15 2" xfId="12573" xr:uid="{D6E0A34B-D815-4474-923C-849AEC698310}"/>
    <cellStyle name="Normal 2 4 2 2 3 2 3 16" xfId="12567" xr:uid="{A6306D30-D63E-46F1-B91B-5740DB7E1670}"/>
    <cellStyle name="Normal 2 4 2 2 3 2 3 2" xfId="4588" xr:uid="{00000000-0005-0000-0000-0000CB110000}"/>
    <cellStyle name="Normal 2 4 2 2 3 2 3 2 2" xfId="12574" xr:uid="{9ACF17C0-6719-42AB-ACDF-736632F910E8}"/>
    <cellStyle name="Normal 2 4 2 2 3 2 3 3" xfId="4589" xr:uid="{00000000-0005-0000-0000-0000CC110000}"/>
    <cellStyle name="Normal 2 4 2 2 3 2 3 3 2" xfId="12575" xr:uid="{233E6B25-D83C-4E28-8026-FF1B9FA1143B}"/>
    <cellStyle name="Normal 2 4 2 2 3 2 3 4" xfId="4590" xr:uid="{00000000-0005-0000-0000-0000CD110000}"/>
    <cellStyle name="Normal 2 4 2 2 3 2 3 4 2" xfId="12576" xr:uid="{05B8D0AD-2EEF-4C6B-BA48-DC9D3BDED873}"/>
    <cellStyle name="Normal 2 4 2 2 3 2 3 5" xfId="4591" xr:uid="{00000000-0005-0000-0000-0000CE110000}"/>
    <cellStyle name="Normal 2 4 2 2 3 2 3 5 2" xfId="12577" xr:uid="{F3824877-14F5-4F4C-B30C-DA26C192A756}"/>
    <cellStyle name="Normal 2 4 2 2 3 2 3 6" xfId="4592" xr:uid="{00000000-0005-0000-0000-0000CF110000}"/>
    <cellStyle name="Normal 2 4 2 2 3 2 3 6 2" xfId="12578" xr:uid="{C419740A-3F82-4CBF-A0C1-13E107DFC8BE}"/>
    <cellStyle name="Normal 2 4 2 2 3 2 3 7" xfId="4593" xr:uid="{00000000-0005-0000-0000-0000D0110000}"/>
    <cellStyle name="Normal 2 4 2 2 3 2 3 7 2" xfId="12579" xr:uid="{DA9A2AA3-D6C6-42A0-90BD-A2785C830933}"/>
    <cellStyle name="Normal 2 4 2 2 3 2 3 8" xfId="4594" xr:uid="{00000000-0005-0000-0000-0000D1110000}"/>
    <cellStyle name="Normal 2 4 2 2 3 2 3 8 2" xfId="12580" xr:uid="{5A068431-F3CD-4A3B-808B-043E38B33368}"/>
    <cellStyle name="Normal 2 4 2 2 3 2 3 9" xfId="4595" xr:uid="{00000000-0005-0000-0000-0000D2110000}"/>
    <cellStyle name="Normal 2 4 2 2 3 2 3 9 2" xfId="12581" xr:uid="{8A5E1555-168E-46AD-B86E-4A20E54D7185}"/>
    <cellStyle name="Normal 2 4 2 2 3 2 4" xfId="4596" xr:uid="{00000000-0005-0000-0000-0000D3110000}"/>
    <cellStyle name="Normal 2 4 2 2 3 2 4 10" xfId="4597" xr:uid="{00000000-0005-0000-0000-0000D4110000}"/>
    <cellStyle name="Normal 2 4 2 2 3 2 4 10 2" xfId="12583" xr:uid="{0027ED1E-E296-468C-8FE4-DF3D2D10FAEE}"/>
    <cellStyle name="Normal 2 4 2 2 3 2 4 11" xfId="4598" xr:uid="{00000000-0005-0000-0000-0000D5110000}"/>
    <cellStyle name="Normal 2 4 2 2 3 2 4 11 2" xfId="12584" xr:uid="{789C9AE3-C766-44EE-A6DA-7D31342E1BC1}"/>
    <cellStyle name="Normal 2 4 2 2 3 2 4 12" xfId="4599" xr:uid="{00000000-0005-0000-0000-0000D6110000}"/>
    <cellStyle name="Normal 2 4 2 2 3 2 4 12 2" xfId="12585" xr:uid="{8177E0DA-4624-4AEE-A826-5A560A0EF4A5}"/>
    <cellStyle name="Normal 2 4 2 2 3 2 4 13" xfId="4600" xr:uid="{00000000-0005-0000-0000-0000D7110000}"/>
    <cellStyle name="Normal 2 4 2 2 3 2 4 13 2" xfId="12586" xr:uid="{7D612A81-EA3C-4D8D-AF18-C6E35F24885B}"/>
    <cellStyle name="Normal 2 4 2 2 3 2 4 14" xfId="4601" xr:uid="{00000000-0005-0000-0000-0000D8110000}"/>
    <cellStyle name="Normal 2 4 2 2 3 2 4 14 2" xfId="12587" xr:uid="{EA7A4F75-96C5-4D0C-92C6-FDBFE0C5F122}"/>
    <cellStyle name="Normal 2 4 2 2 3 2 4 15" xfId="4602" xr:uid="{00000000-0005-0000-0000-0000D9110000}"/>
    <cellStyle name="Normal 2 4 2 2 3 2 4 15 2" xfId="12588" xr:uid="{3FDD2A68-35AE-45AF-A379-E50F4ABD253E}"/>
    <cellStyle name="Normal 2 4 2 2 3 2 4 16" xfId="12582" xr:uid="{0DC6B001-E6B9-40C1-B41D-EFBB1490809A}"/>
    <cellStyle name="Normal 2 4 2 2 3 2 4 2" xfId="4603" xr:uid="{00000000-0005-0000-0000-0000DA110000}"/>
    <cellStyle name="Normal 2 4 2 2 3 2 4 2 2" xfId="12589" xr:uid="{11EEFE2B-4685-4D86-BC31-6E2BA556CAE1}"/>
    <cellStyle name="Normal 2 4 2 2 3 2 4 3" xfId="4604" xr:uid="{00000000-0005-0000-0000-0000DB110000}"/>
    <cellStyle name="Normal 2 4 2 2 3 2 4 3 2" xfId="12590" xr:uid="{76927B6F-C876-47AD-9C6A-3C77CDA2D3DF}"/>
    <cellStyle name="Normal 2 4 2 2 3 2 4 4" xfId="4605" xr:uid="{00000000-0005-0000-0000-0000DC110000}"/>
    <cellStyle name="Normal 2 4 2 2 3 2 4 4 2" xfId="12591" xr:uid="{AC576145-6A7D-460C-B331-ED24463C10F2}"/>
    <cellStyle name="Normal 2 4 2 2 3 2 4 5" xfId="4606" xr:uid="{00000000-0005-0000-0000-0000DD110000}"/>
    <cellStyle name="Normal 2 4 2 2 3 2 4 5 2" xfId="12592" xr:uid="{084A3AC7-C6E1-468A-B6DD-CD7368FBDF53}"/>
    <cellStyle name="Normal 2 4 2 2 3 2 4 6" xfId="4607" xr:uid="{00000000-0005-0000-0000-0000DE110000}"/>
    <cellStyle name="Normal 2 4 2 2 3 2 4 6 2" xfId="12593" xr:uid="{DAFD6F44-06E4-44E5-A349-FAE1D9450C99}"/>
    <cellStyle name="Normal 2 4 2 2 3 2 4 7" xfId="4608" xr:uid="{00000000-0005-0000-0000-0000DF110000}"/>
    <cellStyle name="Normal 2 4 2 2 3 2 4 7 2" xfId="12594" xr:uid="{F9A63288-47AE-40CF-8C90-EF2F93549C62}"/>
    <cellStyle name="Normal 2 4 2 2 3 2 4 8" xfId="4609" xr:uid="{00000000-0005-0000-0000-0000E0110000}"/>
    <cellStyle name="Normal 2 4 2 2 3 2 4 8 2" xfId="12595" xr:uid="{75C53A12-8198-400F-8CC1-84E20B723B1B}"/>
    <cellStyle name="Normal 2 4 2 2 3 2 4 9" xfId="4610" xr:uid="{00000000-0005-0000-0000-0000E1110000}"/>
    <cellStyle name="Normal 2 4 2 2 3 2 4 9 2" xfId="12596" xr:uid="{8764070D-CE96-4AA1-BF5B-DE913A728D21}"/>
    <cellStyle name="Normal 2 4 2 2 3 2 5" xfId="4611" xr:uid="{00000000-0005-0000-0000-0000E2110000}"/>
    <cellStyle name="Normal 2 4 2 2 3 2 5 10" xfId="4612" xr:uid="{00000000-0005-0000-0000-0000E3110000}"/>
    <cellStyle name="Normal 2 4 2 2 3 2 5 10 2" xfId="12598" xr:uid="{3470B038-E135-4BC3-AC66-A26DF3F0293E}"/>
    <cellStyle name="Normal 2 4 2 2 3 2 5 11" xfId="4613" xr:uid="{00000000-0005-0000-0000-0000E4110000}"/>
    <cellStyle name="Normal 2 4 2 2 3 2 5 11 2" xfId="12599" xr:uid="{2D1D7C49-8B1C-4DAC-93BF-AC873AC25980}"/>
    <cellStyle name="Normal 2 4 2 2 3 2 5 12" xfId="4614" xr:uid="{00000000-0005-0000-0000-0000E5110000}"/>
    <cellStyle name="Normal 2 4 2 2 3 2 5 12 2" xfId="12600" xr:uid="{FFBCEF8D-A028-4E73-B435-5A837AF87AE3}"/>
    <cellStyle name="Normal 2 4 2 2 3 2 5 13" xfId="4615" xr:uid="{00000000-0005-0000-0000-0000E6110000}"/>
    <cellStyle name="Normal 2 4 2 2 3 2 5 13 2" xfId="12601" xr:uid="{38C84107-B177-42DD-9EE7-B51D4D29FB09}"/>
    <cellStyle name="Normal 2 4 2 2 3 2 5 14" xfId="4616" xr:uid="{00000000-0005-0000-0000-0000E7110000}"/>
    <cellStyle name="Normal 2 4 2 2 3 2 5 14 2" xfId="12602" xr:uid="{8CFBDFB8-7E36-4DE5-957E-7F865E391025}"/>
    <cellStyle name="Normal 2 4 2 2 3 2 5 15" xfId="4617" xr:uid="{00000000-0005-0000-0000-0000E8110000}"/>
    <cellStyle name="Normal 2 4 2 2 3 2 5 15 2" xfId="12603" xr:uid="{76122E09-7E18-44AA-9F5F-1F8CA77C6DD2}"/>
    <cellStyle name="Normal 2 4 2 2 3 2 5 16" xfId="12597" xr:uid="{7B6570B2-81E5-4D21-9580-91C3313EF31F}"/>
    <cellStyle name="Normal 2 4 2 2 3 2 5 2" xfId="4618" xr:uid="{00000000-0005-0000-0000-0000E9110000}"/>
    <cellStyle name="Normal 2 4 2 2 3 2 5 2 2" xfId="12604" xr:uid="{71F7BFEC-F73D-4B93-82C1-23B01EE9D880}"/>
    <cellStyle name="Normal 2 4 2 2 3 2 5 3" xfId="4619" xr:uid="{00000000-0005-0000-0000-0000EA110000}"/>
    <cellStyle name="Normal 2 4 2 2 3 2 5 3 2" xfId="12605" xr:uid="{5DB8B2EC-C91D-40D7-A93F-34C0EFEE557D}"/>
    <cellStyle name="Normal 2 4 2 2 3 2 5 4" xfId="4620" xr:uid="{00000000-0005-0000-0000-0000EB110000}"/>
    <cellStyle name="Normal 2 4 2 2 3 2 5 4 2" xfId="12606" xr:uid="{356A6544-9584-40BF-BC7F-2143CCBFC53F}"/>
    <cellStyle name="Normal 2 4 2 2 3 2 5 5" xfId="4621" xr:uid="{00000000-0005-0000-0000-0000EC110000}"/>
    <cellStyle name="Normal 2 4 2 2 3 2 5 5 2" xfId="12607" xr:uid="{4DBA518F-7E74-42FE-BF7A-C99D5B74F320}"/>
    <cellStyle name="Normal 2 4 2 2 3 2 5 6" xfId="4622" xr:uid="{00000000-0005-0000-0000-0000ED110000}"/>
    <cellStyle name="Normal 2 4 2 2 3 2 5 6 2" xfId="12608" xr:uid="{77EA76B7-5646-4EED-9A13-87F201D0FC4F}"/>
    <cellStyle name="Normal 2 4 2 2 3 2 5 7" xfId="4623" xr:uid="{00000000-0005-0000-0000-0000EE110000}"/>
    <cellStyle name="Normal 2 4 2 2 3 2 5 7 2" xfId="12609" xr:uid="{BA71428E-0D9A-4C7F-B5A8-2EDB109B1B72}"/>
    <cellStyle name="Normal 2 4 2 2 3 2 5 8" xfId="4624" xr:uid="{00000000-0005-0000-0000-0000EF110000}"/>
    <cellStyle name="Normal 2 4 2 2 3 2 5 8 2" xfId="12610" xr:uid="{C990F79C-75D0-4009-855B-C2E0AF5BEDE5}"/>
    <cellStyle name="Normal 2 4 2 2 3 2 5 9" xfId="4625" xr:uid="{00000000-0005-0000-0000-0000F0110000}"/>
    <cellStyle name="Normal 2 4 2 2 3 2 5 9 2" xfId="12611" xr:uid="{7D3968D1-C8DA-4D88-9556-9E96B222A155}"/>
    <cellStyle name="Normal 2 4 2 2 3 2 6" xfId="12551" xr:uid="{12599901-AE12-444A-9D4C-CD54FC9910C0}"/>
    <cellStyle name="Normal 2 4 2 2 3 20" xfId="12540" xr:uid="{7DDD8B35-87E7-4D46-B37A-F493BB998334}"/>
    <cellStyle name="Normal 2 4 2 2 3 3" xfId="4626" xr:uid="{00000000-0005-0000-0000-0000F1110000}"/>
    <cellStyle name="Normal 2 4 2 2 3 3 2" xfId="12612" xr:uid="{61EE5F5B-541E-4F28-9C57-3EA2EEDE93A8}"/>
    <cellStyle name="Normal 2 4 2 2 3 4" xfId="4627" xr:uid="{00000000-0005-0000-0000-0000F2110000}"/>
    <cellStyle name="Normal 2 4 2 2 3 4 2" xfId="12613" xr:uid="{66724D22-EDF6-4966-85E9-837378453F2E}"/>
    <cellStyle name="Normal 2 4 2 2 3 5" xfId="4628" xr:uid="{00000000-0005-0000-0000-0000F3110000}"/>
    <cellStyle name="Normal 2 4 2 2 3 5 2" xfId="12614" xr:uid="{ADCD3664-761A-4CA1-BC54-F9FA56F1E28C}"/>
    <cellStyle name="Normal 2 4 2 2 3 6" xfId="4629" xr:uid="{00000000-0005-0000-0000-0000F4110000}"/>
    <cellStyle name="Normal 2 4 2 2 3 6 2" xfId="12615" xr:uid="{4A57FF03-1748-4E5D-AA6B-B0CB8C1579FC}"/>
    <cellStyle name="Normal 2 4 2 2 3 7" xfId="4630" xr:uid="{00000000-0005-0000-0000-0000F5110000}"/>
    <cellStyle name="Normal 2 4 2 2 3 7 2" xfId="12616" xr:uid="{ED9812A0-5A54-4C4F-83B2-F6289744C465}"/>
    <cellStyle name="Normal 2 4 2 2 3 8" xfId="4631" xr:uid="{00000000-0005-0000-0000-0000F6110000}"/>
    <cellStyle name="Normal 2 4 2 2 3 8 2" xfId="12617" xr:uid="{97F448EC-B5E4-4AE1-B924-057670681DC2}"/>
    <cellStyle name="Normal 2 4 2 2 3 9" xfId="4632" xr:uid="{00000000-0005-0000-0000-0000F7110000}"/>
    <cellStyle name="Normal 2 4 2 2 3 9 2" xfId="12618" xr:uid="{F2A70806-CAA1-4887-A165-00E70E3F3773}"/>
    <cellStyle name="Normal 2 4 2 2 4" xfId="4633" xr:uid="{00000000-0005-0000-0000-0000F8110000}"/>
    <cellStyle name="Normal 2 4 2 2 4 10" xfId="4634" xr:uid="{00000000-0005-0000-0000-0000F9110000}"/>
    <cellStyle name="Normal 2 4 2 2 4 10 2" xfId="12620" xr:uid="{BC807EB8-67A8-4384-B1CE-D1C78973D51F}"/>
    <cellStyle name="Normal 2 4 2 2 4 11" xfId="4635" xr:uid="{00000000-0005-0000-0000-0000FA110000}"/>
    <cellStyle name="Normal 2 4 2 2 4 11 2" xfId="12621" xr:uid="{3F909859-D476-4D52-91B3-8301451F9D6A}"/>
    <cellStyle name="Normal 2 4 2 2 4 12" xfId="4636" xr:uid="{00000000-0005-0000-0000-0000FB110000}"/>
    <cellStyle name="Normal 2 4 2 2 4 12 2" xfId="12622" xr:uid="{13A19391-E9F2-495B-ABFE-25674D4D34F8}"/>
    <cellStyle name="Normal 2 4 2 2 4 13" xfId="4637" xr:uid="{00000000-0005-0000-0000-0000FC110000}"/>
    <cellStyle name="Normal 2 4 2 2 4 13 2" xfId="12623" xr:uid="{FB1C221F-4990-492C-9F55-67070320EB1A}"/>
    <cellStyle name="Normal 2 4 2 2 4 14" xfId="4638" xr:uid="{00000000-0005-0000-0000-0000FD110000}"/>
    <cellStyle name="Normal 2 4 2 2 4 14 2" xfId="12624" xr:uid="{C962DDD2-2D81-4749-91CA-2F75C3B8E9C0}"/>
    <cellStyle name="Normal 2 4 2 2 4 15" xfId="4639" xr:uid="{00000000-0005-0000-0000-0000FE110000}"/>
    <cellStyle name="Normal 2 4 2 2 4 15 2" xfId="12625" xr:uid="{C3C83279-AA36-4DE4-B8A1-E6D37B430A97}"/>
    <cellStyle name="Normal 2 4 2 2 4 16" xfId="12619" xr:uid="{1E457A63-3D20-489F-994E-1EC27CD6EAA4}"/>
    <cellStyle name="Normal 2 4 2 2 4 2" xfId="4640" xr:uid="{00000000-0005-0000-0000-0000FF110000}"/>
    <cellStyle name="Normal 2 4 2 2 4 2 2" xfId="12626" xr:uid="{8F76000F-CE46-456C-ACB1-9B94F63C9D05}"/>
    <cellStyle name="Normal 2 4 2 2 4 3" xfId="4641" xr:uid="{00000000-0005-0000-0000-000000120000}"/>
    <cellStyle name="Normal 2 4 2 2 4 3 2" xfId="12627" xr:uid="{5D273751-E43A-41F0-BDE8-8F92A678B437}"/>
    <cellStyle name="Normal 2 4 2 2 4 4" xfId="4642" xr:uid="{00000000-0005-0000-0000-000001120000}"/>
    <cellStyle name="Normal 2 4 2 2 4 4 2" xfId="12628" xr:uid="{5B3C8F42-0347-4D8D-8B73-37E67450322F}"/>
    <cellStyle name="Normal 2 4 2 2 4 5" xfId="4643" xr:uid="{00000000-0005-0000-0000-000002120000}"/>
    <cellStyle name="Normal 2 4 2 2 4 5 2" xfId="12629" xr:uid="{99CF1C17-115C-4714-822D-213DE8B36599}"/>
    <cellStyle name="Normal 2 4 2 2 4 6" xfId="4644" xr:uid="{00000000-0005-0000-0000-000003120000}"/>
    <cellStyle name="Normal 2 4 2 2 4 6 2" xfId="12630" xr:uid="{0F84E554-6E70-4D14-8B69-1C75998922D8}"/>
    <cellStyle name="Normal 2 4 2 2 4 7" xfId="4645" xr:uid="{00000000-0005-0000-0000-000004120000}"/>
    <cellStyle name="Normal 2 4 2 2 4 7 2" xfId="12631" xr:uid="{2A09570A-087C-4BD6-A347-D8509CDA078A}"/>
    <cellStyle name="Normal 2 4 2 2 4 8" xfId="4646" xr:uid="{00000000-0005-0000-0000-000005120000}"/>
    <cellStyle name="Normal 2 4 2 2 4 8 2" xfId="12632" xr:uid="{6B52CD28-70F5-4704-9ED2-76066C1BAE67}"/>
    <cellStyle name="Normal 2 4 2 2 4 9" xfId="4647" xr:uid="{00000000-0005-0000-0000-000006120000}"/>
    <cellStyle name="Normal 2 4 2 2 4 9 2" xfId="12633" xr:uid="{D03E5CC2-ABF0-4554-8851-E2C5C0FBCDC5}"/>
    <cellStyle name="Normal 2 4 2 2 5" xfId="4648" xr:uid="{00000000-0005-0000-0000-000007120000}"/>
    <cellStyle name="Normal 2 4 2 2 5 10" xfId="4649" xr:uid="{00000000-0005-0000-0000-000008120000}"/>
    <cellStyle name="Normal 2 4 2 2 5 10 2" xfId="12635" xr:uid="{D515FE12-4653-4898-AFD0-A1F8B4AF042F}"/>
    <cellStyle name="Normal 2 4 2 2 5 11" xfId="4650" xr:uid="{00000000-0005-0000-0000-000009120000}"/>
    <cellStyle name="Normal 2 4 2 2 5 11 2" xfId="12636" xr:uid="{74646619-7E69-405B-8D01-3F1FB2DEB445}"/>
    <cellStyle name="Normal 2 4 2 2 5 12" xfId="4651" xr:uid="{00000000-0005-0000-0000-00000A120000}"/>
    <cellStyle name="Normal 2 4 2 2 5 12 2" xfId="12637" xr:uid="{33F453D6-E014-4234-98D3-3410C682F69D}"/>
    <cellStyle name="Normal 2 4 2 2 5 13" xfId="4652" xr:uid="{00000000-0005-0000-0000-00000B120000}"/>
    <cellStyle name="Normal 2 4 2 2 5 13 2" xfId="12638" xr:uid="{CB6E2645-B6D6-47A5-8A9A-C0018BC0B81F}"/>
    <cellStyle name="Normal 2 4 2 2 5 14" xfId="4653" xr:uid="{00000000-0005-0000-0000-00000C120000}"/>
    <cellStyle name="Normal 2 4 2 2 5 14 2" xfId="12639" xr:uid="{95E5AA5E-AC3A-4F3B-A36D-2F4127E811A9}"/>
    <cellStyle name="Normal 2 4 2 2 5 15" xfId="4654" xr:uid="{00000000-0005-0000-0000-00000D120000}"/>
    <cellStyle name="Normal 2 4 2 2 5 15 2" xfId="12640" xr:uid="{DE025CC3-B4BE-4CFD-A4E2-5AC2DD7BEB64}"/>
    <cellStyle name="Normal 2 4 2 2 5 16" xfId="12634" xr:uid="{396CB031-CB2D-4992-B650-F0ACFC48EDC5}"/>
    <cellStyle name="Normal 2 4 2 2 5 2" xfId="4655" xr:uid="{00000000-0005-0000-0000-00000E120000}"/>
    <cellStyle name="Normal 2 4 2 2 5 2 2" xfId="12641" xr:uid="{A4C224CA-398D-4A63-AC9C-0B695948A248}"/>
    <cellStyle name="Normal 2 4 2 2 5 3" xfId="4656" xr:uid="{00000000-0005-0000-0000-00000F120000}"/>
    <cellStyle name="Normal 2 4 2 2 5 3 2" xfId="12642" xr:uid="{C30B54D3-5F22-4AF4-8F00-BCB5237C7C62}"/>
    <cellStyle name="Normal 2 4 2 2 5 4" xfId="4657" xr:uid="{00000000-0005-0000-0000-000010120000}"/>
    <cellStyle name="Normal 2 4 2 2 5 4 2" xfId="12643" xr:uid="{C0C33F9C-B693-4C3D-B0D7-8CAFF747DE94}"/>
    <cellStyle name="Normal 2 4 2 2 5 5" xfId="4658" xr:uid="{00000000-0005-0000-0000-000011120000}"/>
    <cellStyle name="Normal 2 4 2 2 5 5 2" xfId="12644" xr:uid="{03562021-E8DB-4462-AD85-D5678571C873}"/>
    <cellStyle name="Normal 2 4 2 2 5 6" xfId="4659" xr:uid="{00000000-0005-0000-0000-000012120000}"/>
    <cellStyle name="Normal 2 4 2 2 5 6 2" xfId="12645" xr:uid="{5A99CEEA-B2FC-4D13-9B44-B961EE6583BA}"/>
    <cellStyle name="Normal 2 4 2 2 5 7" xfId="4660" xr:uid="{00000000-0005-0000-0000-000013120000}"/>
    <cellStyle name="Normal 2 4 2 2 5 7 2" xfId="12646" xr:uid="{340EADA0-E4D3-4991-98FE-5E9BB2BEA4D0}"/>
    <cellStyle name="Normal 2 4 2 2 5 8" xfId="4661" xr:uid="{00000000-0005-0000-0000-000014120000}"/>
    <cellStyle name="Normal 2 4 2 2 5 8 2" xfId="12647" xr:uid="{20810EA7-E575-4A28-B81C-BF6C11F4BAC9}"/>
    <cellStyle name="Normal 2 4 2 2 5 9" xfId="4662" xr:uid="{00000000-0005-0000-0000-000015120000}"/>
    <cellStyle name="Normal 2 4 2 2 5 9 2" xfId="12648" xr:uid="{461CB5E8-8DE9-4FE6-BAF2-DF63E630C72A}"/>
    <cellStyle name="Normal 2 4 2 2 6" xfId="4663" xr:uid="{00000000-0005-0000-0000-000016120000}"/>
    <cellStyle name="Normal 2 4 2 2 6 10" xfId="4664" xr:uid="{00000000-0005-0000-0000-000017120000}"/>
    <cellStyle name="Normal 2 4 2 2 6 10 2" xfId="12650" xr:uid="{50A720E8-69FB-4D27-BBAD-11C355107E6E}"/>
    <cellStyle name="Normal 2 4 2 2 6 11" xfId="4665" xr:uid="{00000000-0005-0000-0000-000018120000}"/>
    <cellStyle name="Normal 2 4 2 2 6 11 2" xfId="12651" xr:uid="{DCCB9837-FCB2-4E78-B18F-A7271987A944}"/>
    <cellStyle name="Normal 2 4 2 2 6 12" xfId="4666" xr:uid="{00000000-0005-0000-0000-000019120000}"/>
    <cellStyle name="Normal 2 4 2 2 6 12 2" xfId="12652" xr:uid="{4734E39C-674C-4959-B009-3464CA240103}"/>
    <cellStyle name="Normal 2 4 2 2 6 13" xfId="4667" xr:uid="{00000000-0005-0000-0000-00001A120000}"/>
    <cellStyle name="Normal 2 4 2 2 6 13 2" xfId="12653" xr:uid="{3596586E-EF4D-4F53-86EC-0E442E2E4EEC}"/>
    <cellStyle name="Normal 2 4 2 2 6 14" xfId="4668" xr:uid="{00000000-0005-0000-0000-00001B120000}"/>
    <cellStyle name="Normal 2 4 2 2 6 14 2" xfId="12654" xr:uid="{B8F82A0A-5BFD-4355-8D6C-E4C631AC066E}"/>
    <cellStyle name="Normal 2 4 2 2 6 15" xfId="4669" xr:uid="{00000000-0005-0000-0000-00001C120000}"/>
    <cellStyle name="Normal 2 4 2 2 6 15 2" xfId="12655" xr:uid="{A37EEEBC-A51C-4FD1-80AC-7ACF31675588}"/>
    <cellStyle name="Normal 2 4 2 2 6 16" xfId="12649" xr:uid="{DB62A115-B08E-4C0F-A56A-87285004CA50}"/>
    <cellStyle name="Normal 2 4 2 2 6 2" xfId="4670" xr:uid="{00000000-0005-0000-0000-00001D120000}"/>
    <cellStyle name="Normal 2 4 2 2 6 2 2" xfId="12656" xr:uid="{73C18CA0-A192-4DFC-B00F-9ABE7230A17C}"/>
    <cellStyle name="Normal 2 4 2 2 6 3" xfId="4671" xr:uid="{00000000-0005-0000-0000-00001E120000}"/>
    <cellStyle name="Normal 2 4 2 2 6 3 2" xfId="12657" xr:uid="{DD3D84E4-0060-4806-B4C5-7F3B2C5CCCEC}"/>
    <cellStyle name="Normal 2 4 2 2 6 4" xfId="4672" xr:uid="{00000000-0005-0000-0000-00001F120000}"/>
    <cellStyle name="Normal 2 4 2 2 6 4 2" xfId="12658" xr:uid="{EE526F71-08AD-42B7-B38B-602FC12788D2}"/>
    <cellStyle name="Normal 2 4 2 2 6 5" xfId="4673" xr:uid="{00000000-0005-0000-0000-000020120000}"/>
    <cellStyle name="Normal 2 4 2 2 6 5 2" xfId="12659" xr:uid="{2CC93CF5-E8AA-4B5C-8C73-4A021119AFC4}"/>
    <cellStyle name="Normal 2 4 2 2 6 6" xfId="4674" xr:uid="{00000000-0005-0000-0000-000021120000}"/>
    <cellStyle name="Normal 2 4 2 2 6 6 2" xfId="12660" xr:uid="{851A27EA-B843-47AB-B553-41D0E0AD57CD}"/>
    <cellStyle name="Normal 2 4 2 2 6 7" xfId="4675" xr:uid="{00000000-0005-0000-0000-000022120000}"/>
    <cellStyle name="Normal 2 4 2 2 6 7 2" xfId="12661" xr:uid="{5901E0DE-F4B5-446F-9A4C-4A3AC11714D4}"/>
    <cellStyle name="Normal 2 4 2 2 6 8" xfId="4676" xr:uid="{00000000-0005-0000-0000-000023120000}"/>
    <cellStyle name="Normal 2 4 2 2 6 8 2" xfId="12662" xr:uid="{99674A5A-F687-46E3-AC20-8CF916A2B584}"/>
    <cellStyle name="Normal 2 4 2 2 6 9" xfId="4677" xr:uid="{00000000-0005-0000-0000-000024120000}"/>
    <cellStyle name="Normal 2 4 2 2 6 9 2" xfId="12663" xr:uid="{3DBAF488-8C65-4EC0-AA51-A0B1ADF06E04}"/>
    <cellStyle name="Normal 2 4 2 2 7" xfId="4678" xr:uid="{00000000-0005-0000-0000-000025120000}"/>
    <cellStyle name="Normal 2 4 2 2 7 10" xfId="4679" xr:uid="{00000000-0005-0000-0000-000026120000}"/>
    <cellStyle name="Normal 2 4 2 2 7 10 2" xfId="12665" xr:uid="{945BFC91-5720-42F7-9C0C-A669C9E331EC}"/>
    <cellStyle name="Normal 2 4 2 2 7 11" xfId="4680" xr:uid="{00000000-0005-0000-0000-000027120000}"/>
    <cellStyle name="Normal 2 4 2 2 7 11 2" xfId="12666" xr:uid="{60309310-7C99-48C3-BA97-71F73D5DD052}"/>
    <cellStyle name="Normal 2 4 2 2 7 12" xfId="4681" xr:uid="{00000000-0005-0000-0000-000028120000}"/>
    <cellStyle name="Normal 2 4 2 2 7 12 2" xfId="12667" xr:uid="{D6FA7B78-5288-46E3-9C71-4E3F5939BF43}"/>
    <cellStyle name="Normal 2 4 2 2 7 13" xfId="4682" xr:uid="{00000000-0005-0000-0000-000029120000}"/>
    <cellStyle name="Normal 2 4 2 2 7 13 2" xfId="12668" xr:uid="{0385676A-2FED-4F77-A027-BA01EEF0D96E}"/>
    <cellStyle name="Normal 2 4 2 2 7 14" xfId="4683" xr:uid="{00000000-0005-0000-0000-00002A120000}"/>
    <cellStyle name="Normal 2 4 2 2 7 14 2" xfId="12669" xr:uid="{11CB0EBF-AF25-4B25-8013-42CAB46D9B59}"/>
    <cellStyle name="Normal 2 4 2 2 7 15" xfId="4684" xr:uid="{00000000-0005-0000-0000-00002B120000}"/>
    <cellStyle name="Normal 2 4 2 2 7 15 2" xfId="12670" xr:uid="{E0131D65-7778-4B92-BBD1-37674641391B}"/>
    <cellStyle name="Normal 2 4 2 2 7 16" xfId="12664" xr:uid="{AB3DB60E-81EE-4093-8000-5D56C5491CB0}"/>
    <cellStyle name="Normal 2 4 2 2 7 2" xfId="4685" xr:uid="{00000000-0005-0000-0000-00002C120000}"/>
    <cellStyle name="Normal 2 4 2 2 7 2 2" xfId="12671" xr:uid="{F12875F3-DE96-4B98-B5CB-AD6ED23A4652}"/>
    <cellStyle name="Normal 2 4 2 2 7 3" xfId="4686" xr:uid="{00000000-0005-0000-0000-00002D120000}"/>
    <cellStyle name="Normal 2 4 2 2 7 3 2" xfId="12672" xr:uid="{93C53E80-7936-4622-9FBE-A6B25F64843B}"/>
    <cellStyle name="Normal 2 4 2 2 7 4" xfId="4687" xr:uid="{00000000-0005-0000-0000-00002E120000}"/>
    <cellStyle name="Normal 2 4 2 2 7 4 2" xfId="12673" xr:uid="{3F98D6B3-DDF1-451D-80D6-068D9A57439C}"/>
    <cellStyle name="Normal 2 4 2 2 7 5" xfId="4688" xr:uid="{00000000-0005-0000-0000-00002F120000}"/>
    <cellStyle name="Normal 2 4 2 2 7 5 2" xfId="12674" xr:uid="{BA4CB5E9-823F-4119-98E3-C9C96BFF2470}"/>
    <cellStyle name="Normal 2 4 2 2 7 6" xfId="4689" xr:uid="{00000000-0005-0000-0000-000030120000}"/>
    <cellStyle name="Normal 2 4 2 2 7 6 2" xfId="12675" xr:uid="{C07487F6-CA5C-4C5B-BE19-9709431F9C03}"/>
    <cellStyle name="Normal 2 4 2 2 7 7" xfId="4690" xr:uid="{00000000-0005-0000-0000-000031120000}"/>
    <cellStyle name="Normal 2 4 2 2 7 7 2" xfId="12676" xr:uid="{38E40FE5-619E-4F0A-BD24-CC1EEA58459E}"/>
    <cellStyle name="Normal 2 4 2 2 7 8" xfId="4691" xr:uid="{00000000-0005-0000-0000-000032120000}"/>
    <cellStyle name="Normal 2 4 2 2 7 8 2" xfId="12677" xr:uid="{D4F6376F-FC7D-4039-8A35-B4E0A1A32AF7}"/>
    <cellStyle name="Normal 2 4 2 2 7 9" xfId="4692" xr:uid="{00000000-0005-0000-0000-000033120000}"/>
    <cellStyle name="Normal 2 4 2 2 7 9 2" xfId="12678" xr:uid="{149D9E89-F63D-47D4-B459-1AB665B7650E}"/>
    <cellStyle name="Normal 2 4 2 2 8" xfId="4693" xr:uid="{00000000-0005-0000-0000-000034120000}"/>
    <cellStyle name="Normal 2 4 2 2 8 10" xfId="4694" xr:uid="{00000000-0005-0000-0000-000035120000}"/>
    <cellStyle name="Normal 2 4 2 2 8 10 2" xfId="12680" xr:uid="{E7D88A1E-74B8-48DB-8A10-35DC11E7117D}"/>
    <cellStyle name="Normal 2 4 2 2 8 11" xfId="4695" xr:uid="{00000000-0005-0000-0000-000036120000}"/>
    <cellStyle name="Normal 2 4 2 2 8 11 2" xfId="12681" xr:uid="{8948C9A6-8BAC-488B-A431-5996C95D046E}"/>
    <cellStyle name="Normal 2 4 2 2 8 12" xfId="4696" xr:uid="{00000000-0005-0000-0000-000037120000}"/>
    <cellStyle name="Normal 2 4 2 2 8 12 2" xfId="12682" xr:uid="{F69173FF-F103-4EA1-A17E-B1EA96C665BF}"/>
    <cellStyle name="Normal 2 4 2 2 8 13" xfId="4697" xr:uid="{00000000-0005-0000-0000-000038120000}"/>
    <cellStyle name="Normal 2 4 2 2 8 13 2" xfId="12683" xr:uid="{76800361-B354-4A9D-946E-81CDE5B21442}"/>
    <cellStyle name="Normal 2 4 2 2 8 14" xfId="4698" xr:uid="{00000000-0005-0000-0000-000039120000}"/>
    <cellStyle name="Normal 2 4 2 2 8 14 2" xfId="12684" xr:uid="{B634EC39-DD40-43F9-AF93-4DF0669017D6}"/>
    <cellStyle name="Normal 2 4 2 2 8 15" xfId="4699" xr:uid="{00000000-0005-0000-0000-00003A120000}"/>
    <cellStyle name="Normal 2 4 2 2 8 15 2" xfId="12685" xr:uid="{F183CDA7-CCA3-47A5-BBFE-28ACC459ED96}"/>
    <cellStyle name="Normal 2 4 2 2 8 16" xfId="12679" xr:uid="{1449DF6F-C4E6-4D74-B390-4889CB6327AE}"/>
    <cellStyle name="Normal 2 4 2 2 8 2" xfId="4700" xr:uid="{00000000-0005-0000-0000-00003B120000}"/>
    <cellStyle name="Normal 2 4 2 2 8 2 2" xfId="12686" xr:uid="{FB29BD15-6914-4405-997F-2EE12F793CFE}"/>
    <cellStyle name="Normal 2 4 2 2 8 3" xfId="4701" xr:uid="{00000000-0005-0000-0000-00003C120000}"/>
    <cellStyle name="Normal 2 4 2 2 8 3 2" xfId="12687" xr:uid="{828E67AA-95CB-4A74-81F0-1818C5A980F7}"/>
    <cellStyle name="Normal 2 4 2 2 8 4" xfId="4702" xr:uid="{00000000-0005-0000-0000-00003D120000}"/>
    <cellStyle name="Normal 2 4 2 2 8 4 2" xfId="12688" xr:uid="{D30F9360-8DE4-4768-BB43-4DD987E51BE9}"/>
    <cellStyle name="Normal 2 4 2 2 8 5" xfId="4703" xr:uid="{00000000-0005-0000-0000-00003E120000}"/>
    <cellStyle name="Normal 2 4 2 2 8 5 2" xfId="12689" xr:uid="{3B168450-1BA2-4A99-9A69-16EF28A1D956}"/>
    <cellStyle name="Normal 2 4 2 2 8 6" xfId="4704" xr:uid="{00000000-0005-0000-0000-00003F120000}"/>
    <cellStyle name="Normal 2 4 2 2 8 6 2" xfId="12690" xr:uid="{EF8B0F21-8634-4B33-9CE9-E362D702A285}"/>
    <cellStyle name="Normal 2 4 2 2 8 7" xfId="4705" xr:uid="{00000000-0005-0000-0000-000040120000}"/>
    <cellStyle name="Normal 2 4 2 2 8 7 2" xfId="12691" xr:uid="{632D54C2-9B1F-4AFF-8B44-D3302DFA4756}"/>
    <cellStyle name="Normal 2 4 2 2 8 8" xfId="4706" xr:uid="{00000000-0005-0000-0000-000041120000}"/>
    <cellStyle name="Normal 2 4 2 2 8 8 2" xfId="12692" xr:uid="{8080B09E-4E24-4419-9C2D-A07D69B35A16}"/>
    <cellStyle name="Normal 2 4 2 2 8 9" xfId="4707" xr:uid="{00000000-0005-0000-0000-000042120000}"/>
    <cellStyle name="Normal 2 4 2 2 8 9 2" xfId="12693" xr:uid="{76815B33-ADCB-43E3-B289-8925C72CE7EE}"/>
    <cellStyle name="Normal 2 4 2 2 9" xfId="4708" xr:uid="{00000000-0005-0000-0000-000043120000}"/>
    <cellStyle name="Normal 2 4 2 2 9 10" xfId="4709" xr:uid="{00000000-0005-0000-0000-000044120000}"/>
    <cellStyle name="Normal 2 4 2 2 9 10 2" xfId="12695" xr:uid="{8E775587-F463-4C52-A1F5-9E1EF2A3E230}"/>
    <cellStyle name="Normal 2 4 2 2 9 11" xfId="4710" xr:uid="{00000000-0005-0000-0000-000045120000}"/>
    <cellStyle name="Normal 2 4 2 2 9 11 2" xfId="12696" xr:uid="{1CACF516-1C34-47E3-8238-3B6C25F26DB3}"/>
    <cellStyle name="Normal 2 4 2 2 9 12" xfId="4711" xr:uid="{00000000-0005-0000-0000-000046120000}"/>
    <cellStyle name="Normal 2 4 2 2 9 12 2" xfId="12697" xr:uid="{31691BBC-85E6-4231-BC9D-B78F78233D51}"/>
    <cellStyle name="Normal 2 4 2 2 9 13" xfId="4712" xr:uid="{00000000-0005-0000-0000-000047120000}"/>
    <cellStyle name="Normal 2 4 2 2 9 13 2" xfId="12698" xr:uid="{2C481A5C-1E8B-47AA-A7F6-E59D5258B7BB}"/>
    <cellStyle name="Normal 2 4 2 2 9 14" xfId="4713" xr:uid="{00000000-0005-0000-0000-000048120000}"/>
    <cellStyle name="Normal 2 4 2 2 9 14 2" xfId="12699" xr:uid="{2045DCB1-7CF7-4798-869B-2F332823CF75}"/>
    <cellStyle name="Normal 2 4 2 2 9 15" xfId="4714" xr:uid="{00000000-0005-0000-0000-000049120000}"/>
    <cellStyle name="Normal 2 4 2 2 9 15 2" xfId="12700" xr:uid="{6AF193B9-9C04-4E6A-9F5B-743779325123}"/>
    <cellStyle name="Normal 2 4 2 2 9 16" xfId="12694" xr:uid="{73F7702D-166F-479A-900A-142E444D7CFA}"/>
    <cellStyle name="Normal 2 4 2 2 9 2" xfId="4715" xr:uid="{00000000-0005-0000-0000-00004A120000}"/>
    <cellStyle name="Normal 2 4 2 2 9 2 2" xfId="12701" xr:uid="{F44012D6-5E19-4A07-92A6-6D1598884A94}"/>
    <cellStyle name="Normal 2 4 2 2 9 3" xfId="4716" xr:uid="{00000000-0005-0000-0000-00004B120000}"/>
    <cellStyle name="Normal 2 4 2 2 9 3 2" xfId="12702" xr:uid="{2D62BDB9-73B6-4BEA-A606-F4894FA567C9}"/>
    <cellStyle name="Normal 2 4 2 2 9 4" xfId="4717" xr:uid="{00000000-0005-0000-0000-00004C120000}"/>
    <cellStyle name="Normal 2 4 2 2 9 4 2" xfId="12703" xr:uid="{E5615A94-F9A7-4941-8C05-958E77B22CCC}"/>
    <cellStyle name="Normal 2 4 2 2 9 5" xfId="4718" xr:uid="{00000000-0005-0000-0000-00004D120000}"/>
    <cellStyle name="Normal 2 4 2 2 9 5 2" xfId="12704" xr:uid="{D4B563AD-4242-4C69-B35B-B1305271E464}"/>
    <cellStyle name="Normal 2 4 2 2 9 6" xfId="4719" xr:uid="{00000000-0005-0000-0000-00004E120000}"/>
    <cellStyle name="Normal 2 4 2 2 9 6 2" xfId="12705" xr:uid="{D9F697F5-3260-4252-8554-6E6D88EE13D7}"/>
    <cellStyle name="Normal 2 4 2 2 9 7" xfId="4720" xr:uid="{00000000-0005-0000-0000-00004F120000}"/>
    <cellStyle name="Normal 2 4 2 2 9 7 2" xfId="12706" xr:uid="{DCFFE710-A5DA-4FFF-A750-7B0E80650FD0}"/>
    <cellStyle name="Normal 2 4 2 2 9 8" xfId="4721" xr:uid="{00000000-0005-0000-0000-000050120000}"/>
    <cellStyle name="Normal 2 4 2 2 9 8 2" xfId="12707" xr:uid="{FEBB2E21-4001-4BE3-BEC2-2986732BDEC0}"/>
    <cellStyle name="Normal 2 4 2 2 9 9" xfId="4722" xr:uid="{00000000-0005-0000-0000-000051120000}"/>
    <cellStyle name="Normal 2 4 2 2 9 9 2" xfId="12708" xr:uid="{6B0B5EB9-9A87-49E7-A1E8-B085FB626EF0}"/>
    <cellStyle name="Normal 2 4 2 20" xfId="4723" xr:uid="{00000000-0005-0000-0000-000052120000}"/>
    <cellStyle name="Normal 2 4 2 20 2" xfId="12709" xr:uid="{99FE052B-9CAD-4E8A-846B-343D4A2BBFED}"/>
    <cellStyle name="Normal 2 4 2 21" xfId="4724" xr:uid="{00000000-0005-0000-0000-000053120000}"/>
    <cellStyle name="Normal 2 4 2 21 2" xfId="12710" xr:uid="{7A746174-98DB-438C-B633-384A7DCDE164}"/>
    <cellStyle name="Normal 2 4 2 22" xfId="4725" xr:uid="{00000000-0005-0000-0000-000054120000}"/>
    <cellStyle name="Normal 2 4 2 22 2" xfId="12711" xr:uid="{A9270C11-34FB-483F-8C43-919A1E1B6DE4}"/>
    <cellStyle name="Normal 2 4 2 23" xfId="4726" xr:uid="{00000000-0005-0000-0000-000055120000}"/>
    <cellStyle name="Normal 2 4 2 23 2" xfId="12712" xr:uid="{EFD2D99D-9259-45FB-A00E-09175A1716AA}"/>
    <cellStyle name="Normal 2 4 2 24" xfId="4727" xr:uid="{00000000-0005-0000-0000-000056120000}"/>
    <cellStyle name="Normal 2 4 2 24 2" xfId="12713" xr:uid="{3A53E549-BB2A-4D9A-B482-109D014123D0}"/>
    <cellStyle name="Normal 2 4 2 25" xfId="12210" xr:uid="{F2D13F06-B2DD-421A-8304-E259D153EB9B}"/>
    <cellStyle name="Normal 2 4 2 3" xfId="4728" xr:uid="{00000000-0005-0000-0000-000057120000}"/>
    <cellStyle name="Normal 2 4 2 3 2" xfId="4729" xr:uid="{00000000-0005-0000-0000-000058120000}"/>
    <cellStyle name="Normal 2 4 2 3 2 10" xfId="4730" xr:uid="{00000000-0005-0000-0000-000059120000}"/>
    <cellStyle name="Normal 2 4 2 3 2 10 2" xfId="12716" xr:uid="{3CAE2B74-4D21-48EC-B6B0-C17A57E4C34C}"/>
    <cellStyle name="Normal 2 4 2 3 2 11" xfId="4731" xr:uid="{00000000-0005-0000-0000-00005A120000}"/>
    <cellStyle name="Normal 2 4 2 3 2 11 2" xfId="12717" xr:uid="{C33AE6BB-EADD-4975-867A-F643D9564F04}"/>
    <cellStyle name="Normal 2 4 2 3 2 12" xfId="4732" xr:uid="{00000000-0005-0000-0000-00005B120000}"/>
    <cellStyle name="Normal 2 4 2 3 2 12 2" xfId="12718" xr:uid="{D6811F18-6FF7-45FF-889C-93139EFE2053}"/>
    <cellStyle name="Normal 2 4 2 3 2 13" xfId="4733" xr:uid="{00000000-0005-0000-0000-00005C120000}"/>
    <cellStyle name="Normal 2 4 2 3 2 13 2" xfId="12719" xr:uid="{5ADACAB1-2871-41D9-BE2E-EACB81883F91}"/>
    <cellStyle name="Normal 2 4 2 3 2 14" xfId="4734" xr:uid="{00000000-0005-0000-0000-00005D120000}"/>
    <cellStyle name="Normal 2 4 2 3 2 14 2" xfId="12720" xr:uid="{3F38AF19-120E-460D-B4AD-F6827860E4C9}"/>
    <cellStyle name="Normal 2 4 2 3 2 15" xfId="4735" xr:uid="{00000000-0005-0000-0000-00005E120000}"/>
    <cellStyle name="Normal 2 4 2 3 2 15 2" xfId="12721" xr:uid="{B1027E45-29FB-4CEA-871C-858FA2156512}"/>
    <cellStyle name="Normal 2 4 2 3 2 16" xfId="4736" xr:uid="{00000000-0005-0000-0000-00005F120000}"/>
    <cellStyle name="Normal 2 4 2 3 2 16 2" xfId="12722" xr:uid="{0610AA51-F20D-4452-B5F6-BE558D2DC829}"/>
    <cellStyle name="Normal 2 4 2 3 2 17" xfId="4737" xr:uid="{00000000-0005-0000-0000-000060120000}"/>
    <cellStyle name="Normal 2 4 2 3 2 17 2" xfId="12723" xr:uid="{B5BAF371-315E-4C5C-A127-CF9C9C6DB0AA}"/>
    <cellStyle name="Normal 2 4 2 3 2 18" xfId="4738" xr:uid="{00000000-0005-0000-0000-000061120000}"/>
    <cellStyle name="Normal 2 4 2 3 2 18 2" xfId="12724" xr:uid="{9DB7B46A-FD69-4FE6-86C1-47690DE1CE9F}"/>
    <cellStyle name="Normal 2 4 2 3 2 19" xfId="4739" xr:uid="{00000000-0005-0000-0000-000062120000}"/>
    <cellStyle name="Normal 2 4 2 3 2 19 2" xfId="12725" xr:uid="{9831659D-A85A-4CB1-B5AD-A896C3EF2CA7}"/>
    <cellStyle name="Normal 2 4 2 3 2 2" xfId="4740" xr:uid="{00000000-0005-0000-0000-000063120000}"/>
    <cellStyle name="Normal 2 4 2 3 2 2 2" xfId="4741" xr:uid="{00000000-0005-0000-0000-000064120000}"/>
    <cellStyle name="Normal 2 4 2 3 2 2 2 10" xfId="4742" xr:uid="{00000000-0005-0000-0000-000065120000}"/>
    <cellStyle name="Normal 2 4 2 3 2 2 2 10 2" xfId="12728" xr:uid="{34B81539-4B41-49B8-B429-AFCD53258128}"/>
    <cellStyle name="Normal 2 4 2 3 2 2 2 11" xfId="4743" xr:uid="{00000000-0005-0000-0000-000066120000}"/>
    <cellStyle name="Normal 2 4 2 3 2 2 2 11 2" xfId="12729" xr:uid="{EEF22A85-C132-49CD-A556-D3868EC35907}"/>
    <cellStyle name="Normal 2 4 2 3 2 2 2 12" xfId="4744" xr:uid="{00000000-0005-0000-0000-000067120000}"/>
    <cellStyle name="Normal 2 4 2 3 2 2 2 12 2" xfId="12730" xr:uid="{BA31C8A5-29E5-4060-810D-26F3EF64C666}"/>
    <cellStyle name="Normal 2 4 2 3 2 2 2 13" xfId="4745" xr:uid="{00000000-0005-0000-0000-000068120000}"/>
    <cellStyle name="Normal 2 4 2 3 2 2 2 13 2" xfId="12731" xr:uid="{6695700D-8A42-40E2-8D41-BB35CA158842}"/>
    <cellStyle name="Normal 2 4 2 3 2 2 2 14" xfId="4746" xr:uid="{00000000-0005-0000-0000-000069120000}"/>
    <cellStyle name="Normal 2 4 2 3 2 2 2 14 2" xfId="12732" xr:uid="{D11DF258-91D9-467A-A124-9E5B1A8071AB}"/>
    <cellStyle name="Normal 2 4 2 3 2 2 2 15" xfId="4747" xr:uid="{00000000-0005-0000-0000-00006A120000}"/>
    <cellStyle name="Normal 2 4 2 3 2 2 2 15 2" xfId="12733" xr:uid="{0F2BB7BB-0B97-4DCA-8377-0DA8B3A4DDEB}"/>
    <cellStyle name="Normal 2 4 2 3 2 2 2 16" xfId="12727" xr:uid="{1B7F3923-EDA1-4646-B327-1C85683DCCF1}"/>
    <cellStyle name="Normal 2 4 2 3 2 2 2 2" xfId="4748" xr:uid="{00000000-0005-0000-0000-00006B120000}"/>
    <cellStyle name="Normal 2 4 2 3 2 2 2 2 2" xfId="12734" xr:uid="{7515FCEC-53A9-48A3-AED2-DAED3E2F1946}"/>
    <cellStyle name="Normal 2 4 2 3 2 2 2 3" xfId="4749" xr:uid="{00000000-0005-0000-0000-00006C120000}"/>
    <cellStyle name="Normal 2 4 2 3 2 2 2 3 2" xfId="12735" xr:uid="{0B4816F9-0F21-4DB7-AA6C-C332803DBB9E}"/>
    <cellStyle name="Normal 2 4 2 3 2 2 2 4" xfId="4750" xr:uid="{00000000-0005-0000-0000-00006D120000}"/>
    <cellStyle name="Normal 2 4 2 3 2 2 2 4 2" xfId="12736" xr:uid="{C5A610E6-BD0C-4691-ACBF-1477181912A6}"/>
    <cellStyle name="Normal 2 4 2 3 2 2 2 5" xfId="4751" xr:uid="{00000000-0005-0000-0000-00006E120000}"/>
    <cellStyle name="Normal 2 4 2 3 2 2 2 5 2" xfId="12737" xr:uid="{8686E0AA-C517-470F-B342-8538DDD0FD9E}"/>
    <cellStyle name="Normal 2 4 2 3 2 2 2 6" xfId="4752" xr:uid="{00000000-0005-0000-0000-00006F120000}"/>
    <cellStyle name="Normal 2 4 2 3 2 2 2 6 2" xfId="12738" xr:uid="{CD434349-2072-4701-B78B-760EE9089333}"/>
    <cellStyle name="Normal 2 4 2 3 2 2 2 7" xfId="4753" xr:uid="{00000000-0005-0000-0000-000070120000}"/>
    <cellStyle name="Normal 2 4 2 3 2 2 2 7 2" xfId="12739" xr:uid="{C0756241-447D-4AA0-9C0A-1AE8525A1605}"/>
    <cellStyle name="Normal 2 4 2 3 2 2 2 8" xfId="4754" xr:uid="{00000000-0005-0000-0000-000071120000}"/>
    <cellStyle name="Normal 2 4 2 3 2 2 2 8 2" xfId="12740" xr:uid="{2D18BB73-C50F-416D-8A38-73D3555AF57D}"/>
    <cellStyle name="Normal 2 4 2 3 2 2 2 9" xfId="4755" xr:uid="{00000000-0005-0000-0000-000072120000}"/>
    <cellStyle name="Normal 2 4 2 3 2 2 2 9 2" xfId="12741" xr:uid="{4B546E98-450D-45C4-B64B-7AE61E6BB19B}"/>
    <cellStyle name="Normal 2 4 2 3 2 2 3" xfId="4756" xr:uid="{00000000-0005-0000-0000-000073120000}"/>
    <cellStyle name="Normal 2 4 2 3 2 2 3 10" xfId="4757" xr:uid="{00000000-0005-0000-0000-000074120000}"/>
    <cellStyle name="Normal 2 4 2 3 2 2 3 10 2" xfId="12743" xr:uid="{09C6BCE2-3859-415F-9F5D-EAE87E995048}"/>
    <cellStyle name="Normal 2 4 2 3 2 2 3 11" xfId="4758" xr:uid="{00000000-0005-0000-0000-000075120000}"/>
    <cellStyle name="Normal 2 4 2 3 2 2 3 11 2" xfId="12744" xr:uid="{52429AE3-F65A-4A5A-A20E-728212582E41}"/>
    <cellStyle name="Normal 2 4 2 3 2 2 3 12" xfId="4759" xr:uid="{00000000-0005-0000-0000-000076120000}"/>
    <cellStyle name="Normal 2 4 2 3 2 2 3 12 2" xfId="12745" xr:uid="{D51EDC9A-3814-4233-998F-3434220EF652}"/>
    <cellStyle name="Normal 2 4 2 3 2 2 3 13" xfId="4760" xr:uid="{00000000-0005-0000-0000-000077120000}"/>
    <cellStyle name="Normal 2 4 2 3 2 2 3 13 2" xfId="12746" xr:uid="{86396806-1974-49AB-9A80-6126C704514B}"/>
    <cellStyle name="Normal 2 4 2 3 2 2 3 14" xfId="4761" xr:uid="{00000000-0005-0000-0000-000078120000}"/>
    <cellStyle name="Normal 2 4 2 3 2 2 3 14 2" xfId="12747" xr:uid="{4549B75E-A161-4F88-B010-CE36CFFE10C0}"/>
    <cellStyle name="Normal 2 4 2 3 2 2 3 15" xfId="4762" xr:uid="{00000000-0005-0000-0000-000079120000}"/>
    <cellStyle name="Normal 2 4 2 3 2 2 3 15 2" xfId="12748" xr:uid="{81C072B1-A686-4E4A-9831-081B884C36CA}"/>
    <cellStyle name="Normal 2 4 2 3 2 2 3 16" xfId="12742" xr:uid="{D72AB9A6-C1F6-419F-B1D0-E2B118563C98}"/>
    <cellStyle name="Normal 2 4 2 3 2 2 3 2" xfId="4763" xr:uid="{00000000-0005-0000-0000-00007A120000}"/>
    <cellStyle name="Normal 2 4 2 3 2 2 3 2 2" xfId="12749" xr:uid="{CCEB6225-3F21-492F-9B2C-791E19DFD726}"/>
    <cellStyle name="Normal 2 4 2 3 2 2 3 3" xfId="4764" xr:uid="{00000000-0005-0000-0000-00007B120000}"/>
    <cellStyle name="Normal 2 4 2 3 2 2 3 3 2" xfId="12750" xr:uid="{8569B990-02ED-45ED-BAC3-CA0703CC5435}"/>
    <cellStyle name="Normal 2 4 2 3 2 2 3 4" xfId="4765" xr:uid="{00000000-0005-0000-0000-00007C120000}"/>
    <cellStyle name="Normal 2 4 2 3 2 2 3 4 2" xfId="12751" xr:uid="{677AA52E-FA65-4586-A327-4AB406F93582}"/>
    <cellStyle name="Normal 2 4 2 3 2 2 3 5" xfId="4766" xr:uid="{00000000-0005-0000-0000-00007D120000}"/>
    <cellStyle name="Normal 2 4 2 3 2 2 3 5 2" xfId="12752" xr:uid="{0B49568A-2398-4FDE-94A2-503702BC6020}"/>
    <cellStyle name="Normal 2 4 2 3 2 2 3 6" xfId="4767" xr:uid="{00000000-0005-0000-0000-00007E120000}"/>
    <cellStyle name="Normal 2 4 2 3 2 2 3 6 2" xfId="12753" xr:uid="{4666C2A9-B6A3-4ACE-94AB-20C0510A67F5}"/>
    <cellStyle name="Normal 2 4 2 3 2 2 3 7" xfId="4768" xr:uid="{00000000-0005-0000-0000-00007F120000}"/>
    <cellStyle name="Normal 2 4 2 3 2 2 3 7 2" xfId="12754" xr:uid="{E0E6D153-E5ED-413F-A21C-9DDE6C81C6F3}"/>
    <cellStyle name="Normal 2 4 2 3 2 2 3 8" xfId="4769" xr:uid="{00000000-0005-0000-0000-000080120000}"/>
    <cellStyle name="Normal 2 4 2 3 2 2 3 8 2" xfId="12755" xr:uid="{771D8CB4-D20D-4AE2-8DE4-29B9061C4568}"/>
    <cellStyle name="Normal 2 4 2 3 2 2 3 9" xfId="4770" xr:uid="{00000000-0005-0000-0000-000081120000}"/>
    <cellStyle name="Normal 2 4 2 3 2 2 3 9 2" xfId="12756" xr:uid="{E14F252D-641E-4FCB-9A9C-CB4EC1328753}"/>
    <cellStyle name="Normal 2 4 2 3 2 2 4" xfId="4771" xr:uid="{00000000-0005-0000-0000-000082120000}"/>
    <cellStyle name="Normal 2 4 2 3 2 2 4 10" xfId="4772" xr:uid="{00000000-0005-0000-0000-000083120000}"/>
    <cellStyle name="Normal 2 4 2 3 2 2 4 10 2" xfId="12758" xr:uid="{C4CF59BE-A2EE-4D2F-B38A-7E42EDE04ED8}"/>
    <cellStyle name="Normal 2 4 2 3 2 2 4 11" xfId="4773" xr:uid="{00000000-0005-0000-0000-000084120000}"/>
    <cellStyle name="Normal 2 4 2 3 2 2 4 11 2" xfId="12759" xr:uid="{C3B3299B-9778-4640-B5B1-82DE9CD8A161}"/>
    <cellStyle name="Normal 2 4 2 3 2 2 4 12" xfId="4774" xr:uid="{00000000-0005-0000-0000-000085120000}"/>
    <cellStyle name="Normal 2 4 2 3 2 2 4 12 2" xfId="12760" xr:uid="{2AA84885-48AB-4383-8ED5-78A00B6CAF7F}"/>
    <cellStyle name="Normal 2 4 2 3 2 2 4 13" xfId="4775" xr:uid="{00000000-0005-0000-0000-000086120000}"/>
    <cellStyle name="Normal 2 4 2 3 2 2 4 13 2" xfId="12761" xr:uid="{36EC03A3-474D-45D6-8995-1D9D1F30A552}"/>
    <cellStyle name="Normal 2 4 2 3 2 2 4 14" xfId="4776" xr:uid="{00000000-0005-0000-0000-000087120000}"/>
    <cellStyle name="Normal 2 4 2 3 2 2 4 14 2" xfId="12762" xr:uid="{5719B74B-30EC-43B7-B42D-D1CB94BD34F3}"/>
    <cellStyle name="Normal 2 4 2 3 2 2 4 15" xfId="4777" xr:uid="{00000000-0005-0000-0000-000088120000}"/>
    <cellStyle name="Normal 2 4 2 3 2 2 4 15 2" xfId="12763" xr:uid="{C6EA965A-02FF-4D6A-8BC6-1F26C7DD90B1}"/>
    <cellStyle name="Normal 2 4 2 3 2 2 4 16" xfId="12757" xr:uid="{00465E47-8F7B-43B5-A453-F2881C9F3B4E}"/>
    <cellStyle name="Normal 2 4 2 3 2 2 4 2" xfId="4778" xr:uid="{00000000-0005-0000-0000-000089120000}"/>
    <cellStyle name="Normal 2 4 2 3 2 2 4 2 2" xfId="12764" xr:uid="{9BAE9DF8-3EBA-44DB-9C4F-A59AE7520E8C}"/>
    <cellStyle name="Normal 2 4 2 3 2 2 4 3" xfId="4779" xr:uid="{00000000-0005-0000-0000-00008A120000}"/>
    <cellStyle name="Normal 2 4 2 3 2 2 4 3 2" xfId="12765" xr:uid="{F22195A4-749B-4EA5-804E-C3F737BD7E42}"/>
    <cellStyle name="Normal 2 4 2 3 2 2 4 4" xfId="4780" xr:uid="{00000000-0005-0000-0000-00008B120000}"/>
    <cellStyle name="Normal 2 4 2 3 2 2 4 4 2" xfId="12766" xr:uid="{F6379BA8-4678-403E-9F6D-27697B2DA1B6}"/>
    <cellStyle name="Normal 2 4 2 3 2 2 4 5" xfId="4781" xr:uid="{00000000-0005-0000-0000-00008C120000}"/>
    <cellStyle name="Normal 2 4 2 3 2 2 4 5 2" xfId="12767" xr:uid="{58587323-4D9F-43C6-86DE-E7EF95A5C955}"/>
    <cellStyle name="Normal 2 4 2 3 2 2 4 6" xfId="4782" xr:uid="{00000000-0005-0000-0000-00008D120000}"/>
    <cellStyle name="Normal 2 4 2 3 2 2 4 6 2" xfId="12768" xr:uid="{4AE0E61A-096D-4ACB-B54D-44EC8DAF0C55}"/>
    <cellStyle name="Normal 2 4 2 3 2 2 4 7" xfId="4783" xr:uid="{00000000-0005-0000-0000-00008E120000}"/>
    <cellStyle name="Normal 2 4 2 3 2 2 4 7 2" xfId="12769" xr:uid="{1CB4D527-8D9A-42A2-B857-509B6382687C}"/>
    <cellStyle name="Normal 2 4 2 3 2 2 4 8" xfId="4784" xr:uid="{00000000-0005-0000-0000-00008F120000}"/>
    <cellStyle name="Normal 2 4 2 3 2 2 4 8 2" xfId="12770" xr:uid="{E4BD1538-4FCF-4461-957C-009F400EB0C4}"/>
    <cellStyle name="Normal 2 4 2 3 2 2 4 9" xfId="4785" xr:uid="{00000000-0005-0000-0000-000090120000}"/>
    <cellStyle name="Normal 2 4 2 3 2 2 4 9 2" xfId="12771" xr:uid="{457BB06B-402C-4951-9587-283D11A51B5E}"/>
    <cellStyle name="Normal 2 4 2 3 2 2 5" xfId="4786" xr:uid="{00000000-0005-0000-0000-000091120000}"/>
    <cellStyle name="Normal 2 4 2 3 2 2 5 10" xfId="4787" xr:uid="{00000000-0005-0000-0000-000092120000}"/>
    <cellStyle name="Normal 2 4 2 3 2 2 5 10 2" xfId="12773" xr:uid="{6DFC6E2E-987B-4869-A86D-5C6952146D2A}"/>
    <cellStyle name="Normal 2 4 2 3 2 2 5 11" xfId="4788" xr:uid="{00000000-0005-0000-0000-000093120000}"/>
    <cellStyle name="Normal 2 4 2 3 2 2 5 11 2" xfId="12774" xr:uid="{C7B2ED1C-EBED-4989-A91D-28CD7FFAA758}"/>
    <cellStyle name="Normal 2 4 2 3 2 2 5 12" xfId="4789" xr:uid="{00000000-0005-0000-0000-000094120000}"/>
    <cellStyle name="Normal 2 4 2 3 2 2 5 12 2" xfId="12775" xr:uid="{1D345766-9C27-4492-8804-86A5F21B1F37}"/>
    <cellStyle name="Normal 2 4 2 3 2 2 5 13" xfId="4790" xr:uid="{00000000-0005-0000-0000-000095120000}"/>
    <cellStyle name="Normal 2 4 2 3 2 2 5 13 2" xfId="12776" xr:uid="{D414340A-F373-4156-9E3A-BA5851117B55}"/>
    <cellStyle name="Normal 2 4 2 3 2 2 5 14" xfId="4791" xr:uid="{00000000-0005-0000-0000-000096120000}"/>
    <cellStyle name="Normal 2 4 2 3 2 2 5 14 2" xfId="12777" xr:uid="{0D85C5CA-21AB-4042-85D4-9C1B4C80A8AD}"/>
    <cellStyle name="Normal 2 4 2 3 2 2 5 15" xfId="4792" xr:uid="{00000000-0005-0000-0000-000097120000}"/>
    <cellStyle name="Normal 2 4 2 3 2 2 5 15 2" xfId="12778" xr:uid="{1BCB8775-09B2-40BD-9495-574F1EA2308C}"/>
    <cellStyle name="Normal 2 4 2 3 2 2 5 16" xfId="12772" xr:uid="{4291BADC-0E1F-4A01-9C38-F7E6B0BDE39B}"/>
    <cellStyle name="Normal 2 4 2 3 2 2 5 2" xfId="4793" xr:uid="{00000000-0005-0000-0000-000098120000}"/>
    <cellStyle name="Normal 2 4 2 3 2 2 5 2 2" xfId="12779" xr:uid="{33E11BEE-8B0A-4F90-98B5-6AE14309C6F0}"/>
    <cellStyle name="Normal 2 4 2 3 2 2 5 3" xfId="4794" xr:uid="{00000000-0005-0000-0000-000099120000}"/>
    <cellStyle name="Normal 2 4 2 3 2 2 5 3 2" xfId="12780" xr:uid="{6AEEE75C-AB98-46E6-85FA-089BFD638A3A}"/>
    <cellStyle name="Normal 2 4 2 3 2 2 5 4" xfId="4795" xr:uid="{00000000-0005-0000-0000-00009A120000}"/>
    <cellStyle name="Normal 2 4 2 3 2 2 5 4 2" xfId="12781" xr:uid="{159DAC7F-14A7-4CD2-9A96-2D28D1959480}"/>
    <cellStyle name="Normal 2 4 2 3 2 2 5 5" xfId="4796" xr:uid="{00000000-0005-0000-0000-00009B120000}"/>
    <cellStyle name="Normal 2 4 2 3 2 2 5 5 2" xfId="12782" xr:uid="{77D1854C-6DE5-41E8-8277-6303E35B32DA}"/>
    <cellStyle name="Normal 2 4 2 3 2 2 5 6" xfId="4797" xr:uid="{00000000-0005-0000-0000-00009C120000}"/>
    <cellStyle name="Normal 2 4 2 3 2 2 5 6 2" xfId="12783" xr:uid="{0AC006F2-6456-4917-B0E9-365E544944B4}"/>
    <cellStyle name="Normal 2 4 2 3 2 2 5 7" xfId="4798" xr:uid="{00000000-0005-0000-0000-00009D120000}"/>
    <cellStyle name="Normal 2 4 2 3 2 2 5 7 2" xfId="12784" xr:uid="{46567D6E-34D1-4D08-96EA-1D61F43CCE3B}"/>
    <cellStyle name="Normal 2 4 2 3 2 2 5 8" xfId="4799" xr:uid="{00000000-0005-0000-0000-00009E120000}"/>
    <cellStyle name="Normal 2 4 2 3 2 2 5 8 2" xfId="12785" xr:uid="{02341A7D-5077-46B0-BE35-9257552F0273}"/>
    <cellStyle name="Normal 2 4 2 3 2 2 5 9" xfId="4800" xr:uid="{00000000-0005-0000-0000-00009F120000}"/>
    <cellStyle name="Normal 2 4 2 3 2 2 5 9 2" xfId="12786" xr:uid="{DF81C132-5BC8-4C20-9543-16EA5187DA49}"/>
    <cellStyle name="Normal 2 4 2 3 2 2 6" xfId="12726" xr:uid="{5E3926A8-B6F1-4E98-87B7-C79554507E53}"/>
    <cellStyle name="Normal 2 4 2 3 2 20" xfId="12715" xr:uid="{B9F4846A-7656-44F9-ADDF-C779DA47BC64}"/>
    <cellStyle name="Normal 2 4 2 3 2 3" xfId="4801" xr:uid="{00000000-0005-0000-0000-0000A0120000}"/>
    <cellStyle name="Normal 2 4 2 3 2 3 2" xfId="12787" xr:uid="{5825B787-CE00-4183-A02C-A7AE17B8B2C3}"/>
    <cellStyle name="Normal 2 4 2 3 2 4" xfId="4802" xr:uid="{00000000-0005-0000-0000-0000A1120000}"/>
    <cellStyle name="Normal 2 4 2 3 2 4 2" xfId="12788" xr:uid="{E6E0D687-40EB-4735-BA9B-0D8BEF591866}"/>
    <cellStyle name="Normal 2 4 2 3 2 5" xfId="4803" xr:uid="{00000000-0005-0000-0000-0000A2120000}"/>
    <cellStyle name="Normal 2 4 2 3 2 5 2" xfId="12789" xr:uid="{ECDAD8AF-DB17-432A-AF00-5C9644F38147}"/>
    <cellStyle name="Normal 2 4 2 3 2 6" xfId="4804" xr:uid="{00000000-0005-0000-0000-0000A3120000}"/>
    <cellStyle name="Normal 2 4 2 3 2 6 2" xfId="12790" xr:uid="{4471ED7D-E3F1-40A2-802E-BCF974370F43}"/>
    <cellStyle name="Normal 2 4 2 3 2 7" xfId="4805" xr:uid="{00000000-0005-0000-0000-0000A4120000}"/>
    <cellStyle name="Normal 2 4 2 3 2 7 2" xfId="12791" xr:uid="{3CE62EA5-ACED-4242-B17E-56FE5365F885}"/>
    <cellStyle name="Normal 2 4 2 3 2 8" xfId="4806" xr:uid="{00000000-0005-0000-0000-0000A5120000}"/>
    <cellStyle name="Normal 2 4 2 3 2 8 2" xfId="12792" xr:uid="{BD66BF38-2F69-4A91-83C4-C0CE58DBAA7E}"/>
    <cellStyle name="Normal 2 4 2 3 2 9" xfId="4807" xr:uid="{00000000-0005-0000-0000-0000A6120000}"/>
    <cellStyle name="Normal 2 4 2 3 2 9 2" xfId="12793" xr:uid="{216BECB2-33EC-4153-80D0-CA3E1162B39A}"/>
    <cellStyle name="Normal 2 4 2 3 3" xfId="4808" xr:uid="{00000000-0005-0000-0000-0000A7120000}"/>
    <cellStyle name="Normal 2 4 2 3 3 10" xfId="4809" xr:uid="{00000000-0005-0000-0000-0000A8120000}"/>
    <cellStyle name="Normal 2 4 2 3 3 10 2" xfId="12795" xr:uid="{563D0E5B-1A89-4071-B99B-97828B971547}"/>
    <cellStyle name="Normal 2 4 2 3 3 11" xfId="4810" xr:uid="{00000000-0005-0000-0000-0000A9120000}"/>
    <cellStyle name="Normal 2 4 2 3 3 11 2" xfId="12796" xr:uid="{6D9D86B9-D469-4798-937C-9112B25D2F44}"/>
    <cellStyle name="Normal 2 4 2 3 3 12" xfId="4811" xr:uid="{00000000-0005-0000-0000-0000AA120000}"/>
    <cellStyle name="Normal 2 4 2 3 3 12 2" xfId="12797" xr:uid="{B268EC8C-1738-4471-ABD1-D32C7720AA41}"/>
    <cellStyle name="Normal 2 4 2 3 3 13" xfId="4812" xr:uid="{00000000-0005-0000-0000-0000AB120000}"/>
    <cellStyle name="Normal 2 4 2 3 3 13 2" xfId="12798" xr:uid="{B3E86145-9B51-44D2-8193-238E5271504D}"/>
    <cellStyle name="Normal 2 4 2 3 3 14" xfId="4813" xr:uid="{00000000-0005-0000-0000-0000AC120000}"/>
    <cellStyle name="Normal 2 4 2 3 3 14 2" xfId="12799" xr:uid="{202834E4-C3B8-4F52-848F-CCF776F8DB8A}"/>
    <cellStyle name="Normal 2 4 2 3 3 15" xfId="4814" xr:uid="{00000000-0005-0000-0000-0000AD120000}"/>
    <cellStyle name="Normal 2 4 2 3 3 15 2" xfId="12800" xr:uid="{389E8F90-9578-4769-89D0-70CC39A38177}"/>
    <cellStyle name="Normal 2 4 2 3 3 16" xfId="12794" xr:uid="{B65D38C2-41B8-4770-938A-3516F98891B3}"/>
    <cellStyle name="Normal 2 4 2 3 3 2" xfId="4815" xr:uid="{00000000-0005-0000-0000-0000AE120000}"/>
    <cellStyle name="Normal 2 4 2 3 3 2 2" xfId="12801" xr:uid="{7BD3DD60-538F-4E46-9594-7709826D4D6F}"/>
    <cellStyle name="Normal 2 4 2 3 3 3" xfId="4816" xr:uid="{00000000-0005-0000-0000-0000AF120000}"/>
    <cellStyle name="Normal 2 4 2 3 3 3 2" xfId="12802" xr:uid="{5EF440F5-F257-4339-AED8-92636A49BA49}"/>
    <cellStyle name="Normal 2 4 2 3 3 4" xfId="4817" xr:uid="{00000000-0005-0000-0000-0000B0120000}"/>
    <cellStyle name="Normal 2 4 2 3 3 4 2" xfId="12803" xr:uid="{787E06E0-1C8A-4341-9600-B04ADAF02BF1}"/>
    <cellStyle name="Normal 2 4 2 3 3 5" xfId="4818" xr:uid="{00000000-0005-0000-0000-0000B1120000}"/>
    <cellStyle name="Normal 2 4 2 3 3 5 2" xfId="12804" xr:uid="{AD2BE35B-68D1-4177-AE02-2D0A9791A4D9}"/>
    <cellStyle name="Normal 2 4 2 3 3 6" xfId="4819" xr:uid="{00000000-0005-0000-0000-0000B2120000}"/>
    <cellStyle name="Normal 2 4 2 3 3 6 2" xfId="12805" xr:uid="{AC7A6EFE-F3A5-4284-9770-270F1FE14484}"/>
    <cellStyle name="Normal 2 4 2 3 3 7" xfId="4820" xr:uid="{00000000-0005-0000-0000-0000B3120000}"/>
    <cellStyle name="Normal 2 4 2 3 3 7 2" xfId="12806" xr:uid="{71220AED-B44F-45AF-8820-D77FF9492FBF}"/>
    <cellStyle name="Normal 2 4 2 3 3 8" xfId="4821" xr:uid="{00000000-0005-0000-0000-0000B4120000}"/>
    <cellStyle name="Normal 2 4 2 3 3 8 2" xfId="12807" xr:uid="{908800AE-BF9D-44E1-8361-7D01FDA634D8}"/>
    <cellStyle name="Normal 2 4 2 3 3 9" xfId="4822" xr:uid="{00000000-0005-0000-0000-0000B5120000}"/>
    <cellStyle name="Normal 2 4 2 3 3 9 2" xfId="12808" xr:uid="{DA52E0F9-8D15-43F2-998F-9EFCF5366FC9}"/>
    <cellStyle name="Normal 2 4 2 3 4" xfId="4823" xr:uid="{00000000-0005-0000-0000-0000B6120000}"/>
    <cellStyle name="Normal 2 4 2 3 4 10" xfId="4824" xr:uid="{00000000-0005-0000-0000-0000B7120000}"/>
    <cellStyle name="Normal 2 4 2 3 4 10 2" xfId="12810" xr:uid="{9A14E2C1-0402-4A0C-9B06-6281DC56B492}"/>
    <cellStyle name="Normal 2 4 2 3 4 11" xfId="4825" xr:uid="{00000000-0005-0000-0000-0000B8120000}"/>
    <cellStyle name="Normal 2 4 2 3 4 11 2" xfId="12811" xr:uid="{8063C151-D036-4FE4-AE66-396AAD550219}"/>
    <cellStyle name="Normal 2 4 2 3 4 12" xfId="4826" xr:uid="{00000000-0005-0000-0000-0000B9120000}"/>
    <cellStyle name="Normal 2 4 2 3 4 12 2" xfId="12812" xr:uid="{1F284E4E-9075-4EFC-BCFD-03B93D4362B3}"/>
    <cellStyle name="Normal 2 4 2 3 4 13" xfId="4827" xr:uid="{00000000-0005-0000-0000-0000BA120000}"/>
    <cellStyle name="Normal 2 4 2 3 4 13 2" xfId="12813" xr:uid="{A059C80C-4719-4E69-AF64-3A47410D14FA}"/>
    <cellStyle name="Normal 2 4 2 3 4 14" xfId="4828" xr:uid="{00000000-0005-0000-0000-0000BB120000}"/>
    <cellStyle name="Normal 2 4 2 3 4 14 2" xfId="12814" xr:uid="{836DEA90-6AAC-4E6F-B1FD-7E9202DC8C0D}"/>
    <cellStyle name="Normal 2 4 2 3 4 15" xfId="4829" xr:uid="{00000000-0005-0000-0000-0000BC120000}"/>
    <cellStyle name="Normal 2 4 2 3 4 15 2" xfId="12815" xr:uid="{28FDB7D2-DE25-47B8-9CE2-441CEEB8AF52}"/>
    <cellStyle name="Normal 2 4 2 3 4 16" xfId="12809" xr:uid="{B435F2D4-3FF1-4448-9C10-49723E0E77D7}"/>
    <cellStyle name="Normal 2 4 2 3 4 2" xfId="4830" xr:uid="{00000000-0005-0000-0000-0000BD120000}"/>
    <cellStyle name="Normal 2 4 2 3 4 2 2" xfId="12816" xr:uid="{68C17407-D2AA-41AD-9D18-E4382E9AF76E}"/>
    <cellStyle name="Normal 2 4 2 3 4 3" xfId="4831" xr:uid="{00000000-0005-0000-0000-0000BE120000}"/>
    <cellStyle name="Normal 2 4 2 3 4 3 2" xfId="12817" xr:uid="{F7D23029-F73B-4FE2-8D6A-0FFE83877F57}"/>
    <cellStyle name="Normal 2 4 2 3 4 4" xfId="4832" xr:uid="{00000000-0005-0000-0000-0000BF120000}"/>
    <cellStyle name="Normal 2 4 2 3 4 4 2" xfId="12818" xr:uid="{E53DBAA4-DC29-40EB-A6FA-CACDF4EC6DD7}"/>
    <cellStyle name="Normal 2 4 2 3 4 5" xfId="4833" xr:uid="{00000000-0005-0000-0000-0000C0120000}"/>
    <cellStyle name="Normal 2 4 2 3 4 5 2" xfId="12819" xr:uid="{3A91D58D-3EBE-4D2E-AB4D-57537E3BEFA0}"/>
    <cellStyle name="Normal 2 4 2 3 4 6" xfId="4834" xr:uid="{00000000-0005-0000-0000-0000C1120000}"/>
    <cellStyle name="Normal 2 4 2 3 4 6 2" xfId="12820" xr:uid="{68225148-F88A-489D-8906-BB63DC55D1DE}"/>
    <cellStyle name="Normal 2 4 2 3 4 7" xfId="4835" xr:uid="{00000000-0005-0000-0000-0000C2120000}"/>
    <cellStyle name="Normal 2 4 2 3 4 7 2" xfId="12821" xr:uid="{059A5F34-BDB7-46E2-8FAF-E28443963F95}"/>
    <cellStyle name="Normal 2 4 2 3 4 8" xfId="4836" xr:uid="{00000000-0005-0000-0000-0000C3120000}"/>
    <cellStyle name="Normal 2 4 2 3 4 8 2" xfId="12822" xr:uid="{0D03EFA6-E280-4530-B3DB-A2031E06ACA6}"/>
    <cellStyle name="Normal 2 4 2 3 4 9" xfId="4837" xr:uid="{00000000-0005-0000-0000-0000C4120000}"/>
    <cellStyle name="Normal 2 4 2 3 4 9 2" xfId="12823" xr:uid="{C8F55E3E-0C15-4F22-A3EF-0D754E2AFB8C}"/>
    <cellStyle name="Normal 2 4 2 3 5" xfId="4838" xr:uid="{00000000-0005-0000-0000-0000C5120000}"/>
    <cellStyle name="Normal 2 4 2 3 5 10" xfId="4839" xr:uid="{00000000-0005-0000-0000-0000C6120000}"/>
    <cellStyle name="Normal 2 4 2 3 5 10 2" xfId="12825" xr:uid="{22E6DC5D-1B3E-400A-8B91-D9456823A413}"/>
    <cellStyle name="Normal 2 4 2 3 5 11" xfId="4840" xr:uid="{00000000-0005-0000-0000-0000C7120000}"/>
    <cellStyle name="Normal 2 4 2 3 5 11 2" xfId="12826" xr:uid="{72CC29B6-67BD-4E5D-A12B-5C2408593BD1}"/>
    <cellStyle name="Normal 2 4 2 3 5 12" xfId="4841" xr:uid="{00000000-0005-0000-0000-0000C8120000}"/>
    <cellStyle name="Normal 2 4 2 3 5 12 2" xfId="12827" xr:uid="{B05739FB-61FE-4AA0-8406-0BA93091A524}"/>
    <cellStyle name="Normal 2 4 2 3 5 13" xfId="4842" xr:uid="{00000000-0005-0000-0000-0000C9120000}"/>
    <cellStyle name="Normal 2 4 2 3 5 13 2" xfId="12828" xr:uid="{B81A3A35-3B6D-404B-A27C-413051E9B90D}"/>
    <cellStyle name="Normal 2 4 2 3 5 14" xfId="4843" xr:uid="{00000000-0005-0000-0000-0000CA120000}"/>
    <cellStyle name="Normal 2 4 2 3 5 14 2" xfId="12829" xr:uid="{02ABB650-3921-4DE7-B27F-85C220C8886F}"/>
    <cellStyle name="Normal 2 4 2 3 5 15" xfId="4844" xr:uid="{00000000-0005-0000-0000-0000CB120000}"/>
    <cellStyle name="Normal 2 4 2 3 5 15 2" xfId="12830" xr:uid="{146BB962-E87C-4BC3-B636-E311E7255E79}"/>
    <cellStyle name="Normal 2 4 2 3 5 16" xfId="12824" xr:uid="{F37FE3AC-FB8C-49D5-B48C-10DCBA05FA83}"/>
    <cellStyle name="Normal 2 4 2 3 5 2" xfId="4845" xr:uid="{00000000-0005-0000-0000-0000CC120000}"/>
    <cellStyle name="Normal 2 4 2 3 5 2 2" xfId="12831" xr:uid="{7B6A7799-F469-4675-BB35-EAFB90DD4287}"/>
    <cellStyle name="Normal 2 4 2 3 5 3" xfId="4846" xr:uid="{00000000-0005-0000-0000-0000CD120000}"/>
    <cellStyle name="Normal 2 4 2 3 5 3 2" xfId="12832" xr:uid="{C47846B0-172E-4B33-BA4B-B50E6ADE51A5}"/>
    <cellStyle name="Normal 2 4 2 3 5 4" xfId="4847" xr:uid="{00000000-0005-0000-0000-0000CE120000}"/>
    <cellStyle name="Normal 2 4 2 3 5 4 2" xfId="12833" xr:uid="{098418E5-A716-46C3-89B4-1F5DD2E936C4}"/>
    <cellStyle name="Normal 2 4 2 3 5 5" xfId="4848" xr:uid="{00000000-0005-0000-0000-0000CF120000}"/>
    <cellStyle name="Normal 2 4 2 3 5 5 2" xfId="12834" xr:uid="{701F6573-1B5E-4906-A8DD-A1B2E2F168B6}"/>
    <cellStyle name="Normal 2 4 2 3 5 6" xfId="4849" xr:uid="{00000000-0005-0000-0000-0000D0120000}"/>
    <cellStyle name="Normal 2 4 2 3 5 6 2" xfId="12835" xr:uid="{219E4597-1BF7-4EBA-AAB0-7208C28D8877}"/>
    <cellStyle name="Normal 2 4 2 3 5 7" xfId="4850" xr:uid="{00000000-0005-0000-0000-0000D1120000}"/>
    <cellStyle name="Normal 2 4 2 3 5 7 2" xfId="12836" xr:uid="{65884D5D-6930-43F8-BFA3-E25081680129}"/>
    <cellStyle name="Normal 2 4 2 3 5 8" xfId="4851" xr:uid="{00000000-0005-0000-0000-0000D2120000}"/>
    <cellStyle name="Normal 2 4 2 3 5 8 2" xfId="12837" xr:uid="{32601F89-496C-4317-9C41-859BB4503523}"/>
    <cellStyle name="Normal 2 4 2 3 5 9" xfId="4852" xr:uid="{00000000-0005-0000-0000-0000D3120000}"/>
    <cellStyle name="Normal 2 4 2 3 5 9 2" xfId="12838" xr:uid="{4C7241B1-CCD3-42A2-B4CF-F2DC0C2D9111}"/>
    <cellStyle name="Normal 2 4 2 3 6" xfId="4853" xr:uid="{00000000-0005-0000-0000-0000D4120000}"/>
    <cellStyle name="Normal 2 4 2 3 6 10" xfId="4854" xr:uid="{00000000-0005-0000-0000-0000D5120000}"/>
    <cellStyle name="Normal 2 4 2 3 6 10 2" xfId="12840" xr:uid="{17D022CB-B2FC-4DCD-A429-C18DA3BFC00D}"/>
    <cellStyle name="Normal 2 4 2 3 6 11" xfId="4855" xr:uid="{00000000-0005-0000-0000-0000D6120000}"/>
    <cellStyle name="Normal 2 4 2 3 6 11 2" xfId="12841" xr:uid="{ADEEFFDE-0FE3-4998-88CD-D6057C8A75F4}"/>
    <cellStyle name="Normal 2 4 2 3 6 12" xfId="4856" xr:uid="{00000000-0005-0000-0000-0000D7120000}"/>
    <cellStyle name="Normal 2 4 2 3 6 12 2" xfId="12842" xr:uid="{EBC7CA52-55D7-4F0D-9229-4DA49DDE7FF1}"/>
    <cellStyle name="Normal 2 4 2 3 6 13" xfId="4857" xr:uid="{00000000-0005-0000-0000-0000D8120000}"/>
    <cellStyle name="Normal 2 4 2 3 6 13 2" xfId="12843" xr:uid="{4AB88157-3027-4704-9751-9C9D0EEDF6B4}"/>
    <cellStyle name="Normal 2 4 2 3 6 14" xfId="4858" xr:uid="{00000000-0005-0000-0000-0000D9120000}"/>
    <cellStyle name="Normal 2 4 2 3 6 14 2" xfId="12844" xr:uid="{8D1EA2CD-E0EB-4F41-BFB1-98FA386A5003}"/>
    <cellStyle name="Normal 2 4 2 3 6 15" xfId="4859" xr:uid="{00000000-0005-0000-0000-0000DA120000}"/>
    <cellStyle name="Normal 2 4 2 3 6 15 2" xfId="12845" xr:uid="{5A3654EA-45D6-469B-870E-0F1D5EDD2B33}"/>
    <cellStyle name="Normal 2 4 2 3 6 16" xfId="12839" xr:uid="{D6947DBA-FC26-4CB6-B9BA-366E19B6098D}"/>
    <cellStyle name="Normal 2 4 2 3 6 2" xfId="4860" xr:uid="{00000000-0005-0000-0000-0000DB120000}"/>
    <cellStyle name="Normal 2 4 2 3 6 2 2" xfId="12846" xr:uid="{05FDAAC7-0344-4945-9DC1-1658A0D0B3F6}"/>
    <cellStyle name="Normal 2 4 2 3 6 3" xfId="4861" xr:uid="{00000000-0005-0000-0000-0000DC120000}"/>
    <cellStyle name="Normal 2 4 2 3 6 3 2" xfId="12847" xr:uid="{7D9FFB3A-CA45-4C21-BE34-2A49F879A2B3}"/>
    <cellStyle name="Normal 2 4 2 3 6 4" xfId="4862" xr:uid="{00000000-0005-0000-0000-0000DD120000}"/>
    <cellStyle name="Normal 2 4 2 3 6 4 2" xfId="12848" xr:uid="{31972811-8136-40B4-9824-28F528D6DADA}"/>
    <cellStyle name="Normal 2 4 2 3 6 5" xfId="4863" xr:uid="{00000000-0005-0000-0000-0000DE120000}"/>
    <cellStyle name="Normal 2 4 2 3 6 5 2" xfId="12849" xr:uid="{63693877-2B72-499F-A342-D1A1ED0450B9}"/>
    <cellStyle name="Normal 2 4 2 3 6 6" xfId="4864" xr:uid="{00000000-0005-0000-0000-0000DF120000}"/>
    <cellStyle name="Normal 2 4 2 3 6 6 2" xfId="12850" xr:uid="{DF7B90E5-F53F-42C6-9BD9-B30E5746E959}"/>
    <cellStyle name="Normal 2 4 2 3 6 7" xfId="4865" xr:uid="{00000000-0005-0000-0000-0000E0120000}"/>
    <cellStyle name="Normal 2 4 2 3 6 7 2" xfId="12851" xr:uid="{E325F910-7B68-4DE3-BE3E-0AB24658B9D6}"/>
    <cellStyle name="Normal 2 4 2 3 6 8" xfId="4866" xr:uid="{00000000-0005-0000-0000-0000E1120000}"/>
    <cellStyle name="Normal 2 4 2 3 6 8 2" xfId="12852" xr:uid="{D0822CE8-950D-4EB3-A0E1-FD2CFEAFF776}"/>
    <cellStyle name="Normal 2 4 2 3 6 9" xfId="4867" xr:uid="{00000000-0005-0000-0000-0000E2120000}"/>
    <cellStyle name="Normal 2 4 2 3 6 9 2" xfId="12853" xr:uid="{EFF572A2-33DE-438D-BA10-92FE33720A75}"/>
    <cellStyle name="Normal 2 4 2 3 7" xfId="4868" xr:uid="{00000000-0005-0000-0000-0000E3120000}"/>
    <cellStyle name="Normal 2 4 2 3 7 10" xfId="4869" xr:uid="{00000000-0005-0000-0000-0000E4120000}"/>
    <cellStyle name="Normal 2 4 2 3 7 10 2" xfId="12855" xr:uid="{0EC5A800-E325-47CA-A34E-F746862E8A5A}"/>
    <cellStyle name="Normal 2 4 2 3 7 11" xfId="4870" xr:uid="{00000000-0005-0000-0000-0000E5120000}"/>
    <cellStyle name="Normal 2 4 2 3 7 11 2" xfId="12856" xr:uid="{0C0ED6DE-3775-4F8B-8179-2CD548AC5B6B}"/>
    <cellStyle name="Normal 2 4 2 3 7 12" xfId="4871" xr:uid="{00000000-0005-0000-0000-0000E6120000}"/>
    <cellStyle name="Normal 2 4 2 3 7 12 2" xfId="12857" xr:uid="{35033930-81D2-45F4-B01A-86C0846605AC}"/>
    <cellStyle name="Normal 2 4 2 3 7 13" xfId="4872" xr:uid="{00000000-0005-0000-0000-0000E7120000}"/>
    <cellStyle name="Normal 2 4 2 3 7 13 2" xfId="12858" xr:uid="{6224BF5A-5271-4876-A814-1FA3E6C48EBD}"/>
    <cellStyle name="Normal 2 4 2 3 7 14" xfId="4873" xr:uid="{00000000-0005-0000-0000-0000E8120000}"/>
    <cellStyle name="Normal 2 4 2 3 7 14 2" xfId="12859" xr:uid="{BF632251-B5AD-403F-8868-228841B6EA90}"/>
    <cellStyle name="Normal 2 4 2 3 7 15" xfId="4874" xr:uid="{00000000-0005-0000-0000-0000E9120000}"/>
    <cellStyle name="Normal 2 4 2 3 7 15 2" xfId="12860" xr:uid="{087690EF-311E-4869-B423-2DD931A1AD8E}"/>
    <cellStyle name="Normal 2 4 2 3 7 16" xfId="12854" xr:uid="{C2A11041-648B-44B8-B469-04A885D14286}"/>
    <cellStyle name="Normal 2 4 2 3 7 2" xfId="4875" xr:uid="{00000000-0005-0000-0000-0000EA120000}"/>
    <cellStyle name="Normal 2 4 2 3 7 2 2" xfId="12861" xr:uid="{ABC77D4B-D7BA-4701-966D-5A17013D2CAD}"/>
    <cellStyle name="Normal 2 4 2 3 7 3" xfId="4876" xr:uid="{00000000-0005-0000-0000-0000EB120000}"/>
    <cellStyle name="Normal 2 4 2 3 7 3 2" xfId="12862" xr:uid="{2A3FDCED-7F4D-492C-A334-87C7D1FAFF9F}"/>
    <cellStyle name="Normal 2 4 2 3 7 4" xfId="4877" xr:uid="{00000000-0005-0000-0000-0000EC120000}"/>
    <cellStyle name="Normal 2 4 2 3 7 4 2" xfId="12863" xr:uid="{C5E4C2B9-9514-44CD-9CDF-185E318AE949}"/>
    <cellStyle name="Normal 2 4 2 3 7 5" xfId="4878" xr:uid="{00000000-0005-0000-0000-0000ED120000}"/>
    <cellStyle name="Normal 2 4 2 3 7 5 2" xfId="12864" xr:uid="{A81EBF8C-3EBD-4C3D-858B-BC41661FAA2E}"/>
    <cellStyle name="Normal 2 4 2 3 7 6" xfId="4879" xr:uid="{00000000-0005-0000-0000-0000EE120000}"/>
    <cellStyle name="Normal 2 4 2 3 7 6 2" xfId="12865" xr:uid="{40F30F3E-CF97-4304-916F-309F38A48990}"/>
    <cellStyle name="Normal 2 4 2 3 7 7" xfId="4880" xr:uid="{00000000-0005-0000-0000-0000EF120000}"/>
    <cellStyle name="Normal 2 4 2 3 7 7 2" xfId="12866" xr:uid="{6168B280-B313-4BB7-AAB4-F4FDAE69E28A}"/>
    <cellStyle name="Normal 2 4 2 3 7 8" xfId="4881" xr:uid="{00000000-0005-0000-0000-0000F0120000}"/>
    <cellStyle name="Normal 2 4 2 3 7 8 2" xfId="12867" xr:uid="{703E47EB-03A0-4AD8-B780-12188E8B9B5E}"/>
    <cellStyle name="Normal 2 4 2 3 7 9" xfId="4882" xr:uid="{00000000-0005-0000-0000-0000F1120000}"/>
    <cellStyle name="Normal 2 4 2 3 7 9 2" xfId="12868" xr:uid="{A4EAF8AC-A1E5-438D-8CF4-086727698050}"/>
    <cellStyle name="Normal 2 4 2 3 8" xfId="4883" xr:uid="{00000000-0005-0000-0000-0000F2120000}"/>
    <cellStyle name="Normal 2 4 2 3 8 10" xfId="4884" xr:uid="{00000000-0005-0000-0000-0000F3120000}"/>
    <cellStyle name="Normal 2 4 2 3 8 10 2" xfId="12870" xr:uid="{D899B390-D973-4A2B-9EAF-BBEE7B9C495E}"/>
    <cellStyle name="Normal 2 4 2 3 8 11" xfId="4885" xr:uid="{00000000-0005-0000-0000-0000F4120000}"/>
    <cellStyle name="Normal 2 4 2 3 8 11 2" xfId="12871" xr:uid="{CE9BE117-1AFA-450A-ADD2-D2E0B676CD3A}"/>
    <cellStyle name="Normal 2 4 2 3 8 12" xfId="4886" xr:uid="{00000000-0005-0000-0000-0000F5120000}"/>
    <cellStyle name="Normal 2 4 2 3 8 12 2" xfId="12872" xr:uid="{66E71700-3153-48C3-9DBF-2A9F32C36F00}"/>
    <cellStyle name="Normal 2 4 2 3 8 13" xfId="4887" xr:uid="{00000000-0005-0000-0000-0000F6120000}"/>
    <cellStyle name="Normal 2 4 2 3 8 13 2" xfId="12873" xr:uid="{A8248046-555C-4F4E-90F1-2AECD2A76C76}"/>
    <cellStyle name="Normal 2 4 2 3 8 14" xfId="4888" xr:uid="{00000000-0005-0000-0000-0000F7120000}"/>
    <cellStyle name="Normal 2 4 2 3 8 14 2" xfId="12874" xr:uid="{02E389BF-180E-43E0-8075-312494F244D8}"/>
    <cellStyle name="Normal 2 4 2 3 8 15" xfId="4889" xr:uid="{00000000-0005-0000-0000-0000F8120000}"/>
    <cellStyle name="Normal 2 4 2 3 8 15 2" xfId="12875" xr:uid="{DEF17F4E-DBF3-40CE-A5D7-8BD9D55A9518}"/>
    <cellStyle name="Normal 2 4 2 3 8 16" xfId="12869" xr:uid="{7901CF9C-4E0D-4274-9EB4-E098A0AB4277}"/>
    <cellStyle name="Normal 2 4 2 3 8 2" xfId="4890" xr:uid="{00000000-0005-0000-0000-0000F9120000}"/>
    <cellStyle name="Normal 2 4 2 3 8 2 2" xfId="12876" xr:uid="{7FD01FDE-994E-4C51-8DBA-D13E33161D16}"/>
    <cellStyle name="Normal 2 4 2 3 8 3" xfId="4891" xr:uid="{00000000-0005-0000-0000-0000FA120000}"/>
    <cellStyle name="Normal 2 4 2 3 8 3 2" xfId="12877" xr:uid="{CBB33E81-FD3D-4B8E-8C29-C7ABCB054F33}"/>
    <cellStyle name="Normal 2 4 2 3 8 4" xfId="4892" xr:uid="{00000000-0005-0000-0000-0000FB120000}"/>
    <cellStyle name="Normal 2 4 2 3 8 4 2" xfId="12878" xr:uid="{52DC7BB6-5739-478B-BD67-5B82A3D6143C}"/>
    <cellStyle name="Normal 2 4 2 3 8 5" xfId="4893" xr:uid="{00000000-0005-0000-0000-0000FC120000}"/>
    <cellStyle name="Normal 2 4 2 3 8 5 2" xfId="12879" xr:uid="{04A3CCBE-BE58-48CE-B93B-6CF487C89B26}"/>
    <cellStyle name="Normal 2 4 2 3 8 6" xfId="4894" xr:uid="{00000000-0005-0000-0000-0000FD120000}"/>
    <cellStyle name="Normal 2 4 2 3 8 6 2" xfId="12880" xr:uid="{8EC8BFA5-67AB-4ECE-A461-BCCF032037E8}"/>
    <cellStyle name="Normal 2 4 2 3 8 7" xfId="4895" xr:uid="{00000000-0005-0000-0000-0000FE120000}"/>
    <cellStyle name="Normal 2 4 2 3 8 7 2" xfId="12881" xr:uid="{24B98AF4-B72B-4DD1-8765-6E276D710550}"/>
    <cellStyle name="Normal 2 4 2 3 8 8" xfId="4896" xr:uid="{00000000-0005-0000-0000-0000FF120000}"/>
    <cellStyle name="Normal 2 4 2 3 8 8 2" xfId="12882" xr:uid="{066FDFDE-F6A5-4605-8E94-F7155E5332E1}"/>
    <cellStyle name="Normal 2 4 2 3 8 9" xfId="4897" xr:uid="{00000000-0005-0000-0000-000000130000}"/>
    <cellStyle name="Normal 2 4 2 3 8 9 2" xfId="12883" xr:uid="{7F88AB2C-B806-41F8-B6EF-F16F431C6FD7}"/>
    <cellStyle name="Normal 2 4 2 3 9" xfId="12714" xr:uid="{523BBB04-1735-4662-B0BB-A2C47A91FAB3}"/>
    <cellStyle name="Normal 2 4 2 4" xfId="4898" xr:uid="{00000000-0005-0000-0000-000001130000}"/>
    <cellStyle name="Normal 2 4 2 4 2" xfId="4899" xr:uid="{00000000-0005-0000-0000-000002130000}"/>
    <cellStyle name="Normal 2 4 2 4 2 10" xfId="4900" xr:uid="{00000000-0005-0000-0000-000003130000}"/>
    <cellStyle name="Normal 2 4 2 4 2 10 2" xfId="12886" xr:uid="{86B06F97-2A62-4D10-B1EC-D33606F41523}"/>
    <cellStyle name="Normal 2 4 2 4 2 11" xfId="4901" xr:uid="{00000000-0005-0000-0000-000004130000}"/>
    <cellStyle name="Normal 2 4 2 4 2 11 2" xfId="12887" xr:uid="{18085ACE-EF77-48FB-902F-126D679ECF03}"/>
    <cellStyle name="Normal 2 4 2 4 2 12" xfId="4902" xr:uid="{00000000-0005-0000-0000-000005130000}"/>
    <cellStyle name="Normal 2 4 2 4 2 12 2" xfId="12888" xr:uid="{AF9ACD6F-E4EB-4E4B-93A6-12AC6864F7A8}"/>
    <cellStyle name="Normal 2 4 2 4 2 13" xfId="4903" xr:uid="{00000000-0005-0000-0000-000006130000}"/>
    <cellStyle name="Normal 2 4 2 4 2 13 2" xfId="12889" xr:uid="{BBF912C2-D4E6-45F0-98FB-AF9C08B75A3F}"/>
    <cellStyle name="Normal 2 4 2 4 2 14" xfId="4904" xr:uid="{00000000-0005-0000-0000-000007130000}"/>
    <cellStyle name="Normal 2 4 2 4 2 14 2" xfId="12890" xr:uid="{47018A1B-B109-48F6-A4A0-D08873061E68}"/>
    <cellStyle name="Normal 2 4 2 4 2 15" xfId="4905" xr:uid="{00000000-0005-0000-0000-000008130000}"/>
    <cellStyle name="Normal 2 4 2 4 2 15 2" xfId="12891" xr:uid="{F3563365-0F86-4536-8768-8BA7270428C3}"/>
    <cellStyle name="Normal 2 4 2 4 2 16" xfId="4906" xr:uid="{00000000-0005-0000-0000-000009130000}"/>
    <cellStyle name="Normal 2 4 2 4 2 16 2" xfId="12892" xr:uid="{528397DE-ABD8-4443-AE18-A7775EC451C3}"/>
    <cellStyle name="Normal 2 4 2 4 2 17" xfId="4907" xr:uid="{00000000-0005-0000-0000-00000A130000}"/>
    <cellStyle name="Normal 2 4 2 4 2 17 2" xfId="12893" xr:uid="{91215C48-CC2E-47A5-AD57-1790830E3A61}"/>
    <cellStyle name="Normal 2 4 2 4 2 18" xfId="4908" xr:uid="{00000000-0005-0000-0000-00000B130000}"/>
    <cellStyle name="Normal 2 4 2 4 2 18 2" xfId="12894" xr:uid="{CC225B1E-13CE-49CB-95EA-C348EF158302}"/>
    <cellStyle name="Normal 2 4 2 4 2 19" xfId="4909" xr:uid="{00000000-0005-0000-0000-00000C130000}"/>
    <cellStyle name="Normal 2 4 2 4 2 19 2" xfId="12895" xr:uid="{D5660F9D-6F32-4E7B-A20D-B5A39E2BBC22}"/>
    <cellStyle name="Normal 2 4 2 4 2 2" xfId="4910" xr:uid="{00000000-0005-0000-0000-00000D130000}"/>
    <cellStyle name="Normal 2 4 2 4 2 2 2" xfId="12896" xr:uid="{438F014F-CF11-4A2D-8512-C689F61657DE}"/>
    <cellStyle name="Normal 2 4 2 4 2 20" xfId="12885" xr:uid="{B67E8604-EB13-43D1-B112-14386EDA4686}"/>
    <cellStyle name="Normal 2 4 2 4 2 3" xfId="4911" xr:uid="{00000000-0005-0000-0000-00000E130000}"/>
    <cellStyle name="Normal 2 4 2 4 2 3 2" xfId="12897" xr:uid="{1C540071-09B6-4D24-9D85-0E478AB64A3B}"/>
    <cellStyle name="Normal 2 4 2 4 2 4" xfId="4912" xr:uid="{00000000-0005-0000-0000-00000F130000}"/>
    <cellStyle name="Normal 2 4 2 4 2 4 2" xfId="12898" xr:uid="{A93584D1-BE94-4FDE-ABB3-A31234FA4CE4}"/>
    <cellStyle name="Normal 2 4 2 4 2 5" xfId="4913" xr:uid="{00000000-0005-0000-0000-000010130000}"/>
    <cellStyle name="Normal 2 4 2 4 2 5 2" xfId="12899" xr:uid="{0C50942D-B329-4B82-8EA5-221264427490}"/>
    <cellStyle name="Normal 2 4 2 4 2 6" xfId="4914" xr:uid="{00000000-0005-0000-0000-000011130000}"/>
    <cellStyle name="Normal 2 4 2 4 2 6 2" xfId="12900" xr:uid="{A6049ABF-DABE-4B1C-B6DC-51B61D601163}"/>
    <cellStyle name="Normal 2 4 2 4 2 7" xfId="4915" xr:uid="{00000000-0005-0000-0000-000012130000}"/>
    <cellStyle name="Normal 2 4 2 4 2 7 2" xfId="12901" xr:uid="{C4B48C83-48A5-4351-83C1-42DFB2BB5B95}"/>
    <cellStyle name="Normal 2 4 2 4 2 8" xfId="4916" xr:uid="{00000000-0005-0000-0000-000013130000}"/>
    <cellStyle name="Normal 2 4 2 4 2 8 2" xfId="12902" xr:uid="{72CFD089-37D3-4D7E-B789-A11A9BD1CC09}"/>
    <cellStyle name="Normal 2 4 2 4 2 9" xfId="4917" xr:uid="{00000000-0005-0000-0000-000014130000}"/>
    <cellStyle name="Normal 2 4 2 4 2 9 2" xfId="12903" xr:uid="{B6F89E6B-D8E5-4716-876D-8D0910E5F678}"/>
    <cellStyle name="Normal 2 4 2 4 3" xfId="4918" xr:uid="{00000000-0005-0000-0000-000015130000}"/>
    <cellStyle name="Normal 2 4 2 4 3 10" xfId="4919" xr:uid="{00000000-0005-0000-0000-000016130000}"/>
    <cellStyle name="Normal 2 4 2 4 3 10 2" xfId="12905" xr:uid="{207609DD-68E9-42C5-B960-D48CA18BC91D}"/>
    <cellStyle name="Normal 2 4 2 4 3 11" xfId="4920" xr:uid="{00000000-0005-0000-0000-000017130000}"/>
    <cellStyle name="Normal 2 4 2 4 3 11 2" xfId="12906" xr:uid="{7E36E26D-FEAF-4174-8A6E-8C983A9F08F5}"/>
    <cellStyle name="Normal 2 4 2 4 3 12" xfId="4921" xr:uid="{00000000-0005-0000-0000-000018130000}"/>
    <cellStyle name="Normal 2 4 2 4 3 12 2" xfId="12907" xr:uid="{44B23F68-570F-4394-9A8F-A3B0963993AE}"/>
    <cellStyle name="Normal 2 4 2 4 3 13" xfId="4922" xr:uid="{00000000-0005-0000-0000-000019130000}"/>
    <cellStyle name="Normal 2 4 2 4 3 13 2" xfId="12908" xr:uid="{2D31503A-0827-4C77-84C9-D4AC622AEBEA}"/>
    <cellStyle name="Normal 2 4 2 4 3 14" xfId="4923" xr:uid="{00000000-0005-0000-0000-00001A130000}"/>
    <cellStyle name="Normal 2 4 2 4 3 14 2" xfId="12909" xr:uid="{0E9668DB-DA01-4CF8-9DB6-A029412A70FB}"/>
    <cellStyle name="Normal 2 4 2 4 3 15" xfId="4924" xr:uid="{00000000-0005-0000-0000-00001B130000}"/>
    <cellStyle name="Normal 2 4 2 4 3 15 2" xfId="12910" xr:uid="{6E96317C-29D1-403E-9D65-C6DED01ED406}"/>
    <cellStyle name="Normal 2 4 2 4 3 16" xfId="12904" xr:uid="{AB0C7EC6-19F5-427D-AF13-97E7D27D4A7E}"/>
    <cellStyle name="Normal 2 4 2 4 3 2" xfId="4925" xr:uid="{00000000-0005-0000-0000-00001C130000}"/>
    <cellStyle name="Normal 2 4 2 4 3 2 2" xfId="12911" xr:uid="{08975452-E5CA-4C40-8856-98AABCA994B8}"/>
    <cellStyle name="Normal 2 4 2 4 3 3" xfId="4926" xr:uid="{00000000-0005-0000-0000-00001D130000}"/>
    <cellStyle name="Normal 2 4 2 4 3 3 2" xfId="12912" xr:uid="{C6B4D40F-ED70-495D-A339-94C22464A418}"/>
    <cellStyle name="Normal 2 4 2 4 3 4" xfId="4927" xr:uid="{00000000-0005-0000-0000-00001E130000}"/>
    <cellStyle name="Normal 2 4 2 4 3 4 2" xfId="12913" xr:uid="{00F24689-AE3E-430D-9999-2EAB8B0BF5B7}"/>
    <cellStyle name="Normal 2 4 2 4 3 5" xfId="4928" xr:uid="{00000000-0005-0000-0000-00001F130000}"/>
    <cellStyle name="Normal 2 4 2 4 3 5 2" xfId="12914" xr:uid="{4F35C05A-AC67-4B75-BFD2-8792CCD3DC06}"/>
    <cellStyle name="Normal 2 4 2 4 3 6" xfId="4929" xr:uid="{00000000-0005-0000-0000-000020130000}"/>
    <cellStyle name="Normal 2 4 2 4 3 6 2" xfId="12915" xr:uid="{E638F83E-29A9-45F0-BA00-7B559630860D}"/>
    <cellStyle name="Normal 2 4 2 4 3 7" xfId="4930" xr:uid="{00000000-0005-0000-0000-000021130000}"/>
    <cellStyle name="Normal 2 4 2 4 3 7 2" xfId="12916" xr:uid="{D668B937-D4CB-46C4-98C6-99BC7F6E418B}"/>
    <cellStyle name="Normal 2 4 2 4 3 8" xfId="4931" xr:uid="{00000000-0005-0000-0000-000022130000}"/>
    <cellStyle name="Normal 2 4 2 4 3 8 2" xfId="12917" xr:uid="{080FDCC4-C972-4827-A25D-49AB29D59D28}"/>
    <cellStyle name="Normal 2 4 2 4 3 9" xfId="4932" xr:uid="{00000000-0005-0000-0000-000023130000}"/>
    <cellStyle name="Normal 2 4 2 4 3 9 2" xfId="12918" xr:uid="{9F102D09-9306-4DEB-B955-04184FC79105}"/>
    <cellStyle name="Normal 2 4 2 4 4" xfId="4933" xr:uid="{00000000-0005-0000-0000-000024130000}"/>
    <cellStyle name="Normal 2 4 2 4 4 10" xfId="4934" xr:uid="{00000000-0005-0000-0000-000025130000}"/>
    <cellStyle name="Normal 2 4 2 4 4 10 2" xfId="12920" xr:uid="{12754AB6-CAF0-4CA7-A447-74B81815F83F}"/>
    <cellStyle name="Normal 2 4 2 4 4 11" xfId="4935" xr:uid="{00000000-0005-0000-0000-000026130000}"/>
    <cellStyle name="Normal 2 4 2 4 4 11 2" xfId="12921" xr:uid="{D660C446-AD4D-4ACF-B3DD-A6A5E9977C98}"/>
    <cellStyle name="Normal 2 4 2 4 4 12" xfId="4936" xr:uid="{00000000-0005-0000-0000-000027130000}"/>
    <cellStyle name="Normal 2 4 2 4 4 12 2" xfId="12922" xr:uid="{0C1098AA-CCF9-4C8B-B87F-A94C64805729}"/>
    <cellStyle name="Normal 2 4 2 4 4 13" xfId="4937" xr:uid="{00000000-0005-0000-0000-000028130000}"/>
    <cellStyle name="Normal 2 4 2 4 4 13 2" xfId="12923" xr:uid="{B72C4550-6F0A-4AAF-AD42-835E355B7E20}"/>
    <cellStyle name="Normal 2 4 2 4 4 14" xfId="4938" xr:uid="{00000000-0005-0000-0000-000029130000}"/>
    <cellStyle name="Normal 2 4 2 4 4 14 2" xfId="12924" xr:uid="{3589A2B8-B8D3-40E5-85ED-910569879A39}"/>
    <cellStyle name="Normal 2 4 2 4 4 15" xfId="4939" xr:uid="{00000000-0005-0000-0000-00002A130000}"/>
    <cellStyle name="Normal 2 4 2 4 4 15 2" xfId="12925" xr:uid="{A58964A3-D144-48AA-8894-A79976E83B3D}"/>
    <cellStyle name="Normal 2 4 2 4 4 16" xfId="12919" xr:uid="{BF2A1F44-3BC7-4D89-BB3E-C2B53291C187}"/>
    <cellStyle name="Normal 2 4 2 4 4 2" xfId="4940" xr:uid="{00000000-0005-0000-0000-00002B130000}"/>
    <cellStyle name="Normal 2 4 2 4 4 2 2" xfId="12926" xr:uid="{F7763CEB-9088-4438-8FCF-6F5E58D6A681}"/>
    <cellStyle name="Normal 2 4 2 4 4 3" xfId="4941" xr:uid="{00000000-0005-0000-0000-00002C130000}"/>
    <cellStyle name="Normal 2 4 2 4 4 3 2" xfId="12927" xr:uid="{B0CEE0AE-E220-4A1C-8F30-707F52249A07}"/>
    <cellStyle name="Normal 2 4 2 4 4 4" xfId="4942" xr:uid="{00000000-0005-0000-0000-00002D130000}"/>
    <cellStyle name="Normal 2 4 2 4 4 4 2" xfId="12928" xr:uid="{F436369D-E168-4A03-AEC4-BF98AB31A61B}"/>
    <cellStyle name="Normal 2 4 2 4 4 5" xfId="4943" xr:uid="{00000000-0005-0000-0000-00002E130000}"/>
    <cellStyle name="Normal 2 4 2 4 4 5 2" xfId="12929" xr:uid="{66C2EC98-FF0F-4BE8-AC33-CDA71AAC7FAC}"/>
    <cellStyle name="Normal 2 4 2 4 4 6" xfId="4944" xr:uid="{00000000-0005-0000-0000-00002F130000}"/>
    <cellStyle name="Normal 2 4 2 4 4 6 2" xfId="12930" xr:uid="{B6239036-B606-4345-8D16-8D9B2B5E53D9}"/>
    <cellStyle name="Normal 2 4 2 4 4 7" xfId="4945" xr:uid="{00000000-0005-0000-0000-000030130000}"/>
    <cellStyle name="Normal 2 4 2 4 4 7 2" xfId="12931" xr:uid="{8910C5D4-4F5D-4840-952E-ED2DDE6413E1}"/>
    <cellStyle name="Normal 2 4 2 4 4 8" xfId="4946" xr:uid="{00000000-0005-0000-0000-000031130000}"/>
    <cellStyle name="Normal 2 4 2 4 4 8 2" xfId="12932" xr:uid="{DEDC7BEA-9F46-4B60-975D-A96667AF4A9B}"/>
    <cellStyle name="Normal 2 4 2 4 4 9" xfId="4947" xr:uid="{00000000-0005-0000-0000-000032130000}"/>
    <cellStyle name="Normal 2 4 2 4 4 9 2" xfId="12933" xr:uid="{10BE80F1-CC19-49F7-913D-F525963315AE}"/>
    <cellStyle name="Normal 2 4 2 4 5" xfId="4948" xr:uid="{00000000-0005-0000-0000-000033130000}"/>
    <cellStyle name="Normal 2 4 2 4 5 10" xfId="4949" xr:uid="{00000000-0005-0000-0000-000034130000}"/>
    <cellStyle name="Normal 2 4 2 4 5 10 2" xfId="12935" xr:uid="{5A582B95-5016-4C9A-8C54-00A22AF97DC1}"/>
    <cellStyle name="Normal 2 4 2 4 5 11" xfId="4950" xr:uid="{00000000-0005-0000-0000-000035130000}"/>
    <cellStyle name="Normal 2 4 2 4 5 11 2" xfId="12936" xr:uid="{11DC88E1-82B0-405A-AD27-54CBE8AF5A0C}"/>
    <cellStyle name="Normal 2 4 2 4 5 12" xfId="4951" xr:uid="{00000000-0005-0000-0000-000036130000}"/>
    <cellStyle name="Normal 2 4 2 4 5 12 2" xfId="12937" xr:uid="{D78A74BB-41A7-401E-B177-7F8AF89D53F3}"/>
    <cellStyle name="Normal 2 4 2 4 5 13" xfId="4952" xr:uid="{00000000-0005-0000-0000-000037130000}"/>
    <cellStyle name="Normal 2 4 2 4 5 13 2" xfId="12938" xr:uid="{1A090FF8-C220-404B-BAB8-442BDB81908E}"/>
    <cellStyle name="Normal 2 4 2 4 5 14" xfId="4953" xr:uid="{00000000-0005-0000-0000-000038130000}"/>
    <cellStyle name="Normal 2 4 2 4 5 14 2" xfId="12939" xr:uid="{97D0951F-25CF-436F-BE6D-E7C79AC1E905}"/>
    <cellStyle name="Normal 2 4 2 4 5 15" xfId="4954" xr:uid="{00000000-0005-0000-0000-000039130000}"/>
    <cellStyle name="Normal 2 4 2 4 5 15 2" xfId="12940" xr:uid="{881D8159-E142-4A50-A51C-7AD6BB6CF8C2}"/>
    <cellStyle name="Normal 2 4 2 4 5 16" xfId="12934" xr:uid="{894D11CA-B36E-4591-A4AD-CB338C6C688D}"/>
    <cellStyle name="Normal 2 4 2 4 5 2" xfId="4955" xr:uid="{00000000-0005-0000-0000-00003A130000}"/>
    <cellStyle name="Normal 2 4 2 4 5 2 2" xfId="12941" xr:uid="{9AC04163-EDE6-4446-8B24-18F3D676F5DC}"/>
    <cellStyle name="Normal 2 4 2 4 5 3" xfId="4956" xr:uid="{00000000-0005-0000-0000-00003B130000}"/>
    <cellStyle name="Normal 2 4 2 4 5 3 2" xfId="12942" xr:uid="{E375F937-9DAF-41AB-8A18-02DCF400B8D3}"/>
    <cellStyle name="Normal 2 4 2 4 5 4" xfId="4957" xr:uid="{00000000-0005-0000-0000-00003C130000}"/>
    <cellStyle name="Normal 2 4 2 4 5 4 2" xfId="12943" xr:uid="{147ABB16-2B36-48CE-A453-AE6C1E0DCEEA}"/>
    <cellStyle name="Normal 2 4 2 4 5 5" xfId="4958" xr:uid="{00000000-0005-0000-0000-00003D130000}"/>
    <cellStyle name="Normal 2 4 2 4 5 5 2" xfId="12944" xr:uid="{76C22CCF-07C5-4AFC-8D1A-060B8119A4A6}"/>
    <cellStyle name="Normal 2 4 2 4 5 6" xfId="4959" xr:uid="{00000000-0005-0000-0000-00003E130000}"/>
    <cellStyle name="Normal 2 4 2 4 5 6 2" xfId="12945" xr:uid="{30AD1D32-A08F-4C29-BE11-15A18DD35450}"/>
    <cellStyle name="Normal 2 4 2 4 5 7" xfId="4960" xr:uid="{00000000-0005-0000-0000-00003F130000}"/>
    <cellStyle name="Normal 2 4 2 4 5 7 2" xfId="12946" xr:uid="{3542025C-3A42-4BCC-98DB-6286BB977189}"/>
    <cellStyle name="Normal 2 4 2 4 5 8" xfId="4961" xr:uid="{00000000-0005-0000-0000-000040130000}"/>
    <cellStyle name="Normal 2 4 2 4 5 8 2" xfId="12947" xr:uid="{FAFD722A-EEDF-4112-9E9A-DFC39419388F}"/>
    <cellStyle name="Normal 2 4 2 4 5 9" xfId="4962" xr:uid="{00000000-0005-0000-0000-000041130000}"/>
    <cellStyle name="Normal 2 4 2 4 5 9 2" xfId="12948" xr:uid="{928FAD2C-EF1E-41E6-8F7D-59B26D8AEC20}"/>
    <cellStyle name="Normal 2 4 2 4 6" xfId="12884" xr:uid="{F002C8D2-C98D-4FBB-B9B6-4055F2213127}"/>
    <cellStyle name="Normal 2 4 2 5" xfId="4963" xr:uid="{00000000-0005-0000-0000-000042130000}"/>
    <cellStyle name="Normal 2 4 2 5 2" xfId="12949" xr:uid="{E6970530-338F-4E03-84B9-6CA3E2668D30}"/>
    <cellStyle name="Normal 2 4 2 6" xfId="4964" xr:uid="{00000000-0005-0000-0000-000043130000}"/>
    <cellStyle name="Normal 2 4 2 6 2" xfId="12950" xr:uid="{2E9042EB-98F7-4D6E-8288-63F37514D06D}"/>
    <cellStyle name="Normal 2 4 2 7" xfId="4965" xr:uid="{00000000-0005-0000-0000-000044130000}"/>
    <cellStyle name="Normal 2 4 2 7 2" xfId="12951" xr:uid="{7108B363-B810-47AD-A930-A7A3A6CE84E7}"/>
    <cellStyle name="Normal 2 4 2 8" xfId="4966" xr:uid="{00000000-0005-0000-0000-000045130000}"/>
    <cellStyle name="Normal 2 4 2 8 2" xfId="12952" xr:uid="{976507D3-5BBF-4CC1-8C69-14B1547590E8}"/>
    <cellStyle name="Normal 2 4 2 9" xfId="4967" xr:uid="{00000000-0005-0000-0000-000046130000}"/>
    <cellStyle name="Normal 2 4 2 9 2" xfId="12953" xr:uid="{51622AFF-177A-4F03-8BD5-FAB05429D104}"/>
    <cellStyle name="Normal 2 4 20" xfId="4968" xr:uid="{00000000-0005-0000-0000-000047130000}"/>
    <cellStyle name="Normal 2 4 20 2" xfId="12954" xr:uid="{43404C34-C78D-4874-906D-4C8CA769BBC0}"/>
    <cellStyle name="Normal 2 4 21" xfId="4969" xr:uid="{00000000-0005-0000-0000-000048130000}"/>
    <cellStyle name="Normal 2 4 21 2" xfId="12955" xr:uid="{DEE7C672-7B26-4549-9588-CF2E5E18B54F}"/>
    <cellStyle name="Normal 2 4 22" xfId="4970" xr:uid="{00000000-0005-0000-0000-000049130000}"/>
    <cellStyle name="Normal 2 4 22 2" xfId="12956" xr:uid="{8A75AE59-99E6-4441-8185-189F3AEB8048}"/>
    <cellStyle name="Normal 2 4 23" xfId="4971" xr:uid="{00000000-0005-0000-0000-00004A130000}"/>
    <cellStyle name="Normal 2 4 23 2" xfId="12957" xr:uid="{66FEA7D2-E380-45E6-B252-B0B55AE77AAE}"/>
    <cellStyle name="Normal 2 4 24" xfId="4972" xr:uid="{00000000-0005-0000-0000-00004B130000}"/>
    <cellStyle name="Normal 2 4 24 2" xfId="12958" xr:uid="{6D9255B0-76BC-4D35-869F-BF9B43575B50}"/>
    <cellStyle name="Normal 2 4 25" xfId="4973" xr:uid="{00000000-0005-0000-0000-00004C130000}"/>
    <cellStyle name="Normal 2 4 25 2" xfId="12959" xr:uid="{C0545BA2-A1E1-462A-AB6A-FE9E4708BF50}"/>
    <cellStyle name="Normal 2 4 26" xfId="4974" xr:uid="{00000000-0005-0000-0000-00004D130000}"/>
    <cellStyle name="Normal 2 4 26 2" xfId="12960" xr:uid="{14F1CCAA-A5DD-4EA4-92EF-C144B9B73B64}"/>
    <cellStyle name="Normal 2 4 27" xfId="4975" xr:uid="{00000000-0005-0000-0000-00004E130000}"/>
    <cellStyle name="Normal 2 4 27 2" xfId="12961" xr:uid="{F59254DB-293E-4777-9B22-634FE689FAD9}"/>
    <cellStyle name="Normal 2 4 28" xfId="4976" xr:uid="{00000000-0005-0000-0000-00004F130000}"/>
    <cellStyle name="Normal 2 4 28 2" xfId="12962" xr:uid="{10933222-0054-455C-B179-A12B5E43CD95}"/>
    <cellStyle name="Normal 2 4 29" xfId="4977" xr:uid="{00000000-0005-0000-0000-000050130000}"/>
    <cellStyle name="Normal 2 4 29 2" xfId="12963" xr:uid="{86B3E5C3-78F3-4280-B1EC-49C30EB2AD4A}"/>
    <cellStyle name="Normal 2 4 3" xfId="4978" xr:uid="{00000000-0005-0000-0000-000051130000}"/>
    <cellStyle name="Normal 2 4 3 10" xfId="4979" xr:uid="{00000000-0005-0000-0000-000052130000}"/>
    <cellStyle name="Normal 2 4 3 10 2" xfId="12965" xr:uid="{3C737DE8-9DD5-482D-86A0-7A4743B5F3A2}"/>
    <cellStyle name="Normal 2 4 3 11" xfId="4980" xr:uid="{00000000-0005-0000-0000-000053130000}"/>
    <cellStyle name="Normal 2 4 3 11 2" xfId="12966" xr:uid="{66D92FCE-AC46-45CF-BF8A-9D2EF06DA39F}"/>
    <cellStyle name="Normal 2 4 3 12" xfId="4981" xr:uid="{00000000-0005-0000-0000-000054130000}"/>
    <cellStyle name="Normal 2 4 3 12 2" xfId="12967" xr:uid="{29995E13-438D-4106-BA89-9D4B98911B9C}"/>
    <cellStyle name="Normal 2 4 3 13" xfId="4982" xr:uid="{00000000-0005-0000-0000-000055130000}"/>
    <cellStyle name="Normal 2 4 3 13 2" xfId="12968" xr:uid="{A86EFC16-955E-4B80-91FD-300FB1514111}"/>
    <cellStyle name="Normal 2 4 3 14" xfId="4983" xr:uid="{00000000-0005-0000-0000-000056130000}"/>
    <cellStyle name="Normal 2 4 3 14 2" xfId="12969" xr:uid="{3C776A64-79C5-4B8E-B451-72E4E92D1A12}"/>
    <cellStyle name="Normal 2 4 3 15" xfId="4984" xr:uid="{00000000-0005-0000-0000-000057130000}"/>
    <cellStyle name="Normal 2 4 3 15 2" xfId="12970" xr:uid="{FC7EDB35-C71B-41EE-A6D2-C7B4177C925F}"/>
    <cellStyle name="Normal 2 4 3 16" xfId="4985" xr:uid="{00000000-0005-0000-0000-000058130000}"/>
    <cellStyle name="Normal 2 4 3 16 2" xfId="12971" xr:uid="{A03E3A35-7D04-4EFC-A712-442AEFE26613}"/>
    <cellStyle name="Normal 2 4 3 17" xfId="4986" xr:uid="{00000000-0005-0000-0000-000059130000}"/>
    <cellStyle name="Normal 2 4 3 17 2" xfId="12972" xr:uid="{D1110543-35F4-4BC3-81A7-C63EBA67573F}"/>
    <cellStyle name="Normal 2 4 3 18" xfId="4987" xr:uid="{00000000-0005-0000-0000-00005A130000}"/>
    <cellStyle name="Normal 2 4 3 18 2" xfId="12973" xr:uid="{9E93FEE7-CAE5-461B-8570-298106A05C23}"/>
    <cellStyle name="Normal 2 4 3 19" xfId="4988" xr:uid="{00000000-0005-0000-0000-00005B130000}"/>
    <cellStyle name="Normal 2 4 3 19 2" xfId="12974" xr:uid="{750228F8-E23C-4591-9922-D7543F949FAB}"/>
    <cellStyle name="Normal 2 4 3 2" xfId="4989" xr:uid="{00000000-0005-0000-0000-00005C130000}"/>
    <cellStyle name="Normal 2 4 3 2 2" xfId="4990" xr:uid="{00000000-0005-0000-0000-00005D130000}"/>
    <cellStyle name="Normal 2 4 3 2 2 10" xfId="4991" xr:uid="{00000000-0005-0000-0000-00005E130000}"/>
    <cellStyle name="Normal 2 4 3 2 2 10 2" xfId="12977" xr:uid="{5B792DD7-B9F5-4CBC-BD5E-9F0DB8A6A769}"/>
    <cellStyle name="Normal 2 4 3 2 2 11" xfId="4992" xr:uid="{00000000-0005-0000-0000-00005F130000}"/>
    <cellStyle name="Normal 2 4 3 2 2 11 2" xfId="12978" xr:uid="{F4B2B224-44C3-4056-B1AA-15ADBEFFEF3C}"/>
    <cellStyle name="Normal 2 4 3 2 2 12" xfId="4993" xr:uid="{00000000-0005-0000-0000-000060130000}"/>
    <cellStyle name="Normal 2 4 3 2 2 12 2" xfId="12979" xr:uid="{3968B85D-95A3-4E10-A985-A8FB81F434EF}"/>
    <cellStyle name="Normal 2 4 3 2 2 13" xfId="4994" xr:uid="{00000000-0005-0000-0000-000061130000}"/>
    <cellStyle name="Normal 2 4 3 2 2 13 2" xfId="12980" xr:uid="{A92CABE5-7D07-41BA-983D-7F0BE2080BD0}"/>
    <cellStyle name="Normal 2 4 3 2 2 14" xfId="4995" xr:uid="{00000000-0005-0000-0000-000062130000}"/>
    <cellStyle name="Normal 2 4 3 2 2 14 2" xfId="12981" xr:uid="{33427D05-D7B5-415E-A1E8-7CFA29D689F5}"/>
    <cellStyle name="Normal 2 4 3 2 2 15" xfId="4996" xr:uid="{00000000-0005-0000-0000-000063130000}"/>
    <cellStyle name="Normal 2 4 3 2 2 15 2" xfId="12982" xr:uid="{E3B42F5E-024C-45E2-B2E1-0D08BCC02C99}"/>
    <cellStyle name="Normal 2 4 3 2 2 16" xfId="4997" xr:uid="{00000000-0005-0000-0000-000064130000}"/>
    <cellStyle name="Normal 2 4 3 2 2 16 2" xfId="12983" xr:uid="{8376788E-C31F-4341-B1C7-B2B33EC54F75}"/>
    <cellStyle name="Normal 2 4 3 2 2 17" xfId="4998" xr:uid="{00000000-0005-0000-0000-000065130000}"/>
    <cellStyle name="Normal 2 4 3 2 2 17 2" xfId="12984" xr:uid="{9A8B0D24-5CB7-4C4C-893F-81630B6B24D8}"/>
    <cellStyle name="Normal 2 4 3 2 2 18" xfId="4999" xr:uid="{00000000-0005-0000-0000-000066130000}"/>
    <cellStyle name="Normal 2 4 3 2 2 18 2" xfId="12985" xr:uid="{FD00319C-9591-46F4-BAC8-9CE267045B79}"/>
    <cellStyle name="Normal 2 4 3 2 2 19" xfId="5000" xr:uid="{00000000-0005-0000-0000-000067130000}"/>
    <cellStyle name="Normal 2 4 3 2 2 19 2" xfId="12986" xr:uid="{7BE41AEA-8007-46CD-B906-4D7D4DDF9EED}"/>
    <cellStyle name="Normal 2 4 3 2 2 2" xfId="5001" xr:uid="{00000000-0005-0000-0000-000068130000}"/>
    <cellStyle name="Normal 2 4 3 2 2 2 2" xfId="5002" xr:uid="{00000000-0005-0000-0000-000069130000}"/>
    <cellStyle name="Normal 2 4 3 2 2 2 2 10" xfId="5003" xr:uid="{00000000-0005-0000-0000-00006A130000}"/>
    <cellStyle name="Normal 2 4 3 2 2 2 2 10 2" xfId="12989" xr:uid="{5D4D7501-AE96-4EE5-B995-E2156AA5D971}"/>
    <cellStyle name="Normal 2 4 3 2 2 2 2 11" xfId="5004" xr:uid="{00000000-0005-0000-0000-00006B130000}"/>
    <cellStyle name="Normal 2 4 3 2 2 2 2 11 2" xfId="12990" xr:uid="{FAB47637-BB78-498B-8077-6547439747C6}"/>
    <cellStyle name="Normal 2 4 3 2 2 2 2 12" xfId="5005" xr:uid="{00000000-0005-0000-0000-00006C130000}"/>
    <cellStyle name="Normal 2 4 3 2 2 2 2 12 2" xfId="12991" xr:uid="{573605E3-CFAA-497F-AFBC-C6240273C459}"/>
    <cellStyle name="Normal 2 4 3 2 2 2 2 13" xfId="5006" xr:uid="{00000000-0005-0000-0000-00006D130000}"/>
    <cellStyle name="Normal 2 4 3 2 2 2 2 13 2" xfId="12992" xr:uid="{8827EB97-E7D2-4F17-8E1A-1CE240E65A85}"/>
    <cellStyle name="Normal 2 4 3 2 2 2 2 14" xfId="5007" xr:uid="{00000000-0005-0000-0000-00006E130000}"/>
    <cellStyle name="Normal 2 4 3 2 2 2 2 14 2" xfId="12993" xr:uid="{059623BF-E9A8-477C-91A0-F4397FF3F501}"/>
    <cellStyle name="Normal 2 4 3 2 2 2 2 15" xfId="5008" xr:uid="{00000000-0005-0000-0000-00006F130000}"/>
    <cellStyle name="Normal 2 4 3 2 2 2 2 15 2" xfId="12994" xr:uid="{38F9719C-8B24-4D00-BB71-EBBCFEADC2D6}"/>
    <cellStyle name="Normal 2 4 3 2 2 2 2 16" xfId="12988" xr:uid="{FB2BA479-7C39-42FA-98E4-8F503F895C79}"/>
    <cellStyle name="Normal 2 4 3 2 2 2 2 2" xfId="5009" xr:uid="{00000000-0005-0000-0000-000070130000}"/>
    <cellStyle name="Normal 2 4 3 2 2 2 2 2 2" xfId="12995" xr:uid="{FD16BC5A-74C9-447D-8E06-A4B0E880EC2C}"/>
    <cellStyle name="Normal 2 4 3 2 2 2 2 3" xfId="5010" xr:uid="{00000000-0005-0000-0000-000071130000}"/>
    <cellStyle name="Normal 2 4 3 2 2 2 2 3 2" xfId="12996" xr:uid="{8C8E8CDE-A56A-4DF4-A4B8-7FDFEA4F64A7}"/>
    <cellStyle name="Normal 2 4 3 2 2 2 2 4" xfId="5011" xr:uid="{00000000-0005-0000-0000-000072130000}"/>
    <cellStyle name="Normal 2 4 3 2 2 2 2 4 2" xfId="12997" xr:uid="{C5CFD129-5EE6-437D-B1B9-31436FA6CF06}"/>
    <cellStyle name="Normal 2 4 3 2 2 2 2 5" xfId="5012" xr:uid="{00000000-0005-0000-0000-000073130000}"/>
    <cellStyle name="Normal 2 4 3 2 2 2 2 5 2" xfId="12998" xr:uid="{73A9305B-EE52-48B8-A025-05AA7BF88C94}"/>
    <cellStyle name="Normal 2 4 3 2 2 2 2 6" xfId="5013" xr:uid="{00000000-0005-0000-0000-000074130000}"/>
    <cellStyle name="Normal 2 4 3 2 2 2 2 6 2" xfId="12999" xr:uid="{0D05C661-DA55-4377-B52F-5A822DA1A05B}"/>
    <cellStyle name="Normal 2 4 3 2 2 2 2 7" xfId="5014" xr:uid="{00000000-0005-0000-0000-000075130000}"/>
    <cellStyle name="Normal 2 4 3 2 2 2 2 7 2" xfId="13000" xr:uid="{3962DFFF-8623-43A5-B34D-2BEDE55D94F5}"/>
    <cellStyle name="Normal 2 4 3 2 2 2 2 8" xfId="5015" xr:uid="{00000000-0005-0000-0000-000076130000}"/>
    <cellStyle name="Normal 2 4 3 2 2 2 2 8 2" xfId="13001" xr:uid="{12AA8ABF-21BA-4C39-B602-D02EA9CCD1D1}"/>
    <cellStyle name="Normal 2 4 3 2 2 2 2 9" xfId="5016" xr:uid="{00000000-0005-0000-0000-000077130000}"/>
    <cellStyle name="Normal 2 4 3 2 2 2 2 9 2" xfId="13002" xr:uid="{B2F2B2F2-706F-43F1-B235-5702E1BF6AC0}"/>
    <cellStyle name="Normal 2 4 3 2 2 2 3" xfId="5017" xr:uid="{00000000-0005-0000-0000-000078130000}"/>
    <cellStyle name="Normal 2 4 3 2 2 2 3 10" xfId="5018" xr:uid="{00000000-0005-0000-0000-000079130000}"/>
    <cellStyle name="Normal 2 4 3 2 2 2 3 10 2" xfId="13004" xr:uid="{B579A8CD-7A9E-4AE5-AA6A-FF5AF66EBE18}"/>
    <cellStyle name="Normal 2 4 3 2 2 2 3 11" xfId="5019" xr:uid="{00000000-0005-0000-0000-00007A130000}"/>
    <cellStyle name="Normal 2 4 3 2 2 2 3 11 2" xfId="13005" xr:uid="{640265B6-BDC0-47AA-9BE1-8A5EEC64A381}"/>
    <cellStyle name="Normal 2 4 3 2 2 2 3 12" xfId="5020" xr:uid="{00000000-0005-0000-0000-00007B130000}"/>
    <cellStyle name="Normal 2 4 3 2 2 2 3 12 2" xfId="13006" xr:uid="{CDBC6AE5-721A-4F7E-BD9E-4C9B520FA12F}"/>
    <cellStyle name="Normal 2 4 3 2 2 2 3 13" xfId="5021" xr:uid="{00000000-0005-0000-0000-00007C130000}"/>
    <cellStyle name="Normal 2 4 3 2 2 2 3 13 2" xfId="13007" xr:uid="{1D831F83-335D-4EC5-9498-6F1BCF9ED747}"/>
    <cellStyle name="Normal 2 4 3 2 2 2 3 14" xfId="5022" xr:uid="{00000000-0005-0000-0000-00007D130000}"/>
    <cellStyle name="Normal 2 4 3 2 2 2 3 14 2" xfId="13008" xr:uid="{D48EAC37-1C2D-44B5-BBFD-A1774B507EEB}"/>
    <cellStyle name="Normal 2 4 3 2 2 2 3 15" xfId="5023" xr:uid="{00000000-0005-0000-0000-00007E130000}"/>
    <cellStyle name="Normal 2 4 3 2 2 2 3 15 2" xfId="13009" xr:uid="{DDF43B9A-F84E-405A-935F-9E68726431E9}"/>
    <cellStyle name="Normal 2 4 3 2 2 2 3 16" xfId="13003" xr:uid="{D519FF2F-40C2-47F0-906C-AE968F869D88}"/>
    <cellStyle name="Normal 2 4 3 2 2 2 3 2" xfId="5024" xr:uid="{00000000-0005-0000-0000-00007F130000}"/>
    <cellStyle name="Normal 2 4 3 2 2 2 3 2 2" xfId="13010" xr:uid="{E8255786-B990-4B97-9F4E-AC43A5FA3EAF}"/>
    <cellStyle name="Normal 2 4 3 2 2 2 3 3" xfId="5025" xr:uid="{00000000-0005-0000-0000-000080130000}"/>
    <cellStyle name="Normal 2 4 3 2 2 2 3 3 2" xfId="13011" xr:uid="{60411A73-6344-47AE-9D7A-4AC95869C165}"/>
    <cellStyle name="Normal 2 4 3 2 2 2 3 4" xfId="5026" xr:uid="{00000000-0005-0000-0000-000081130000}"/>
    <cellStyle name="Normal 2 4 3 2 2 2 3 4 2" xfId="13012" xr:uid="{281D67A9-7BFA-4FE3-B585-0868242C23CD}"/>
    <cellStyle name="Normal 2 4 3 2 2 2 3 5" xfId="5027" xr:uid="{00000000-0005-0000-0000-000082130000}"/>
    <cellStyle name="Normal 2 4 3 2 2 2 3 5 2" xfId="13013" xr:uid="{B5838803-17CF-4334-B67B-54C7C1D27641}"/>
    <cellStyle name="Normal 2 4 3 2 2 2 3 6" xfId="5028" xr:uid="{00000000-0005-0000-0000-000083130000}"/>
    <cellStyle name="Normal 2 4 3 2 2 2 3 6 2" xfId="13014" xr:uid="{E86332AD-CCAE-450D-9BF0-AD5A65A58975}"/>
    <cellStyle name="Normal 2 4 3 2 2 2 3 7" xfId="5029" xr:uid="{00000000-0005-0000-0000-000084130000}"/>
    <cellStyle name="Normal 2 4 3 2 2 2 3 7 2" xfId="13015" xr:uid="{5BFD99B2-9CDC-4630-9F31-2DA599363B2C}"/>
    <cellStyle name="Normal 2 4 3 2 2 2 3 8" xfId="5030" xr:uid="{00000000-0005-0000-0000-000085130000}"/>
    <cellStyle name="Normal 2 4 3 2 2 2 3 8 2" xfId="13016" xr:uid="{CCBA78E8-1322-424A-A9DF-250DDDAE5E4A}"/>
    <cellStyle name="Normal 2 4 3 2 2 2 3 9" xfId="5031" xr:uid="{00000000-0005-0000-0000-000086130000}"/>
    <cellStyle name="Normal 2 4 3 2 2 2 3 9 2" xfId="13017" xr:uid="{21A2FA78-86E0-4E0E-88A2-046937FE1267}"/>
    <cellStyle name="Normal 2 4 3 2 2 2 4" xfId="5032" xr:uid="{00000000-0005-0000-0000-000087130000}"/>
    <cellStyle name="Normal 2 4 3 2 2 2 4 10" xfId="5033" xr:uid="{00000000-0005-0000-0000-000088130000}"/>
    <cellStyle name="Normal 2 4 3 2 2 2 4 10 2" xfId="13019" xr:uid="{66376600-874E-4998-B821-0B2EAB31DCA5}"/>
    <cellStyle name="Normal 2 4 3 2 2 2 4 11" xfId="5034" xr:uid="{00000000-0005-0000-0000-000089130000}"/>
    <cellStyle name="Normal 2 4 3 2 2 2 4 11 2" xfId="13020" xr:uid="{78697ADD-1A01-4DEE-86FA-16DD8F511ADA}"/>
    <cellStyle name="Normal 2 4 3 2 2 2 4 12" xfId="5035" xr:uid="{00000000-0005-0000-0000-00008A130000}"/>
    <cellStyle name="Normal 2 4 3 2 2 2 4 12 2" xfId="13021" xr:uid="{16F8CD53-B7EF-4B10-B378-7CDA983BEED1}"/>
    <cellStyle name="Normal 2 4 3 2 2 2 4 13" xfId="5036" xr:uid="{00000000-0005-0000-0000-00008B130000}"/>
    <cellStyle name="Normal 2 4 3 2 2 2 4 13 2" xfId="13022" xr:uid="{B7414A7C-3179-405C-B0D1-7E845C01D820}"/>
    <cellStyle name="Normal 2 4 3 2 2 2 4 14" xfId="5037" xr:uid="{00000000-0005-0000-0000-00008C130000}"/>
    <cellStyle name="Normal 2 4 3 2 2 2 4 14 2" xfId="13023" xr:uid="{CD42144A-A1A6-4E0A-A1ED-A3B84FA1FE36}"/>
    <cellStyle name="Normal 2 4 3 2 2 2 4 15" xfId="5038" xr:uid="{00000000-0005-0000-0000-00008D130000}"/>
    <cellStyle name="Normal 2 4 3 2 2 2 4 15 2" xfId="13024" xr:uid="{4C394352-B842-4F47-BE66-BEE221D185FE}"/>
    <cellStyle name="Normal 2 4 3 2 2 2 4 16" xfId="13018" xr:uid="{78FE669D-DCC4-4208-B7C8-494CE1806B8D}"/>
    <cellStyle name="Normal 2 4 3 2 2 2 4 2" xfId="5039" xr:uid="{00000000-0005-0000-0000-00008E130000}"/>
    <cellStyle name="Normal 2 4 3 2 2 2 4 2 2" xfId="13025" xr:uid="{4631AAF4-1DDD-426E-BDFD-38CB79AD0A8B}"/>
    <cellStyle name="Normal 2 4 3 2 2 2 4 3" xfId="5040" xr:uid="{00000000-0005-0000-0000-00008F130000}"/>
    <cellStyle name="Normal 2 4 3 2 2 2 4 3 2" xfId="13026" xr:uid="{3B4F6C7D-CF3E-4230-9033-37131E0B259B}"/>
    <cellStyle name="Normal 2 4 3 2 2 2 4 4" xfId="5041" xr:uid="{00000000-0005-0000-0000-000090130000}"/>
    <cellStyle name="Normal 2 4 3 2 2 2 4 4 2" xfId="13027" xr:uid="{F1DF0F58-9651-4013-9619-D6A478963356}"/>
    <cellStyle name="Normal 2 4 3 2 2 2 4 5" xfId="5042" xr:uid="{00000000-0005-0000-0000-000091130000}"/>
    <cellStyle name="Normal 2 4 3 2 2 2 4 5 2" xfId="13028" xr:uid="{41E42642-1D02-45A0-9657-3FD618E5D063}"/>
    <cellStyle name="Normal 2 4 3 2 2 2 4 6" xfId="5043" xr:uid="{00000000-0005-0000-0000-000092130000}"/>
    <cellStyle name="Normal 2 4 3 2 2 2 4 6 2" xfId="13029" xr:uid="{9E4BD361-08FC-45FE-A575-DC90669937E9}"/>
    <cellStyle name="Normal 2 4 3 2 2 2 4 7" xfId="5044" xr:uid="{00000000-0005-0000-0000-000093130000}"/>
    <cellStyle name="Normal 2 4 3 2 2 2 4 7 2" xfId="13030" xr:uid="{07A64FBB-6220-434B-A637-D151BB74EBB9}"/>
    <cellStyle name="Normal 2 4 3 2 2 2 4 8" xfId="5045" xr:uid="{00000000-0005-0000-0000-000094130000}"/>
    <cellStyle name="Normal 2 4 3 2 2 2 4 8 2" xfId="13031" xr:uid="{E33AF503-191F-4576-A44A-E1E4C7B4B3EB}"/>
    <cellStyle name="Normal 2 4 3 2 2 2 4 9" xfId="5046" xr:uid="{00000000-0005-0000-0000-000095130000}"/>
    <cellStyle name="Normal 2 4 3 2 2 2 4 9 2" xfId="13032" xr:uid="{101F5C10-5A98-4E1E-B1F7-30D3E32D4D57}"/>
    <cellStyle name="Normal 2 4 3 2 2 2 5" xfId="5047" xr:uid="{00000000-0005-0000-0000-000096130000}"/>
    <cellStyle name="Normal 2 4 3 2 2 2 5 10" xfId="5048" xr:uid="{00000000-0005-0000-0000-000097130000}"/>
    <cellStyle name="Normal 2 4 3 2 2 2 5 10 2" xfId="13034" xr:uid="{40093228-2DCD-4F16-BE5B-E8D82684E706}"/>
    <cellStyle name="Normal 2 4 3 2 2 2 5 11" xfId="5049" xr:uid="{00000000-0005-0000-0000-000098130000}"/>
    <cellStyle name="Normal 2 4 3 2 2 2 5 11 2" xfId="13035" xr:uid="{8101A21B-DF83-4579-A4CC-47384487C17A}"/>
    <cellStyle name="Normal 2 4 3 2 2 2 5 12" xfId="5050" xr:uid="{00000000-0005-0000-0000-000099130000}"/>
    <cellStyle name="Normal 2 4 3 2 2 2 5 12 2" xfId="13036" xr:uid="{D6BE8C7F-0783-4EA9-AAB0-09F49E6DAE03}"/>
    <cellStyle name="Normal 2 4 3 2 2 2 5 13" xfId="5051" xr:uid="{00000000-0005-0000-0000-00009A130000}"/>
    <cellStyle name="Normal 2 4 3 2 2 2 5 13 2" xfId="13037" xr:uid="{25022B6C-565A-45BD-876B-45A389F23930}"/>
    <cellStyle name="Normal 2 4 3 2 2 2 5 14" xfId="5052" xr:uid="{00000000-0005-0000-0000-00009B130000}"/>
    <cellStyle name="Normal 2 4 3 2 2 2 5 14 2" xfId="13038" xr:uid="{7F2DB0CF-BCF6-4D40-9BF4-72863937FE31}"/>
    <cellStyle name="Normal 2 4 3 2 2 2 5 15" xfId="5053" xr:uid="{00000000-0005-0000-0000-00009C130000}"/>
    <cellStyle name="Normal 2 4 3 2 2 2 5 15 2" xfId="13039" xr:uid="{6685621F-96FF-454E-B389-63F3113D7937}"/>
    <cellStyle name="Normal 2 4 3 2 2 2 5 16" xfId="13033" xr:uid="{8DAEB1C5-975C-40A1-A054-3435EF58E273}"/>
    <cellStyle name="Normal 2 4 3 2 2 2 5 2" xfId="5054" xr:uid="{00000000-0005-0000-0000-00009D130000}"/>
    <cellStyle name="Normal 2 4 3 2 2 2 5 2 2" xfId="13040" xr:uid="{AAEC29E7-2531-4176-B979-D9014B16E68F}"/>
    <cellStyle name="Normal 2 4 3 2 2 2 5 3" xfId="5055" xr:uid="{00000000-0005-0000-0000-00009E130000}"/>
    <cellStyle name="Normal 2 4 3 2 2 2 5 3 2" xfId="13041" xr:uid="{C499BF48-32B6-4D25-A25F-AB31A814BD8F}"/>
    <cellStyle name="Normal 2 4 3 2 2 2 5 4" xfId="5056" xr:uid="{00000000-0005-0000-0000-00009F130000}"/>
    <cellStyle name="Normal 2 4 3 2 2 2 5 4 2" xfId="13042" xr:uid="{CDE32245-06B6-4819-BF82-268EB38BCE6E}"/>
    <cellStyle name="Normal 2 4 3 2 2 2 5 5" xfId="5057" xr:uid="{00000000-0005-0000-0000-0000A0130000}"/>
    <cellStyle name="Normal 2 4 3 2 2 2 5 5 2" xfId="13043" xr:uid="{D2A38081-19A4-4BF5-A2EA-4F87CFA7C437}"/>
    <cellStyle name="Normal 2 4 3 2 2 2 5 6" xfId="5058" xr:uid="{00000000-0005-0000-0000-0000A1130000}"/>
    <cellStyle name="Normal 2 4 3 2 2 2 5 6 2" xfId="13044" xr:uid="{C38E785B-6D5F-43DA-851B-5D22A00DBB9B}"/>
    <cellStyle name="Normal 2 4 3 2 2 2 5 7" xfId="5059" xr:uid="{00000000-0005-0000-0000-0000A2130000}"/>
    <cellStyle name="Normal 2 4 3 2 2 2 5 7 2" xfId="13045" xr:uid="{3FF06A1F-E979-49A8-9022-C10C9E4FD468}"/>
    <cellStyle name="Normal 2 4 3 2 2 2 5 8" xfId="5060" xr:uid="{00000000-0005-0000-0000-0000A3130000}"/>
    <cellStyle name="Normal 2 4 3 2 2 2 5 8 2" xfId="13046" xr:uid="{6BE013BF-D595-4A31-8059-A2C43976E94B}"/>
    <cellStyle name="Normal 2 4 3 2 2 2 5 9" xfId="5061" xr:uid="{00000000-0005-0000-0000-0000A4130000}"/>
    <cellStyle name="Normal 2 4 3 2 2 2 5 9 2" xfId="13047" xr:uid="{359D10A2-9327-4619-B78E-00AE7370F7A2}"/>
    <cellStyle name="Normal 2 4 3 2 2 2 6" xfId="12987" xr:uid="{6B4926B8-B6F3-4B45-BFC8-8FE59ABF0EF1}"/>
    <cellStyle name="Normal 2 4 3 2 2 20" xfId="12976" xr:uid="{005A5B78-3323-40A0-8D92-6FBAE4269B84}"/>
    <cellStyle name="Normal 2 4 3 2 2 3" xfId="5062" xr:uid="{00000000-0005-0000-0000-0000A5130000}"/>
    <cellStyle name="Normal 2 4 3 2 2 3 2" xfId="13048" xr:uid="{ADDDAA84-1F49-45AE-8817-1637E8F27617}"/>
    <cellStyle name="Normal 2 4 3 2 2 4" xfId="5063" xr:uid="{00000000-0005-0000-0000-0000A6130000}"/>
    <cellStyle name="Normal 2 4 3 2 2 4 2" xfId="13049" xr:uid="{77F0C1EB-E9E8-47F8-917C-C01CC49E5989}"/>
    <cellStyle name="Normal 2 4 3 2 2 5" xfId="5064" xr:uid="{00000000-0005-0000-0000-0000A7130000}"/>
    <cellStyle name="Normal 2 4 3 2 2 5 2" xfId="13050" xr:uid="{29A619B3-FA8D-4676-B8AC-9A17A2A91FC3}"/>
    <cellStyle name="Normal 2 4 3 2 2 6" xfId="5065" xr:uid="{00000000-0005-0000-0000-0000A8130000}"/>
    <cellStyle name="Normal 2 4 3 2 2 6 2" xfId="13051" xr:uid="{BEEDE5B9-BCBF-4FFE-A223-51A519AC93A8}"/>
    <cellStyle name="Normal 2 4 3 2 2 7" xfId="5066" xr:uid="{00000000-0005-0000-0000-0000A9130000}"/>
    <cellStyle name="Normal 2 4 3 2 2 7 2" xfId="13052" xr:uid="{B233F7EC-B2B5-4425-B0E9-7BCEF752C188}"/>
    <cellStyle name="Normal 2 4 3 2 2 8" xfId="5067" xr:uid="{00000000-0005-0000-0000-0000AA130000}"/>
    <cellStyle name="Normal 2 4 3 2 2 8 2" xfId="13053" xr:uid="{5A6ABCC4-10A8-4C81-86C7-0EF0F9334165}"/>
    <cellStyle name="Normal 2 4 3 2 2 9" xfId="5068" xr:uid="{00000000-0005-0000-0000-0000AB130000}"/>
    <cellStyle name="Normal 2 4 3 2 2 9 2" xfId="13054" xr:uid="{8BE3D31A-596F-4A4C-BCD9-B86B5C25CE77}"/>
    <cellStyle name="Normal 2 4 3 2 3" xfId="5069" xr:uid="{00000000-0005-0000-0000-0000AC130000}"/>
    <cellStyle name="Normal 2 4 3 2 3 10" xfId="5070" xr:uid="{00000000-0005-0000-0000-0000AD130000}"/>
    <cellStyle name="Normal 2 4 3 2 3 10 2" xfId="13056" xr:uid="{A493F3E7-8E03-482C-B331-76A0F095FEAF}"/>
    <cellStyle name="Normal 2 4 3 2 3 11" xfId="5071" xr:uid="{00000000-0005-0000-0000-0000AE130000}"/>
    <cellStyle name="Normal 2 4 3 2 3 11 2" xfId="13057" xr:uid="{C1E1FB94-8CA5-4027-802A-D4F177B774EB}"/>
    <cellStyle name="Normal 2 4 3 2 3 12" xfId="5072" xr:uid="{00000000-0005-0000-0000-0000AF130000}"/>
    <cellStyle name="Normal 2 4 3 2 3 12 2" xfId="13058" xr:uid="{023BDDC3-9DA9-4DAC-BD76-534A359C777F}"/>
    <cellStyle name="Normal 2 4 3 2 3 13" xfId="5073" xr:uid="{00000000-0005-0000-0000-0000B0130000}"/>
    <cellStyle name="Normal 2 4 3 2 3 13 2" xfId="13059" xr:uid="{2925A645-A407-4395-9C23-FE26C0AFA121}"/>
    <cellStyle name="Normal 2 4 3 2 3 14" xfId="5074" xr:uid="{00000000-0005-0000-0000-0000B1130000}"/>
    <cellStyle name="Normal 2 4 3 2 3 14 2" xfId="13060" xr:uid="{9206FCCE-BE6C-46CC-9C15-F3DA3F57333A}"/>
    <cellStyle name="Normal 2 4 3 2 3 15" xfId="5075" xr:uid="{00000000-0005-0000-0000-0000B2130000}"/>
    <cellStyle name="Normal 2 4 3 2 3 15 2" xfId="13061" xr:uid="{BF285D1B-1EBA-45E6-BF42-E2CEAD4270E4}"/>
    <cellStyle name="Normal 2 4 3 2 3 16" xfId="13055" xr:uid="{E6F664D1-8880-44FD-B5E0-10EBEDDC856B}"/>
    <cellStyle name="Normal 2 4 3 2 3 2" xfId="5076" xr:uid="{00000000-0005-0000-0000-0000B3130000}"/>
    <cellStyle name="Normal 2 4 3 2 3 2 2" xfId="13062" xr:uid="{4293B5F8-8A3D-402E-9545-3A55437C1D80}"/>
    <cellStyle name="Normal 2 4 3 2 3 3" xfId="5077" xr:uid="{00000000-0005-0000-0000-0000B4130000}"/>
    <cellStyle name="Normal 2 4 3 2 3 3 2" xfId="13063" xr:uid="{52123E08-8228-4261-81A0-F03E24C3A0AF}"/>
    <cellStyle name="Normal 2 4 3 2 3 4" xfId="5078" xr:uid="{00000000-0005-0000-0000-0000B5130000}"/>
    <cellStyle name="Normal 2 4 3 2 3 4 2" xfId="13064" xr:uid="{7D48F81D-8D29-410F-BD0C-E40E5BD2C37E}"/>
    <cellStyle name="Normal 2 4 3 2 3 5" xfId="5079" xr:uid="{00000000-0005-0000-0000-0000B6130000}"/>
    <cellStyle name="Normal 2 4 3 2 3 5 2" xfId="13065" xr:uid="{7224491A-B5FC-4EAA-9732-326A98D913C0}"/>
    <cellStyle name="Normal 2 4 3 2 3 6" xfId="5080" xr:uid="{00000000-0005-0000-0000-0000B7130000}"/>
    <cellStyle name="Normal 2 4 3 2 3 6 2" xfId="13066" xr:uid="{E5EC94B5-BB94-4312-90B1-F3AF370EE228}"/>
    <cellStyle name="Normal 2 4 3 2 3 7" xfId="5081" xr:uid="{00000000-0005-0000-0000-0000B8130000}"/>
    <cellStyle name="Normal 2 4 3 2 3 7 2" xfId="13067" xr:uid="{8ED03131-1507-442A-A26D-3C89E6AFF40D}"/>
    <cellStyle name="Normal 2 4 3 2 3 8" xfId="5082" xr:uid="{00000000-0005-0000-0000-0000B9130000}"/>
    <cellStyle name="Normal 2 4 3 2 3 8 2" xfId="13068" xr:uid="{EA73340C-F198-496A-A1EC-BE3DF0B546C7}"/>
    <cellStyle name="Normal 2 4 3 2 3 9" xfId="5083" xr:uid="{00000000-0005-0000-0000-0000BA130000}"/>
    <cellStyle name="Normal 2 4 3 2 3 9 2" xfId="13069" xr:uid="{144EE431-35D7-4A1E-A613-13D23EAF9F2A}"/>
    <cellStyle name="Normal 2 4 3 2 4" xfId="5084" xr:uid="{00000000-0005-0000-0000-0000BB130000}"/>
    <cellStyle name="Normal 2 4 3 2 4 10" xfId="5085" xr:uid="{00000000-0005-0000-0000-0000BC130000}"/>
    <cellStyle name="Normal 2 4 3 2 4 10 2" xfId="13071" xr:uid="{B935F541-E3E4-4700-AC9C-B13485AE95FD}"/>
    <cellStyle name="Normal 2 4 3 2 4 11" xfId="5086" xr:uid="{00000000-0005-0000-0000-0000BD130000}"/>
    <cellStyle name="Normal 2 4 3 2 4 11 2" xfId="13072" xr:uid="{FE22C3E6-8E22-40B1-A5DE-64F1CBF24D41}"/>
    <cellStyle name="Normal 2 4 3 2 4 12" xfId="5087" xr:uid="{00000000-0005-0000-0000-0000BE130000}"/>
    <cellStyle name="Normal 2 4 3 2 4 12 2" xfId="13073" xr:uid="{7DD3543F-7FEB-45D7-9ED4-6638EDA8F9AE}"/>
    <cellStyle name="Normal 2 4 3 2 4 13" xfId="5088" xr:uid="{00000000-0005-0000-0000-0000BF130000}"/>
    <cellStyle name="Normal 2 4 3 2 4 13 2" xfId="13074" xr:uid="{F7184738-F7AA-48D4-92C9-B99FBC1D96F6}"/>
    <cellStyle name="Normal 2 4 3 2 4 14" xfId="5089" xr:uid="{00000000-0005-0000-0000-0000C0130000}"/>
    <cellStyle name="Normal 2 4 3 2 4 14 2" xfId="13075" xr:uid="{5CC09E0D-455A-4421-A94B-E658DA88888A}"/>
    <cellStyle name="Normal 2 4 3 2 4 15" xfId="5090" xr:uid="{00000000-0005-0000-0000-0000C1130000}"/>
    <cellStyle name="Normal 2 4 3 2 4 15 2" xfId="13076" xr:uid="{17E94415-DA5A-40B3-9ED1-D70A57692E99}"/>
    <cellStyle name="Normal 2 4 3 2 4 16" xfId="13070" xr:uid="{516C1D72-5AF0-4D8C-AF0E-8A1E183EFFB3}"/>
    <cellStyle name="Normal 2 4 3 2 4 2" xfId="5091" xr:uid="{00000000-0005-0000-0000-0000C2130000}"/>
    <cellStyle name="Normal 2 4 3 2 4 2 2" xfId="13077" xr:uid="{E7E69E45-A3F9-42BA-B980-CDC76F116047}"/>
    <cellStyle name="Normal 2 4 3 2 4 3" xfId="5092" xr:uid="{00000000-0005-0000-0000-0000C3130000}"/>
    <cellStyle name="Normal 2 4 3 2 4 3 2" xfId="13078" xr:uid="{50C48AE8-37F4-4762-A9CE-2BDEB9A39BF5}"/>
    <cellStyle name="Normal 2 4 3 2 4 4" xfId="5093" xr:uid="{00000000-0005-0000-0000-0000C4130000}"/>
    <cellStyle name="Normal 2 4 3 2 4 4 2" xfId="13079" xr:uid="{91EF1ADA-622A-4087-A2F0-292AF2AF6883}"/>
    <cellStyle name="Normal 2 4 3 2 4 5" xfId="5094" xr:uid="{00000000-0005-0000-0000-0000C5130000}"/>
    <cellStyle name="Normal 2 4 3 2 4 5 2" xfId="13080" xr:uid="{D8DF0A47-4902-4B1B-9939-1D605CACE460}"/>
    <cellStyle name="Normal 2 4 3 2 4 6" xfId="5095" xr:uid="{00000000-0005-0000-0000-0000C6130000}"/>
    <cellStyle name="Normal 2 4 3 2 4 6 2" xfId="13081" xr:uid="{7A00EAEC-CC9F-430D-AF66-875225386C6D}"/>
    <cellStyle name="Normal 2 4 3 2 4 7" xfId="5096" xr:uid="{00000000-0005-0000-0000-0000C7130000}"/>
    <cellStyle name="Normal 2 4 3 2 4 7 2" xfId="13082" xr:uid="{C16B76D8-0BB8-4ABA-96DD-EA9F5E3B7BE8}"/>
    <cellStyle name="Normal 2 4 3 2 4 8" xfId="5097" xr:uid="{00000000-0005-0000-0000-0000C8130000}"/>
    <cellStyle name="Normal 2 4 3 2 4 8 2" xfId="13083" xr:uid="{A88C31A9-3BEF-496D-B4B6-94EC2EA62A39}"/>
    <cellStyle name="Normal 2 4 3 2 4 9" xfId="5098" xr:uid="{00000000-0005-0000-0000-0000C9130000}"/>
    <cellStyle name="Normal 2 4 3 2 4 9 2" xfId="13084" xr:uid="{069E3250-5E3F-4ACA-88A0-AF6E773A1EBE}"/>
    <cellStyle name="Normal 2 4 3 2 5" xfId="5099" xr:uid="{00000000-0005-0000-0000-0000CA130000}"/>
    <cellStyle name="Normal 2 4 3 2 5 10" xfId="5100" xr:uid="{00000000-0005-0000-0000-0000CB130000}"/>
    <cellStyle name="Normal 2 4 3 2 5 10 2" xfId="13086" xr:uid="{C7C4AD01-D79D-48AA-8047-A5A44D0EF2DB}"/>
    <cellStyle name="Normal 2 4 3 2 5 11" xfId="5101" xr:uid="{00000000-0005-0000-0000-0000CC130000}"/>
    <cellStyle name="Normal 2 4 3 2 5 11 2" xfId="13087" xr:uid="{6B87F344-E0D7-4773-8640-1627BD8302A0}"/>
    <cellStyle name="Normal 2 4 3 2 5 12" xfId="5102" xr:uid="{00000000-0005-0000-0000-0000CD130000}"/>
    <cellStyle name="Normal 2 4 3 2 5 12 2" xfId="13088" xr:uid="{3D728D12-1AE9-4BC7-9E20-CC14E349B819}"/>
    <cellStyle name="Normal 2 4 3 2 5 13" xfId="5103" xr:uid="{00000000-0005-0000-0000-0000CE130000}"/>
    <cellStyle name="Normal 2 4 3 2 5 13 2" xfId="13089" xr:uid="{851330FF-D266-43BD-9097-B70942A6DAE3}"/>
    <cellStyle name="Normal 2 4 3 2 5 14" xfId="5104" xr:uid="{00000000-0005-0000-0000-0000CF130000}"/>
    <cellStyle name="Normal 2 4 3 2 5 14 2" xfId="13090" xr:uid="{6319D042-7BA3-4A90-9A29-A754D085DC41}"/>
    <cellStyle name="Normal 2 4 3 2 5 15" xfId="5105" xr:uid="{00000000-0005-0000-0000-0000D0130000}"/>
    <cellStyle name="Normal 2 4 3 2 5 15 2" xfId="13091" xr:uid="{90F75A6E-6E0F-4F24-ACE6-7FFF4B7FD1A2}"/>
    <cellStyle name="Normal 2 4 3 2 5 16" xfId="13085" xr:uid="{EFBECDD1-821A-4942-8757-26BF224F3F21}"/>
    <cellStyle name="Normal 2 4 3 2 5 2" xfId="5106" xr:uid="{00000000-0005-0000-0000-0000D1130000}"/>
    <cellStyle name="Normal 2 4 3 2 5 2 2" xfId="13092" xr:uid="{80245676-764A-4AC3-A800-887F1B0AD40B}"/>
    <cellStyle name="Normal 2 4 3 2 5 3" xfId="5107" xr:uid="{00000000-0005-0000-0000-0000D2130000}"/>
    <cellStyle name="Normal 2 4 3 2 5 3 2" xfId="13093" xr:uid="{C8270920-334C-41BE-8F07-12527306C95E}"/>
    <cellStyle name="Normal 2 4 3 2 5 4" xfId="5108" xr:uid="{00000000-0005-0000-0000-0000D3130000}"/>
    <cellStyle name="Normal 2 4 3 2 5 4 2" xfId="13094" xr:uid="{1EDE5768-61F3-4B84-A0E3-DCDA21EA3D2D}"/>
    <cellStyle name="Normal 2 4 3 2 5 5" xfId="5109" xr:uid="{00000000-0005-0000-0000-0000D4130000}"/>
    <cellStyle name="Normal 2 4 3 2 5 5 2" xfId="13095" xr:uid="{BDAC400A-5CBE-4B64-BF67-8D9C83CDE664}"/>
    <cellStyle name="Normal 2 4 3 2 5 6" xfId="5110" xr:uid="{00000000-0005-0000-0000-0000D5130000}"/>
    <cellStyle name="Normal 2 4 3 2 5 6 2" xfId="13096" xr:uid="{14D4E185-7366-4644-949D-E3BD05482267}"/>
    <cellStyle name="Normal 2 4 3 2 5 7" xfId="5111" xr:uid="{00000000-0005-0000-0000-0000D6130000}"/>
    <cellStyle name="Normal 2 4 3 2 5 7 2" xfId="13097" xr:uid="{86C6AAB2-C679-4277-A102-157B227AC3BA}"/>
    <cellStyle name="Normal 2 4 3 2 5 8" xfId="5112" xr:uid="{00000000-0005-0000-0000-0000D7130000}"/>
    <cellStyle name="Normal 2 4 3 2 5 8 2" xfId="13098" xr:uid="{16030B3F-39E1-42D9-86E9-2B31F0A8ABD0}"/>
    <cellStyle name="Normal 2 4 3 2 5 9" xfId="5113" xr:uid="{00000000-0005-0000-0000-0000D8130000}"/>
    <cellStyle name="Normal 2 4 3 2 5 9 2" xfId="13099" xr:uid="{F2C873CF-573B-41E0-827E-A96698048C89}"/>
    <cellStyle name="Normal 2 4 3 2 6" xfId="5114" xr:uid="{00000000-0005-0000-0000-0000D9130000}"/>
    <cellStyle name="Normal 2 4 3 2 6 10" xfId="5115" xr:uid="{00000000-0005-0000-0000-0000DA130000}"/>
    <cellStyle name="Normal 2 4 3 2 6 10 2" xfId="13101" xr:uid="{BBA2DF5B-BC76-4C24-B776-B721375EA27E}"/>
    <cellStyle name="Normal 2 4 3 2 6 11" xfId="5116" xr:uid="{00000000-0005-0000-0000-0000DB130000}"/>
    <cellStyle name="Normal 2 4 3 2 6 11 2" xfId="13102" xr:uid="{91070FA9-FBA0-4406-B9C7-5DA451B3B305}"/>
    <cellStyle name="Normal 2 4 3 2 6 12" xfId="5117" xr:uid="{00000000-0005-0000-0000-0000DC130000}"/>
    <cellStyle name="Normal 2 4 3 2 6 12 2" xfId="13103" xr:uid="{6FEDF540-57A1-421E-B2C5-33877C3B83C2}"/>
    <cellStyle name="Normal 2 4 3 2 6 13" xfId="5118" xr:uid="{00000000-0005-0000-0000-0000DD130000}"/>
    <cellStyle name="Normal 2 4 3 2 6 13 2" xfId="13104" xr:uid="{569C1D12-5115-4F8E-9B6F-CA8973DA6030}"/>
    <cellStyle name="Normal 2 4 3 2 6 14" xfId="5119" xr:uid="{00000000-0005-0000-0000-0000DE130000}"/>
    <cellStyle name="Normal 2 4 3 2 6 14 2" xfId="13105" xr:uid="{D53312D9-B40B-41FF-A451-2A74A708B3B2}"/>
    <cellStyle name="Normal 2 4 3 2 6 15" xfId="5120" xr:uid="{00000000-0005-0000-0000-0000DF130000}"/>
    <cellStyle name="Normal 2 4 3 2 6 15 2" xfId="13106" xr:uid="{BA595190-ABAA-4389-B388-72D2B7530553}"/>
    <cellStyle name="Normal 2 4 3 2 6 16" xfId="13100" xr:uid="{804DA8C2-B90F-4A97-856A-D61980326BCB}"/>
    <cellStyle name="Normal 2 4 3 2 6 2" xfId="5121" xr:uid="{00000000-0005-0000-0000-0000E0130000}"/>
    <cellStyle name="Normal 2 4 3 2 6 2 2" xfId="13107" xr:uid="{7442463A-F681-4401-88F2-178C5429324D}"/>
    <cellStyle name="Normal 2 4 3 2 6 3" xfId="5122" xr:uid="{00000000-0005-0000-0000-0000E1130000}"/>
    <cellStyle name="Normal 2 4 3 2 6 3 2" xfId="13108" xr:uid="{301EB4EB-7987-43FC-94A6-63BD6E5FEB7F}"/>
    <cellStyle name="Normal 2 4 3 2 6 4" xfId="5123" xr:uid="{00000000-0005-0000-0000-0000E2130000}"/>
    <cellStyle name="Normal 2 4 3 2 6 4 2" xfId="13109" xr:uid="{600F58A8-B30C-4AAD-9D42-11AD43339A21}"/>
    <cellStyle name="Normal 2 4 3 2 6 5" xfId="5124" xr:uid="{00000000-0005-0000-0000-0000E3130000}"/>
    <cellStyle name="Normal 2 4 3 2 6 5 2" xfId="13110" xr:uid="{730363DC-ACB0-42B0-A5B3-9348A5565BA0}"/>
    <cellStyle name="Normal 2 4 3 2 6 6" xfId="5125" xr:uid="{00000000-0005-0000-0000-0000E4130000}"/>
    <cellStyle name="Normal 2 4 3 2 6 6 2" xfId="13111" xr:uid="{F444BC61-33A1-4773-8EF9-4EF78C2ADF60}"/>
    <cellStyle name="Normal 2 4 3 2 6 7" xfId="5126" xr:uid="{00000000-0005-0000-0000-0000E5130000}"/>
    <cellStyle name="Normal 2 4 3 2 6 7 2" xfId="13112" xr:uid="{C41521B8-3F7D-4888-BD3F-106A5241F208}"/>
    <cellStyle name="Normal 2 4 3 2 6 8" xfId="5127" xr:uid="{00000000-0005-0000-0000-0000E6130000}"/>
    <cellStyle name="Normal 2 4 3 2 6 8 2" xfId="13113" xr:uid="{D90195F7-45B2-4F13-A63A-B06CA5ED700B}"/>
    <cellStyle name="Normal 2 4 3 2 6 9" xfId="5128" xr:uid="{00000000-0005-0000-0000-0000E7130000}"/>
    <cellStyle name="Normal 2 4 3 2 6 9 2" xfId="13114" xr:uid="{49097A8A-64F7-4ED1-AE02-98A80177CD69}"/>
    <cellStyle name="Normal 2 4 3 2 7" xfId="5129" xr:uid="{00000000-0005-0000-0000-0000E8130000}"/>
    <cellStyle name="Normal 2 4 3 2 7 10" xfId="5130" xr:uid="{00000000-0005-0000-0000-0000E9130000}"/>
    <cellStyle name="Normal 2 4 3 2 7 10 2" xfId="13116" xr:uid="{65C3C216-EA55-4F39-B528-0EEDCC4D5F21}"/>
    <cellStyle name="Normal 2 4 3 2 7 11" xfId="5131" xr:uid="{00000000-0005-0000-0000-0000EA130000}"/>
    <cellStyle name="Normal 2 4 3 2 7 11 2" xfId="13117" xr:uid="{91D7A4EF-98E4-4D88-B600-654A7353E957}"/>
    <cellStyle name="Normal 2 4 3 2 7 12" xfId="5132" xr:uid="{00000000-0005-0000-0000-0000EB130000}"/>
    <cellStyle name="Normal 2 4 3 2 7 12 2" xfId="13118" xr:uid="{6A4310E0-72F3-4B85-85B3-57773547049E}"/>
    <cellStyle name="Normal 2 4 3 2 7 13" xfId="5133" xr:uid="{00000000-0005-0000-0000-0000EC130000}"/>
    <cellStyle name="Normal 2 4 3 2 7 13 2" xfId="13119" xr:uid="{21700243-62C0-4EF0-9C5E-CDC1A957E67D}"/>
    <cellStyle name="Normal 2 4 3 2 7 14" xfId="5134" xr:uid="{00000000-0005-0000-0000-0000ED130000}"/>
    <cellStyle name="Normal 2 4 3 2 7 14 2" xfId="13120" xr:uid="{BC51FAB8-57E2-4901-A908-0D4CEEC2D129}"/>
    <cellStyle name="Normal 2 4 3 2 7 15" xfId="5135" xr:uid="{00000000-0005-0000-0000-0000EE130000}"/>
    <cellStyle name="Normal 2 4 3 2 7 15 2" xfId="13121" xr:uid="{7179F4CE-6B95-40FA-8748-5481BC462A85}"/>
    <cellStyle name="Normal 2 4 3 2 7 16" xfId="13115" xr:uid="{E3D01EA3-5EAE-431B-9854-B497C4669D6B}"/>
    <cellStyle name="Normal 2 4 3 2 7 2" xfId="5136" xr:uid="{00000000-0005-0000-0000-0000EF130000}"/>
    <cellStyle name="Normal 2 4 3 2 7 2 2" xfId="13122" xr:uid="{98A3A14F-3E3F-4A63-874B-F83882AF1F97}"/>
    <cellStyle name="Normal 2 4 3 2 7 3" xfId="5137" xr:uid="{00000000-0005-0000-0000-0000F0130000}"/>
    <cellStyle name="Normal 2 4 3 2 7 3 2" xfId="13123" xr:uid="{E1775135-1E55-41E8-97F6-F881B4BAEBBF}"/>
    <cellStyle name="Normal 2 4 3 2 7 4" xfId="5138" xr:uid="{00000000-0005-0000-0000-0000F1130000}"/>
    <cellStyle name="Normal 2 4 3 2 7 4 2" xfId="13124" xr:uid="{4520C836-E654-4215-87D5-D138C944B674}"/>
    <cellStyle name="Normal 2 4 3 2 7 5" xfId="5139" xr:uid="{00000000-0005-0000-0000-0000F2130000}"/>
    <cellStyle name="Normal 2 4 3 2 7 5 2" xfId="13125" xr:uid="{7DECA157-BEB2-46EB-9587-F18968CEC0BD}"/>
    <cellStyle name="Normal 2 4 3 2 7 6" xfId="5140" xr:uid="{00000000-0005-0000-0000-0000F3130000}"/>
    <cellStyle name="Normal 2 4 3 2 7 6 2" xfId="13126" xr:uid="{DF1C2A67-5030-4B64-A7BF-3F4235989BB2}"/>
    <cellStyle name="Normal 2 4 3 2 7 7" xfId="5141" xr:uid="{00000000-0005-0000-0000-0000F4130000}"/>
    <cellStyle name="Normal 2 4 3 2 7 7 2" xfId="13127" xr:uid="{E4C75515-7CC3-4062-8FBF-B3016D64EAB9}"/>
    <cellStyle name="Normal 2 4 3 2 7 8" xfId="5142" xr:uid="{00000000-0005-0000-0000-0000F5130000}"/>
    <cellStyle name="Normal 2 4 3 2 7 8 2" xfId="13128" xr:uid="{43446F56-4558-46D9-BE90-ACDF3531A4C6}"/>
    <cellStyle name="Normal 2 4 3 2 7 9" xfId="5143" xr:uid="{00000000-0005-0000-0000-0000F6130000}"/>
    <cellStyle name="Normal 2 4 3 2 7 9 2" xfId="13129" xr:uid="{32D6F8F6-52E8-4E7D-8A77-322D2284A5B8}"/>
    <cellStyle name="Normal 2 4 3 2 8" xfId="5144" xr:uid="{00000000-0005-0000-0000-0000F7130000}"/>
    <cellStyle name="Normal 2 4 3 2 8 10" xfId="5145" xr:uid="{00000000-0005-0000-0000-0000F8130000}"/>
    <cellStyle name="Normal 2 4 3 2 8 10 2" xfId="13131" xr:uid="{F2CD079C-D9C0-4217-B2F9-DD5A82990F86}"/>
    <cellStyle name="Normal 2 4 3 2 8 11" xfId="5146" xr:uid="{00000000-0005-0000-0000-0000F9130000}"/>
    <cellStyle name="Normal 2 4 3 2 8 11 2" xfId="13132" xr:uid="{AF706875-3970-4774-ABCC-C795109E2D7B}"/>
    <cellStyle name="Normal 2 4 3 2 8 12" xfId="5147" xr:uid="{00000000-0005-0000-0000-0000FA130000}"/>
    <cellStyle name="Normal 2 4 3 2 8 12 2" xfId="13133" xr:uid="{3407D847-2D2B-468A-B27D-A10847959779}"/>
    <cellStyle name="Normal 2 4 3 2 8 13" xfId="5148" xr:uid="{00000000-0005-0000-0000-0000FB130000}"/>
    <cellStyle name="Normal 2 4 3 2 8 13 2" xfId="13134" xr:uid="{3AD8BF64-AB56-4512-90FD-FEE0BE180474}"/>
    <cellStyle name="Normal 2 4 3 2 8 14" xfId="5149" xr:uid="{00000000-0005-0000-0000-0000FC130000}"/>
    <cellStyle name="Normal 2 4 3 2 8 14 2" xfId="13135" xr:uid="{F84D5A89-2108-4A2F-9BF1-1901BA69D43D}"/>
    <cellStyle name="Normal 2 4 3 2 8 15" xfId="5150" xr:uid="{00000000-0005-0000-0000-0000FD130000}"/>
    <cellStyle name="Normal 2 4 3 2 8 15 2" xfId="13136" xr:uid="{BA54A283-C92A-4590-A51D-2D85045BB7AF}"/>
    <cellStyle name="Normal 2 4 3 2 8 16" xfId="13130" xr:uid="{20E0713C-DBEF-4841-B7C2-2787240032CC}"/>
    <cellStyle name="Normal 2 4 3 2 8 2" xfId="5151" xr:uid="{00000000-0005-0000-0000-0000FE130000}"/>
    <cellStyle name="Normal 2 4 3 2 8 2 2" xfId="13137" xr:uid="{701EE625-DFC9-43B1-921A-7F88ABB524D7}"/>
    <cellStyle name="Normal 2 4 3 2 8 3" xfId="5152" xr:uid="{00000000-0005-0000-0000-0000FF130000}"/>
    <cellStyle name="Normal 2 4 3 2 8 3 2" xfId="13138" xr:uid="{715BA942-D7BC-44DD-8742-E1FB0AB3E938}"/>
    <cellStyle name="Normal 2 4 3 2 8 4" xfId="5153" xr:uid="{00000000-0005-0000-0000-000000140000}"/>
    <cellStyle name="Normal 2 4 3 2 8 4 2" xfId="13139" xr:uid="{84D72891-713A-4FA4-BED4-065C2923BF69}"/>
    <cellStyle name="Normal 2 4 3 2 8 5" xfId="5154" xr:uid="{00000000-0005-0000-0000-000001140000}"/>
    <cellStyle name="Normal 2 4 3 2 8 5 2" xfId="13140" xr:uid="{0A808796-1802-4F5B-8498-91AD684C92DC}"/>
    <cellStyle name="Normal 2 4 3 2 8 6" xfId="5155" xr:uid="{00000000-0005-0000-0000-000002140000}"/>
    <cellStyle name="Normal 2 4 3 2 8 6 2" xfId="13141" xr:uid="{359761D0-10E2-4DDA-9BF9-7F7C74E5CFA5}"/>
    <cellStyle name="Normal 2 4 3 2 8 7" xfId="5156" xr:uid="{00000000-0005-0000-0000-000003140000}"/>
    <cellStyle name="Normal 2 4 3 2 8 7 2" xfId="13142" xr:uid="{BECE8DCD-0CFB-41FD-9775-4D3861C4F442}"/>
    <cellStyle name="Normal 2 4 3 2 8 8" xfId="5157" xr:uid="{00000000-0005-0000-0000-000004140000}"/>
    <cellStyle name="Normal 2 4 3 2 8 8 2" xfId="13143" xr:uid="{831D03F8-D8F8-48AC-B8F6-139D1C332410}"/>
    <cellStyle name="Normal 2 4 3 2 8 9" xfId="5158" xr:uid="{00000000-0005-0000-0000-000005140000}"/>
    <cellStyle name="Normal 2 4 3 2 8 9 2" xfId="13144" xr:uid="{208D2EC5-F8DE-47B4-8E08-06812D4CEB99}"/>
    <cellStyle name="Normal 2 4 3 2 9" xfId="12975" xr:uid="{AE05F51E-8E33-4F4F-9A27-D2131221BFEB}"/>
    <cellStyle name="Normal 2 4 3 20" xfId="5159" xr:uid="{00000000-0005-0000-0000-000006140000}"/>
    <cellStyle name="Normal 2 4 3 20 2" xfId="13145" xr:uid="{4F1C5010-784F-4BEF-A6D7-4E9C3EC93DAD}"/>
    <cellStyle name="Normal 2 4 3 21" xfId="5160" xr:uid="{00000000-0005-0000-0000-000007140000}"/>
    <cellStyle name="Normal 2 4 3 21 2" xfId="13146" xr:uid="{79532676-7C00-4377-BE05-0DA7A2A78EC0}"/>
    <cellStyle name="Normal 2 4 3 22" xfId="5161" xr:uid="{00000000-0005-0000-0000-000008140000}"/>
    <cellStyle name="Normal 2 4 3 22 2" xfId="13147" xr:uid="{EEEEF6B3-BF00-40F0-A04B-F3C42D084CD3}"/>
    <cellStyle name="Normal 2 4 3 23" xfId="12964" xr:uid="{F25081BF-9453-4B5D-AF7A-23AEC061E456}"/>
    <cellStyle name="Normal 2 4 3 3" xfId="5162" xr:uid="{00000000-0005-0000-0000-000009140000}"/>
    <cellStyle name="Normal 2 4 3 3 2" xfId="5163" xr:uid="{00000000-0005-0000-0000-00000A140000}"/>
    <cellStyle name="Normal 2 4 3 3 2 10" xfId="5164" xr:uid="{00000000-0005-0000-0000-00000B140000}"/>
    <cellStyle name="Normal 2 4 3 3 2 10 2" xfId="13150" xr:uid="{C36FA5FB-DAE3-4E75-8B3C-4301614A42CF}"/>
    <cellStyle name="Normal 2 4 3 3 2 11" xfId="5165" xr:uid="{00000000-0005-0000-0000-00000C140000}"/>
    <cellStyle name="Normal 2 4 3 3 2 11 2" xfId="13151" xr:uid="{E7F44663-3053-430B-B773-5C09B35EE781}"/>
    <cellStyle name="Normal 2 4 3 3 2 12" xfId="5166" xr:uid="{00000000-0005-0000-0000-00000D140000}"/>
    <cellStyle name="Normal 2 4 3 3 2 12 2" xfId="13152" xr:uid="{4CEA2A0D-1190-4FC6-B3A0-FF1E726F603F}"/>
    <cellStyle name="Normal 2 4 3 3 2 13" xfId="5167" xr:uid="{00000000-0005-0000-0000-00000E140000}"/>
    <cellStyle name="Normal 2 4 3 3 2 13 2" xfId="13153" xr:uid="{0643C9B3-FAC7-4060-B007-DA9E0629F26E}"/>
    <cellStyle name="Normal 2 4 3 3 2 14" xfId="5168" xr:uid="{00000000-0005-0000-0000-00000F140000}"/>
    <cellStyle name="Normal 2 4 3 3 2 14 2" xfId="13154" xr:uid="{ED13A6B5-FD59-42A9-A928-99AB961AC8BD}"/>
    <cellStyle name="Normal 2 4 3 3 2 15" xfId="5169" xr:uid="{00000000-0005-0000-0000-000010140000}"/>
    <cellStyle name="Normal 2 4 3 3 2 15 2" xfId="13155" xr:uid="{85AB3784-C8C4-48E8-8C31-BF3BC663693F}"/>
    <cellStyle name="Normal 2 4 3 3 2 16" xfId="5170" xr:uid="{00000000-0005-0000-0000-000011140000}"/>
    <cellStyle name="Normal 2 4 3 3 2 16 2" xfId="13156" xr:uid="{FC125E59-0FC6-4ABF-BFDD-E8899C1A05BF}"/>
    <cellStyle name="Normal 2 4 3 3 2 17" xfId="5171" xr:uid="{00000000-0005-0000-0000-000012140000}"/>
    <cellStyle name="Normal 2 4 3 3 2 17 2" xfId="13157" xr:uid="{C2A0A304-235E-447C-BC2D-02A233EB2A7A}"/>
    <cellStyle name="Normal 2 4 3 3 2 18" xfId="5172" xr:uid="{00000000-0005-0000-0000-000013140000}"/>
    <cellStyle name="Normal 2 4 3 3 2 18 2" xfId="13158" xr:uid="{DD612210-BD90-4186-BA30-7B807E61C50C}"/>
    <cellStyle name="Normal 2 4 3 3 2 19" xfId="5173" xr:uid="{00000000-0005-0000-0000-000014140000}"/>
    <cellStyle name="Normal 2 4 3 3 2 19 2" xfId="13159" xr:uid="{56BE0188-C2DD-4623-A880-D203B7EABD17}"/>
    <cellStyle name="Normal 2 4 3 3 2 2" xfId="5174" xr:uid="{00000000-0005-0000-0000-000015140000}"/>
    <cellStyle name="Normal 2 4 3 3 2 2 2" xfId="13160" xr:uid="{82C7FAC5-D036-4F2B-A5C4-68D45B0FE276}"/>
    <cellStyle name="Normal 2 4 3 3 2 20" xfId="13149" xr:uid="{2844AF0B-1F18-4478-B50C-BC0408B81293}"/>
    <cellStyle name="Normal 2 4 3 3 2 3" xfId="5175" xr:uid="{00000000-0005-0000-0000-000016140000}"/>
    <cellStyle name="Normal 2 4 3 3 2 3 2" xfId="13161" xr:uid="{4E67114C-808F-44B8-A9FF-2288A3A4BA67}"/>
    <cellStyle name="Normal 2 4 3 3 2 4" xfId="5176" xr:uid="{00000000-0005-0000-0000-000017140000}"/>
    <cellStyle name="Normal 2 4 3 3 2 4 2" xfId="13162" xr:uid="{599612E0-A459-4A69-A7B6-A12DD92C9FA4}"/>
    <cellStyle name="Normal 2 4 3 3 2 5" xfId="5177" xr:uid="{00000000-0005-0000-0000-000018140000}"/>
    <cellStyle name="Normal 2 4 3 3 2 5 2" xfId="13163" xr:uid="{CAD24DCE-BB5B-447C-B8C0-D969685FD486}"/>
    <cellStyle name="Normal 2 4 3 3 2 6" xfId="5178" xr:uid="{00000000-0005-0000-0000-000019140000}"/>
    <cellStyle name="Normal 2 4 3 3 2 6 2" xfId="13164" xr:uid="{A3726FE0-016A-4CCC-A75E-4757259D0B2E}"/>
    <cellStyle name="Normal 2 4 3 3 2 7" xfId="5179" xr:uid="{00000000-0005-0000-0000-00001A140000}"/>
    <cellStyle name="Normal 2 4 3 3 2 7 2" xfId="13165" xr:uid="{F12E94CE-9440-428E-8FD0-08F11F59D488}"/>
    <cellStyle name="Normal 2 4 3 3 2 8" xfId="5180" xr:uid="{00000000-0005-0000-0000-00001B140000}"/>
    <cellStyle name="Normal 2 4 3 3 2 8 2" xfId="13166" xr:uid="{0456FA28-85D2-4C4F-9BE4-AA032425364A}"/>
    <cellStyle name="Normal 2 4 3 3 2 9" xfId="5181" xr:uid="{00000000-0005-0000-0000-00001C140000}"/>
    <cellStyle name="Normal 2 4 3 3 2 9 2" xfId="13167" xr:uid="{2AE94731-3551-4D75-A443-FAD0E9116F3C}"/>
    <cellStyle name="Normal 2 4 3 3 3" xfId="5182" xr:uid="{00000000-0005-0000-0000-00001D140000}"/>
    <cellStyle name="Normal 2 4 3 3 3 10" xfId="5183" xr:uid="{00000000-0005-0000-0000-00001E140000}"/>
    <cellStyle name="Normal 2 4 3 3 3 10 2" xfId="13169" xr:uid="{6921B52D-1A4F-4467-92F4-968628AE0F64}"/>
    <cellStyle name="Normal 2 4 3 3 3 11" xfId="5184" xr:uid="{00000000-0005-0000-0000-00001F140000}"/>
    <cellStyle name="Normal 2 4 3 3 3 11 2" xfId="13170" xr:uid="{099837A8-B675-407C-AB76-8149B5D76AF9}"/>
    <cellStyle name="Normal 2 4 3 3 3 12" xfId="5185" xr:uid="{00000000-0005-0000-0000-000020140000}"/>
    <cellStyle name="Normal 2 4 3 3 3 12 2" xfId="13171" xr:uid="{D558BD32-7F00-4B54-A4F4-A44345ADE57C}"/>
    <cellStyle name="Normal 2 4 3 3 3 13" xfId="5186" xr:uid="{00000000-0005-0000-0000-000021140000}"/>
    <cellStyle name="Normal 2 4 3 3 3 13 2" xfId="13172" xr:uid="{FD656B5F-328D-42B9-AC15-B5F60E90137D}"/>
    <cellStyle name="Normal 2 4 3 3 3 14" xfId="5187" xr:uid="{00000000-0005-0000-0000-000022140000}"/>
    <cellStyle name="Normal 2 4 3 3 3 14 2" xfId="13173" xr:uid="{8C428DED-5243-49FC-82DD-13A6AEE570CB}"/>
    <cellStyle name="Normal 2 4 3 3 3 15" xfId="5188" xr:uid="{00000000-0005-0000-0000-000023140000}"/>
    <cellStyle name="Normal 2 4 3 3 3 15 2" xfId="13174" xr:uid="{4041B116-2770-450C-8883-BC9E756195F6}"/>
    <cellStyle name="Normal 2 4 3 3 3 16" xfId="13168" xr:uid="{4A0E4787-888E-4C6E-BBB7-8C39DE59EDF7}"/>
    <cellStyle name="Normal 2 4 3 3 3 2" xfId="5189" xr:uid="{00000000-0005-0000-0000-000024140000}"/>
    <cellStyle name="Normal 2 4 3 3 3 2 2" xfId="13175" xr:uid="{8ED9FBBE-5256-41F2-ACC7-05441275A012}"/>
    <cellStyle name="Normal 2 4 3 3 3 3" xfId="5190" xr:uid="{00000000-0005-0000-0000-000025140000}"/>
    <cellStyle name="Normal 2 4 3 3 3 3 2" xfId="13176" xr:uid="{46C8D6A5-B725-46EB-B335-40B922187811}"/>
    <cellStyle name="Normal 2 4 3 3 3 4" xfId="5191" xr:uid="{00000000-0005-0000-0000-000026140000}"/>
    <cellStyle name="Normal 2 4 3 3 3 4 2" xfId="13177" xr:uid="{1C2191C4-0DA9-4936-8171-6EC924EFBED4}"/>
    <cellStyle name="Normal 2 4 3 3 3 5" xfId="5192" xr:uid="{00000000-0005-0000-0000-000027140000}"/>
    <cellStyle name="Normal 2 4 3 3 3 5 2" xfId="13178" xr:uid="{B8E8FA1A-8DDC-433B-A3E1-9F077185E735}"/>
    <cellStyle name="Normal 2 4 3 3 3 6" xfId="5193" xr:uid="{00000000-0005-0000-0000-000028140000}"/>
    <cellStyle name="Normal 2 4 3 3 3 6 2" xfId="13179" xr:uid="{44E6EC24-F1B2-473A-8021-78F376ECE8FB}"/>
    <cellStyle name="Normal 2 4 3 3 3 7" xfId="5194" xr:uid="{00000000-0005-0000-0000-000029140000}"/>
    <cellStyle name="Normal 2 4 3 3 3 7 2" xfId="13180" xr:uid="{7BA6B95C-C9AA-4D28-8DD1-6EEC1B18A6A9}"/>
    <cellStyle name="Normal 2 4 3 3 3 8" xfId="5195" xr:uid="{00000000-0005-0000-0000-00002A140000}"/>
    <cellStyle name="Normal 2 4 3 3 3 8 2" xfId="13181" xr:uid="{5DF39C8D-D01A-4D91-8483-CB81E33FE6E8}"/>
    <cellStyle name="Normal 2 4 3 3 3 9" xfId="5196" xr:uid="{00000000-0005-0000-0000-00002B140000}"/>
    <cellStyle name="Normal 2 4 3 3 3 9 2" xfId="13182" xr:uid="{44AEE694-6F03-441D-BAA2-51FDBBFC34C0}"/>
    <cellStyle name="Normal 2 4 3 3 4" xfId="5197" xr:uid="{00000000-0005-0000-0000-00002C140000}"/>
    <cellStyle name="Normal 2 4 3 3 4 10" xfId="5198" xr:uid="{00000000-0005-0000-0000-00002D140000}"/>
    <cellStyle name="Normal 2 4 3 3 4 10 2" xfId="13184" xr:uid="{08714069-B30A-405C-AC4D-ABC4752F8C33}"/>
    <cellStyle name="Normal 2 4 3 3 4 11" xfId="5199" xr:uid="{00000000-0005-0000-0000-00002E140000}"/>
    <cellStyle name="Normal 2 4 3 3 4 11 2" xfId="13185" xr:uid="{8AAE7469-E982-4E22-B211-CD4C83955D04}"/>
    <cellStyle name="Normal 2 4 3 3 4 12" xfId="5200" xr:uid="{00000000-0005-0000-0000-00002F140000}"/>
    <cellStyle name="Normal 2 4 3 3 4 12 2" xfId="13186" xr:uid="{0AEEB366-2D48-477D-8161-197346846D72}"/>
    <cellStyle name="Normal 2 4 3 3 4 13" xfId="5201" xr:uid="{00000000-0005-0000-0000-000030140000}"/>
    <cellStyle name="Normal 2 4 3 3 4 13 2" xfId="13187" xr:uid="{65576743-C02E-473C-ADEC-432982EC3BAE}"/>
    <cellStyle name="Normal 2 4 3 3 4 14" xfId="5202" xr:uid="{00000000-0005-0000-0000-000031140000}"/>
    <cellStyle name="Normal 2 4 3 3 4 14 2" xfId="13188" xr:uid="{24EDAAD2-4ED1-4CD0-8F9D-BA1A5CA0642A}"/>
    <cellStyle name="Normal 2 4 3 3 4 15" xfId="5203" xr:uid="{00000000-0005-0000-0000-000032140000}"/>
    <cellStyle name="Normal 2 4 3 3 4 15 2" xfId="13189" xr:uid="{F609D53D-16D7-4BFF-A116-81E7B7E28A0C}"/>
    <cellStyle name="Normal 2 4 3 3 4 16" xfId="13183" xr:uid="{9558047A-458E-4C46-A483-F20A359CD58B}"/>
    <cellStyle name="Normal 2 4 3 3 4 2" xfId="5204" xr:uid="{00000000-0005-0000-0000-000033140000}"/>
    <cellStyle name="Normal 2 4 3 3 4 2 2" xfId="13190" xr:uid="{3B181E91-5FAD-4B1D-A28C-2C0B0882AECB}"/>
    <cellStyle name="Normal 2 4 3 3 4 3" xfId="5205" xr:uid="{00000000-0005-0000-0000-000034140000}"/>
    <cellStyle name="Normal 2 4 3 3 4 3 2" xfId="13191" xr:uid="{F7387EF2-D3CD-49B8-A53E-DA1C8A59A06C}"/>
    <cellStyle name="Normal 2 4 3 3 4 4" xfId="5206" xr:uid="{00000000-0005-0000-0000-000035140000}"/>
    <cellStyle name="Normal 2 4 3 3 4 4 2" xfId="13192" xr:uid="{4BFC7759-FED4-4980-AB19-46F0C3016F88}"/>
    <cellStyle name="Normal 2 4 3 3 4 5" xfId="5207" xr:uid="{00000000-0005-0000-0000-000036140000}"/>
    <cellStyle name="Normal 2 4 3 3 4 5 2" xfId="13193" xr:uid="{26622A8E-FCBA-4E0B-BF8A-732C297BE143}"/>
    <cellStyle name="Normal 2 4 3 3 4 6" xfId="5208" xr:uid="{00000000-0005-0000-0000-000037140000}"/>
    <cellStyle name="Normal 2 4 3 3 4 6 2" xfId="13194" xr:uid="{DC88DD9C-B0AB-49CB-AE9B-77A793EF50C0}"/>
    <cellStyle name="Normal 2 4 3 3 4 7" xfId="5209" xr:uid="{00000000-0005-0000-0000-000038140000}"/>
    <cellStyle name="Normal 2 4 3 3 4 7 2" xfId="13195" xr:uid="{2FA24F5E-1E91-4FA5-9E20-C5BD60FA6591}"/>
    <cellStyle name="Normal 2 4 3 3 4 8" xfId="5210" xr:uid="{00000000-0005-0000-0000-000039140000}"/>
    <cellStyle name="Normal 2 4 3 3 4 8 2" xfId="13196" xr:uid="{EDEB3520-1078-445B-A136-315BFCBF2EBB}"/>
    <cellStyle name="Normal 2 4 3 3 4 9" xfId="5211" xr:uid="{00000000-0005-0000-0000-00003A140000}"/>
    <cellStyle name="Normal 2 4 3 3 4 9 2" xfId="13197" xr:uid="{06CB9076-557F-4F61-9023-58229C0466F9}"/>
    <cellStyle name="Normal 2 4 3 3 5" xfId="5212" xr:uid="{00000000-0005-0000-0000-00003B140000}"/>
    <cellStyle name="Normal 2 4 3 3 5 10" xfId="5213" xr:uid="{00000000-0005-0000-0000-00003C140000}"/>
    <cellStyle name="Normal 2 4 3 3 5 10 2" xfId="13199" xr:uid="{D92E25E9-41AA-4630-B5B0-F8E4ADF5544F}"/>
    <cellStyle name="Normal 2 4 3 3 5 11" xfId="5214" xr:uid="{00000000-0005-0000-0000-00003D140000}"/>
    <cellStyle name="Normal 2 4 3 3 5 11 2" xfId="13200" xr:uid="{7D48DEEC-11F9-4618-BE8D-D5597E2CA49E}"/>
    <cellStyle name="Normal 2 4 3 3 5 12" xfId="5215" xr:uid="{00000000-0005-0000-0000-00003E140000}"/>
    <cellStyle name="Normal 2 4 3 3 5 12 2" xfId="13201" xr:uid="{727C7458-AE5E-42D8-81FC-7F48A184C0C7}"/>
    <cellStyle name="Normal 2 4 3 3 5 13" xfId="5216" xr:uid="{00000000-0005-0000-0000-00003F140000}"/>
    <cellStyle name="Normal 2 4 3 3 5 13 2" xfId="13202" xr:uid="{FF558429-AE81-4800-8B42-00386AD9C00A}"/>
    <cellStyle name="Normal 2 4 3 3 5 14" xfId="5217" xr:uid="{00000000-0005-0000-0000-000040140000}"/>
    <cellStyle name="Normal 2 4 3 3 5 14 2" xfId="13203" xr:uid="{CDE76B6E-BA32-4593-A9BC-9C05009E5A4A}"/>
    <cellStyle name="Normal 2 4 3 3 5 15" xfId="5218" xr:uid="{00000000-0005-0000-0000-000041140000}"/>
    <cellStyle name="Normal 2 4 3 3 5 15 2" xfId="13204" xr:uid="{6CD5644D-2907-40FE-94E0-D1314E48399B}"/>
    <cellStyle name="Normal 2 4 3 3 5 16" xfId="13198" xr:uid="{0CEBEF19-C675-497A-B369-508142D688BD}"/>
    <cellStyle name="Normal 2 4 3 3 5 2" xfId="5219" xr:uid="{00000000-0005-0000-0000-000042140000}"/>
    <cellStyle name="Normal 2 4 3 3 5 2 2" xfId="13205" xr:uid="{8552DACC-62F3-4BA1-AEA3-8F736B40BD94}"/>
    <cellStyle name="Normal 2 4 3 3 5 3" xfId="5220" xr:uid="{00000000-0005-0000-0000-000043140000}"/>
    <cellStyle name="Normal 2 4 3 3 5 3 2" xfId="13206" xr:uid="{A3BBD549-777A-4CB4-A75D-69B0CC0B2793}"/>
    <cellStyle name="Normal 2 4 3 3 5 4" xfId="5221" xr:uid="{00000000-0005-0000-0000-000044140000}"/>
    <cellStyle name="Normal 2 4 3 3 5 4 2" xfId="13207" xr:uid="{C0AE289F-997A-45B3-9A0E-5DC1AFA768E2}"/>
    <cellStyle name="Normal 2 4 3 3 5 5" xfId="5222" xr:uid="{00000000-0005-0000-0000-000045140000}"/>
    <cellStyle name="Normal 2 4 3 3 5 5 2" xfId="13208" xr:uid="{6357D102-69FA-4E33-A795-6427F0D63C46}"/>
    <cellStyle name="Normal 2 4 3 3 5 6" xfId="5223" xr:uid="{00000000-0005-0000-0000-000046140000}"/>
    <cellStyle name="Normal 2 4 3 3 5 6 2" xfId="13209" xr:uid="{E41F0F40-5AE9-41D8-A07D-E3874DE33C81}"/>
    <cellStyle name="Normal 2 4 3 3 5 7" xfId="5224" xr:uid="{00000000-0005-0000-0000-000047140000}"/>
    <cellStyle name="Normal 2 4 3 3 5 7 2" xfId="13210" xr:uid="{9100A06F-E069-46BB-B30A-09F720BE46FC}"/>
    <cellStyle name="Normal 2 4 3 3 5 8" xfId="5225" xr:uid="{00000000-0005-0000-0000-000048140000}"/>
    <cellStyle name="Normal 2 4 3 3 5 8 2" xfId="13211" xr:uid="{2D6C39F3-E9D1-46D3-B32A-8B26BA6FFB09}"/>
    <cellStyle name="Normal 2 4 3 3 5 9" xfId="5226" xr:uid="{00000000-0005-0000-0000-000049140000}"/>
    <cellStyle name="Normal 2 4 3 3 5 9 2" xfId="13212" xr:uid="{36BDEA36-A012-46C1-AAC4-6A2E06D2484F}"/>
    <cellStyle name="Normal 2 4 3 3 6" xfId="13148" xr:uid="{DAF71FD5-8282-4E34-8EB9-670A735C45F3}"/>
    <cellStyle name="Normal 2 4 3 4" xfId="5227" xr:uid="{00000000-0005-0000-0000-00004A140000}"/>
    <cellStyle name="Normal 2 4 3 4 2" xfId="13213" xr:uid="{9775DAAA-01BD-4AFC-9358-84356703DAE5}"/>
    <cellStyle name="Normal 2 4 3 5" xfId="5228" xr:uid="{00000000-0005-0000-0000-00004B140000}"/>
    <cellStyle name="Normal 2 4 3 5 2" xfId="13214" xr:uid="{FBBBF5EC-D365-4392-97B5-280567EC9101}"/>
    <cellStyle name="Normal 2 4 3 6" xfId="5229" xr:uid="{00000000-0005-0000-0000-00004C140000}"/>
    <cellStyle name="Normal 2 4 3 6 2" xfId="13215" xr:uid="{1B31B378-BA76-4271-8D92-2B01487CEF7F}"/>
    <cellStyle name="Normal 2 4 3 7" xfId="5230" xr:uid="{00000000-0005-0000-0000-00004D140000}"/>
    <cellStyle name="Normal 2 4 3 7 2" xfId="13216" xr:uid="{A34B19BA-1AE7-425B-A30B-C12BD7B2D92E}"/>
    <cellStyle name="Normal 2 4 3 8" xfId="5231" xr:uid="{00000000-0005-0000-0000-00004E140000}"/>
    <cellStyle name="Normal 2 4 3 8 2" xfId="13217" xr:uid="{885D306A-3926-4CEE-A249-F51F4A79D01A}"/>
    <cellStyle name="Normal 2 4 3 9" xfId="5232" xr:uid="{00000000-0005-0000-0000-00004F140000}"/>
    <cellStyle name="Normal 2 4 3 9 2" xfId="13218" xr:uid="{129CEAE5-B3E2-46D8-A2A6-0BC93C42FB02}"/>
    <cellStyle name="Normal 2 4 30" xfId="5233" xr:uid="{00000000-0005-0000-0000-000050140000}"/>
    <cellStyle name="Normal 2 4 30 2" xfId="13219" xr:uid="{0378C6B8-449C-4C96-8A02-66D8613F6077}"/>
    <cellStyle name="Normal 2 4 31" xfId="5234" xr:uid="{00000000-0005-0000-0000-000051140000}"/>
    <cellStyle name="Normal 2 4 31 2" xfId="13220" xr:uid="{51A3CE6D-73EF-4732-B31B-350F21C064E4}"/>
    <cellStyle name="Normal 2 4 32" xfId="5235" xr:uid="{00000000-0005-0000-0000-000052140000}"/>
    <cellStyle name="Normal 2 4 32 2" xfId="13221" xr:uid="{14E438CA-DCA6-49A1-9910-BE07D93339AC}"/>
    <cellStyle name="Normal 2 4 33" xfId="5236" xr:uid="{00000000-0005-0000-0000-000053140000}"/>
    <cellStyle name="Normal 2 4 33 2" xfId="13222" xr:uid="{2CCEE72A-EB27-4F14-ADAA-C33EC3D2889D}"/>
    <cellStyle name="Normal 2 4 34" xfId="5237" xr:uid="{00000000-0005-0000-0000-000054140000}"/>
    <cellStyle name="Normal 2 4 34 2" xfId="13223" xr:uid="{781B8A2C-036B-4C5A-B60F-1AF50745FE7C}"/>
    <cellStyle name="Normal 2 4 35" xfId="5238" xr:uid="{00000000-0005-0000-0000-000055140000}"/>
    <cellStyle name="Normal 2 4 35 2" xfId="13224" xr:uid="{FCB9294C-CF4A-4E16-A76A-136333E4E737}"/>
    <cellStyle name="Normal 2 4 36" xfId="5239" xr:uid="{00000000-0005-0000-0000-000056140000}"/>
    <cellStyle name="Normal 2 4 36 2" xfId="13225" xr:uid="{6C9FEEBB-0078-4325-809D-C6CF3333AFDF}"/>
    <cellStyle name="Normal 2 4 37" xfId="5240" xr:uid="{00000000-0005-0000-0000-000057140000}"/>
    <cellStyle name="Normal 2 4 37 2" xfId="13226" xr:uid="{A1F48B23-09E5-4910-BB94-4B43C2740024}"/>
    <cellStyle name="Normal 2 4 38" xfId="5241" xr:uid="{00000000-0005-0000-0000-000058140000}"/>
    <cellStyle name="Normal 2 4 38 2" xfId="13227" xr:uid="{6E670C66-F59E-4163-A4BA-157FB1DE2954}"/>
    <cellStyle name="Normal 2 4 39" xfId="5242" xr:uid="{00000000-0005-0000-0000-000059140000}"/>
    <cellStyle name="Normal 2 4 39 2" xfId="13228" xr:uid="{E7B98963-DD7F-4FA0-9CC3-14733FBC9EEA}"/>
    <cellStyle name="Normal 2 4 4" xfId="5243" xr:uid="{00000000-0005-0000-0000-00005A140000}"/>
    <cellStyle name="Normal 2 4 4 10" xfId="5244" xr:uid="{00000000-0005-0000-0000-00005B140000}"/>
    <cellStyle name="Normal 2 4 4 10 2" xfId="13230" xr:uid="{33A8E29C-4BC3-41C1-BFD5-ABD853E4AE7B}"/>
    <cellStyle name="Normal 2 4 4 11" xfId="5245" xr:uid="{00000000-0005-0000-0000-00005C140000}"/>
    <cellStyle name="Normal 2 4 4 11 2" xfId="13231" xr:uid="{C79720D1-FBCB-4FD5-896E-DF23C8AD292D}"/>
    <cellStyle name="Normal 2 4 4 12" xfId="5246" xr:uid="{00000000-0005-0000-0000-00005D140000}"/>
    <cellStyle name="Normal 2 4 4 12 2" xfId="13232" xr:uid="{DC5FA103-3D7D-4CE4-AEB3-DB98169A656E}"/>
    <cellStyle name="Normal 2 4 4 13" xfId="5247" xr:uid="{00000000-0005-0000-0000-00005E140000}"/>
    <cellStyle name="Normal 2 4 4 13 2" xfId="13233" xr:uid="{4D049332-E6B6-4F6D-97A2-5C04B4C7D763}"/>
    <cellStyle name="Normal 2 4 4 14" xfId="5248" xr:uid="{00000000-0005-0000-0000-00005F140000}"/>
    <cellStyle name="Normal 2 4 4 14 2" xfId="13234" xr:uid="{F789F1CF-61D3-406E-B858-C208ACA9D4B0}"/>
    <cellStyle name="Normal 2 4 4 15" xfId="5249" xr:uid="{00000000-0005-0000-0000-000060140000}"/>
    <cellStyle name="Normal 2 4 4 15 2" xfId="13235" xr:uid="{B1F1D763-6CC8-43B0-905F-4DE0393B44EE}"/>
    <cellStyle name="Normal 2 4 4 16" xfId="5250" xr:uid="{00000000-0005-0000-0000-000061140000}"/>
    <cellStyle name="Normal 2 4 4 16 2" xfId="13236" xr:uid="{C67FB19B-1F3E-4784-996E-D326F6A80552}"/>
    <cellStyle name="Normal 2 4 4 17" xfId="5251" xr:uid="{00000000-0005-0000-0000-000062140000}"/>
    <cellStyle name="Normal 2 4 4 17 2" xfId="13237" xr:uid="{1EE503B1-BEDE-4350-9425-E8814D1B8BC8}"/>
    <cellStyle name="Normal 2 4 4 18" xfId="5252" xr:uid="{00000000-0005-0000-0000-000063140000}"/>
    <cellStyle name="Normal 2 4 4 18 2" xfId="13238" xr:uid="{50DD8B39-2560-4FD1-B696-739A9F4320BB}"/>
    <cellStyle name="Normal 2 4 4 19" xfId="5253" xr:uid="{00000000-0005-0000-0000-000064140000}"/>
    <cellStyle name="Normal 2 4 4 19 2" xfId="13239" xr:uid="{FAD57012-DFFB-4018-AF91-E9C6612DE9CE}"/>
    <cellStyle name="Normal 2 4 4 2" xfId="5254" xr:uid="{00000000-0005-0000-0000-000065140000}"/>
    <cellStyle name="Normal 2 4 4 2 2" xfId="5255" xr:uid="{00000000-0005-0000-0000-000066140000}"/>
    <cellStyle name="Normal 2 4 4 2 2 10" xfId="5256" xr:uid="{00000000-0005-0000-0000-000067140000}"/>
    <cellStyle name="Normal 2 4 4 2 2 10 2" xfId="13242" xr:uid="{01B098F9-6DCC-4D1A-BC36-0C7F926049F9}"/>
    <cellStyle name="Normal 2 4 4 2 2 11" xfId="5257" xr:uid="{00000000-0005-0000-0000-000068140000}"/>
    <cellStyle name="Normal 2 4 4 2 2 11 2" xfId="13243" xr:uid="{407939A1-7017-4956-8916-9DFF023AF81F}"/>
    <cellStyle name="Normal 2 4 4 2 2 12" xfId="5258" xr:uid="{00000000-0005-0000-0000-000069140000}"/>
    <cellStyle name="Normal 2 4 4 2 2 12 2" xfId="13244" xr:uid="{BE0347FF-85C5-455F-831C-298F41FEF945}"/>
    <cellStyle name="Normal 2 4 4 2 2 13" xfId="5259" xr:uid="{00000000-0005-0000-0000-00006A140000}"/>
    <cellStyle name="Normal 2 4 4 2 2 13 2" xfId="13245" xr:uid="{B0D53C59-49B7-4C0B-B2B3-93CCC43ED3EE}"/>
    <cellStyle name="Normal 2 4 4 2 2 14" xfId="5260" xr:uid="{00000000-0005-0000-0000-00006B140000}"/>
    <cellStyle name="Normal 2 4 4 2 2 14 2" xfId="13246" xr:uid="{39BF220E-C6BD-49CA-B694-A8A20682C80A}"/>
    <cellStyle name="Normal 2 4 4 2 2 15" xfId="5261" xr:uid="{00000000-0005-0000-0000-00006C140000}"/>
    <cellStyle name="Normal 2 4 4 2 2 15 2" xfId="13247" xr:uid="{46A587BE-EE86-46E9-B33B-5E379A033758}"/>
    <cellStyle name="Normal 2 4 4 2 2 16" xfId="13241" xr:uid="{593DD7EF-26B0-400B-A48D-1F4CF48E683B}"/>
    <cellStyle name="Normal 2 4 4 2 2 2" xfId="5262" xr:uid="{00000000-0005-0000-0000-00006D140000}"/>
    <cellStyle name="Normal 2 4 4 2 2 2 2" xfId="13248" xr:uid="{E40A722B-48F3-4B6B-805A-E57A816ED3B7}"/>
    <cellStyle name="Normal 2 4 4 2 2 3" xfId="5263" xr:uid="{00000000-0005-0000-0000-00006E140000}"/>
    <cellStyle name="Normal 2 4 4 2 2 3 2" xfId="13249" xr:uid="{FA309C64-625C-400E-B65E-DBB9622A513E}"/>
    <cellStyle name="Normal 2 4 4 2 2 4" xfId="5264" xr:uid="{00000000-0005-0000-0000-00006F140000}"/>
    <cellStyle name="Normal 2 4 4 2 2 4 2" xfId="13250" xr:uid="{89195ADD-D56F-4769-B33A-C4DC05DF3ABB}"/>
    <cellStyle name="Normal 2 4 4 2 2 5" xfId="5265" xr:uid="{00000000-0005-0000-0000-000070140000}"/>
    <cellStyle name="Normal 2 4 4 2 2 5 2" xfId="13251" xr:uid="{A2943E6C-A6D7-414D-91DD-FFF836C8E5F3}"/>
    <cellStyle name="Normal 2 4 4 2 2 6" xfId="5266" xr:uid="{00000000-0005-0000-0000-000071140000}"/>
    <cellStyle name="Normal 2 4 4 2 2 6 2" xfId="13252" xr:uid="{9EBBB804-03E7-4FDF-8A5E-0B6F0C829858}"/>
    <cellStyle name="Normal 2 4 4 2 2 7" xfId="5267" xr:uid="{00000000-0005-0000-0000-000072140000}"/>
    <cellStyle name="Normal 2 4 4 2 2 7 2" xfId="13253" xr:uid="{87B335A8-573A-4F6F-B232-3F9B9E3B4367}"/>
    <cellStyle name="Normal 2 4 4 2 2 8" xfId="5268" xr:uid="{00000000-0005-0000-0000-000073140000}"/>
    <cellStyle name="Normal 2 4 4 2 2 8 2" xfId="13254" xr:uid="{FF2AE278-C012-498E-BA37-064AE77DA68A}"/>
    <cellStyle name="Normal 2 4 4 2 2 9" xfId="5269" xr:uid="{00000000-0005-0000-0000-000074140000}"/>
    <cellStyle name="Normal 2 4 4 2 2 9 2" xfId="13255" xr:uid="{B27447B8-428D-4556-B758-96FF63930601}"/>
    <cellStyle name="Normal 2 4 4 2 3" xfId="5270" xr:uid="{00000000-0005-0000-0000-000075140000}"/>
    <cellStyle name="Normal 2 4 4 2 3 10" xfId="5271" xr:uid="{00000000-0005-0000-0000-000076140000}"/>
    <cellStyle name="Normal 2 4 4 2 3 10 2" xfId="13257" xr:uid="{D4B9769E-6237-44E5-AF77-93B739B380CF}"/>
    <cellStyle name="Normal 2 4 4 2 3 11" xfId="5272" xr:uid="{00000000-0005-0000-0000-000077140000}"/>
    <cellStyle name="Normal 2 4 4 2 3 11 2" xfId="13258" xr:uid="{4CA9B0FC-7E10-4999-8876-016ED65BFF6E}"/>
    <cellStyle name="Normal 2 4 4 2 3 12" xfId="5273" xr:uid="{00000000-0005-0000-0000-000078140000}"/>
    <cellStyle name="Normal 2 4 4 2 3 12 2" xfId="13259" xr:uid="{8B59E88A-3256-40AC-9CCB-310649F001B7}"/>
    <cellStyle name="Normal 2 4 4 2 3 13" xfId="5274" xr:uid="{00000000-0005-0000-0000-000079140000}"/>
    <cellStyle name="Normal 2 4 4 2 3 13 2" xfId="13260" xr:uid="{D9517006-D55B-404D-90A0-9CA773E4994F}"/>
    <cellStyle name="Normal 2 4 4 2 3 14" xfId="5275" xr:uid="{00000000-0005-0000-0000-00007A140000}"/>
    <cellStyle name="Normal 2 4 4 2 3 14 2" xfId="13261" xr:uid="{83B18179-41B4-46F1-8129-6FC64EB7862F}"/>
    <cellStyle name="Normal 2 4 4 2 3 15" xfId="5276" xr:uid="{00000000-0005-0000-0000-00007B140000}"/>
    <cellStyle name="Normal 2 4 4 2 3 15 2" xfId="13262" xr:uid="{6119A70F-3832-46C0-A96C-280029EA7ECF}"/>
    <cellStyle name="Normal 2 4 4 2 3 16" xfId="13256" xr:uid="{F7ECE140-3CDC-49AE-BD1C-F24F6FA11025}"/>
    <cellStyle name="Normal 2 4 4 2 3 2" xfId="5277" xr:uid="{00000000-0005-0000-0000-00007C140000}"/>
    <cellStyle name="Normal 2 4 4 2 3 2 2" xfId="13263" xr:uid="{8ECE0481-04C5-4BE5-8DEF-E4C252893BC8}"/>
    <cellStyle name="Normal 2 4 4 2 3 3" xfId="5278" xr:uid="{00000000-0005-0000-0000-00007D140000}"/>
    <cellStyle name="Normal 2 4 4 2 3 3 2" xfId="13264" xr:uid="{E150D0A9-611A-45A8-9ECA-B660B86D1D84}"/>
    <cellStyle name="Normal 2 4 4 2 3 4" xfId="5279" xr:uid="{00000000-0005-0000-0000-00007E140000}"/>
    <cellStyle name="Normal 2 4 4 2 3 4 2" xfId="13265" xr:uid="{C150DADD-562F-4181-9DD5-7698C6BE77DC}"/>
    <cellStyle name="Normal 2 4 4 2 3 5" xfId="5280" xr:uid="{00000000-0005-0000-0000-00007F140000}"/>
    <cellStyle name="Normal 2 4 4 2 3 5 2" xfId="13266" xr:uid="{9407D308-B08E-4DEA-92BD-F857CE5B9850}"/>
    <cellStyle name="Normal 2 4 4 2 3 6" xfId="5281" xr:uid="{00000000-0005-0000-0000-000080140000}"/>
    <cellStyle name="Normal 2 4 4 2 3 6 2" xfId="13267" xr:uid="{187FF941-22B2-43EA-A883-F1BD96CB9D8C}"/>
    <cellStyle name="Normal 2 4 4 2 3 7" xfId="5282" xr:uid="{00000000-0005-0000-0000-000081140000}"/>
    <cellStyle name="Normal 2 4 4 2 3 7 2" xfId="13268" xr:uid="{CE34429E-386D-49F8-B5B2-9722212E1B96}"/>
    <cellStyle name="Normal 2 4 4 2 3 8" xfId="5283" xr:uid="{00000000-0005-0000-0000-000082140000}"/>
    <cellStyle name="Normal 2 4 4 2 3 8 2" xfId="13269" xr:uid="{C78270BA-B75E-471B-984C-2AE527FD5765}"/>
    <cellStyle name="Normal 2 4 4 2 3 9" xfId="5284" xr:uid="{00000000-0005-0000-0000-000083140000}"/>
    <cellStyle name="Normal 2 4 4 2 3 9 2" xfId="13270" xr:uid="{CC833BA2-6A3F-41AC-B389-95544B8F639F}"/>
    <cellStyle name="Normal 2 4 4 2 4" xfId="5285" xr:uid="{00000000-0005-0000-0000-000084140000}"/>
    <cellStyle name="Normal 2 4 4 2 4 10" xfId="5286" xr:uid="{00000000-0005-0000-0000-000085140000}"/>
    <cellStyle name="Normal 2 4 4 2 4 10 2" xfId="13272" xr:uid="{C31103E2-9AA7-4EC1-817E-E761C1AA6356}"/>
    <cellStyle name="Normal 2 4 4 2 4 11" xfId="5287" xr:uid="{00000000-0005-0000-0000-000086140000}"/>
    <cellStyle name="Normal 2 4 4 2 4 11 2" xfId="13273" xr:uid="{CA8CECF1-8AAE-4545-8051-DBAE875B01A5}"/>
    <cellStyle name="Normal 2 4 4 2 4 12" xfId="5288" xr:uid="{00000000-0005-0000-0000-000087140000}"/>
    <cellStyle name="Normal 2 4 4 2 4 12 2" xfId="13274" xr:uid="{F01BAB91-930C-414E-A7C1-6E475A1A4A16}"/>
    <cellStyle name="Normal 2 4 4 2 4 13" xfId="5289" xr:uid="{00000000-0005-0000-0000-000088140000}"/>
    <cellStyle name="Normal 2 4 4 2 4 13 2" xfId="13275" xr:uid="{9C5AB5C6-A65F-40B4-A267-F27039F910B1}"/>
    <cellStyle name="Normal 2 4 4 2 4 14" xfId="5290" xr:uid="{00000000-0005-0000-0000-000089140000}"/>
    <cellStyle name="Normal 2 4 4 2 4 14 2" xfId="13276" xr:uid="{28F9BC54-2742-4D40-B7B3-A965E1C7C7F6}"/>
    <cellStyle name="Normal 2 4 4 2 4 15" xfId="5291" xr:uid="{00000000-0005-0000-0000-00008A140000}"/>
    <cellStyle name="Normal 2 4 4 2 4 15 2" xfId="13277" xr:uid="{E6CBAA3A-C9D9-4A76-A921-5E6700A05CDE}"/>
    <cellStyle name="Normal 2 4 4 2 4 16" xfId="13271" xr:uid="{A569CA21-765F-4983-A1C4-90FCB35BC27F}"/>
    <cellStyle name="Normal 2 4 4 2 4 2" xfId="5292" xr:uid="{00000000-0005-0000-0000-00008B140000}"/>
    <cellStyle name="Normal 2 4 4 2 4 2 2" xfId="13278" xr:uid="{1E283208-8D39-4816-ACE1-78673BF45A3B}"/>
    <cellStyle name="Normal 2 4 4 2 4 3" xfId="5293" xr:uid="{00000000-0005-0000-0000-00008C140000}"/>
    <cellStyle name="Normal 2 4 4 2 4 3 2" xfId="13279" xr:uid="{6D4B5BB7-37DE-4EBA-894E-E6F4FE143F02}"/>
    <cellStyle name="Normal 2 4 4 2 4 4" xfId="5294" xr:uid="{00000000-0005-0000-0000-00008D140000}"/>
    <cellStyle name="Normal 2 4 4 2 4 4 2" xfId="13280" xr:uid="{3A6D2A63-6C9A-420C-B1D8-C02E8ECF2FE4}"/>
    <cellStyle name="Normal 2 4 4 2 4 5" xfId="5295" xr:uid="{00000000-0005-0000-0000-00008E140000}"/>
    <cellStyle name="Normal 2 4 4 2 4 5 2" xfId="13281" xr:uid="{82CEE06D-0AD6-42C5-90FE-8F506F273EAF}"/>
    <cellStyle name="Normal 2 4 4 2 4 6" xfId="5296" xr:uid="{00000000-0005-0000-0000-00008F140000}"/>
    <cellStyle name="Normal 2 4 4 2 4 6 2" xfId="13282" xr:uid="{E0DCDF9E-2B27-4A82-B28D-F6E733A06CA5}"/>
    <cellStyle name="Normal 2 4 4 2 4 7" xfId="5297" xr:uid="{00000000-0005-0000-0000-000090140000}"/>
    <cellStyle name="Normal 2 4 4 2 4 7 2" xfId="13283" xr:uid="{DE991437-ED7D-4C46-84D4-4152D2172899}"/>
    <cellStyle name="Normal 2 4 4 2 4 8" xfId="5298" xr:uid="{00000000-0005-0000-0000-000091140000}"/>
    <cellStyle name="Normal 2 4 4 2 4 8 2" xfId="13284" xr:uid="{3CEA1284-A3AA-4D5F-9F41-79DA0CC2EA5E}"/>
    <cellStyle name="Normal 2 4 4 2 4 9" xfId="5299" xr:uid="{00000000-0005-0000-0000-000092140000}"/>
    <cellStyle name="Normal 2 4 4 2 4 9 2" xfId="13285" xr:uid="{0232CCA0-1CB2-42BA-819A-AE1DE25B7B62}"/>
    <cellStyle name="Normal 2 4 4 2 5" xfId="5300" xr:uid="{00000000-0005-0000-0000-000093140000}"/>
    <cellStyle name="Normal 2 4 4 2 5 10" xfId="5301" xr:uid="{00000000-0005-0000-0000-000094140000}"/>
    <cellStyle name="Normal 2 4 4 2 5 10 2" xfId="13287" xr:uid="{A95C062F-1AB4-4A58-9CDB-8116D103541C}"/>
    <cellStyle name="Normal 2 4 4 2 5 11" xfId="5302" xr:uid="{00000000-0005-0000-0000-000095140000}"/>
    <cellStyle name="Normal 2 4 4 2 5 11 2" xfId="13288" xr:uid="{30211D6F-AD17-4166-B491-AE43723BB45C}"/>
    <cellStyle name="Normal 2 4 4 2 5 12" xfId="5303" xr:uid="{00000000-0005-0000-0000-000096140000}"/>
    <cellStyle name="Normal 2 4 4 2 5 12 2" xfId="13289" xr:uid="{FF40D266-66B4-4094-AB39-0B9B04478144}"/>
    <cellStyle name="Normal 2 4 4 2 5 13" xfId="5304" xr:uid="{00000000-0005-0000-0000-000097140000}"/>
    <cellStyle name="Normal 2 4 4 2 5 13 2" xfId="13290" xr:uid="{6997D18C-A520-491B-BFDF-9DB257E09F5E}"/>
    <cellStyle name="Normal 2 4 4 2 5 14" xfId="5305" xr:uid="{00000000-0005-0000-0000-000098140000}"/>
    <cellStyle name="Normal 2 4 4 2 5 14 2" xfId="13291" xr:uid="{A3FC7395-0CC4-46CA-880B-93E7F1573495}"/>
    <cellStyle name="Normal 2 4 4 2 5 15" xfId="5306" xr:uid="{00000000-0005-0000-0000-000099140000}"/>
    <cellStyle name="Normal 2 4 4 2 5 15 2" xfId="13292" xr:uid="{623C1174-8F5C-45E3-950B-614C89867924}"/>
    <cellStyle name="Normal 2 4 4 2 5 16" xfId="13286" xr:uid="{82521F94-1EE3-45EC-8D5E-7CDAA90ED60C}"/>
    <cellStyle name="Normal 2 4 4 2 5 2" xfId="5307" xr:uid="{00000000-0005-0000-0000-00009A140000}"/>
    <cellStyle name="Normal 2 4 4 2 5 2 2" xfId="13293" xr:uid="{248C711E-5B97-448C-8E4D-8BD50AAFC83F}"/>
    <cellStyle name="Normal 2 4 4 2 5 3" xfId="5308" xr:uid="{00000000-0005-0000-0000-00009B140000}"/>
    <cellStyle name="Normal 2 4 4 2 5 3 2" xfId="13294" xr:uid="{C30F41EC-24D1-4704-A152-E040503A5825}"/>
    <cellStyle name="Normal 2 4 4 2 5 4" xfId="5309" xr:uid="{00000000-0005-0000-0000-00009C140000}"/>
    <cellStyle name="Normal 2 4 4 2 5 4 2" xfId="13295" xr:uid="{646D5677-FD49-4A8A-8648-A8B895CE5EF0}"/>
    <cellStyle name="Normal 2 4 4 2 5 5" xfId="5310" xr:uid="{00000000-0005-0000-0000-00009D140000}"/>
    <cellStyle name="Normal 2 4 4 2 5 5 2" xfId="13296" xr:uid="{8600508A-BE59-4A4A-B0E9-F474026E1C36}"/>
    <cellStyle name="Normal 2 4 4 2 5 6" xfId="5311" xr:uid="{00000000-0005-0000-0000-00009E140000}"/>
    <cellStyle name="Normal 2 4 4 2 5 6 2" xfId="13297" xr:uid="{2B17D12C-73AD-44E1-B6EE-D0559D89C1FC}"/>
    <cellStyle name="Normal 2 4 4 2 5 7" xfId="5312" xr:uid="{00000000-0005-0000-0000-00009F140000}"/>
    <cellStyle name="Normal 2 4 4 2 5 7 2" xfId="13298" xr:uid="{03C27C34-760B-4573-940A-FC3B49E75B32}"/>
    <cellStyle name="Normal 2 4 4 2 5 8" xfId="5313" xr:uid="{00000000-0005-0000-0000-0000A0140000}"/>
    <cellStyle name="Normal 2 4 4 2 5 8 2" xfId="13299" xr:uid="{4E1E46EF-C6AE-4639-A19E-8FC5CD08E7EA}"/>
    <cellStyle name="Normal 2 4 4 2 5 9" xfId="5314" xr:uid="{00000000-0005-0000-0000-0000A1140000}"/>
    <cellStyle name="Normal 2 4 4 2 5 9 2" xfId="13300" xr:uid="{1955018B-184B-48BB-9CBB-0785BFB04EB4}"/>
    <cellStyle name="Normal 2 4 4 2 6" xfId="13240" xr:uid="{38A06A97-FDC9-4DFF-AFB1-E974907D3ADF}"/>
    <cellStyle name="Normal 2 4 4 20" xfId="13229" xr:uid="{6CE142E8-253A-49AF-95D1-2ABE87A7A5BD}"/>
    <cellStyle name="Normal 2 4 4 3" xfId="5315" xr:uid="{00000000-0005-0000-0000-0000A2140000}"/>
    <cellStyle name="Normal 2 4 4 3 2" xfId="13301" xr:uid="{1A18E7DB-D870-41E9-941B-B62116279E39}"/>
    <cellStyle name="Normal 2 4 4 4" xfId="5316" xr:uid="{00000000-0005-0000-0000-0000A3140000}"/>
    <cellStyle name="Normal 2 4 4 4 2" xfId="13302" xr:uid="{4A90601E-7D55-4FBE-A1D6-669F891706DC}"/>
    <cellStyle name="Normal 2 4 4 5" xfId="5317" xr:uid="{00000000-0005-0000-0000-0000A4140000}"/>
    <cellStyle name="Normal 2 4 4 5 2" xfId="13303" xr:uid="{27B103E2-EF44-4276-B6ED-FA7622006608}"/>
    <cellStyle name="Normal 2 4 4 6" xfId="5318" xr:uid="{00000000-0005-0000-0000-0000A5140000}"/>
    <cellStyle name="Normal 2 4 4 6 2" xfId="13304" xr:uid="{327743CE-9910-4585-84B2-35779B2286FF}"/>
    <cellStyle name="Normal 2 4 4 7" xfId="5319" xr:uid="{00000000-0005-0000-0000-0000A6140000}"/>
    <cellStyle name="Normal 2 4 4 7 2" xfId="13305" xr:uid="{6D06F99B-FF31-4BF2-840F-376DB419BF89}"/>
    <cellStyle name="Normal 2 4 4 8" xfId="5320" xr:uid="{00000000-0005-0000-0000-0000A7140000}"/>
    <cellStyle name="Normal 2 4 4 8 2" xfId="13306" xr:uid="{C248F8C0-A10F-4C54-AAC4-E47DC1D22A71}"/>
    <cellStyle name="Normal 2 4 4 9" xfId="5321" xr:uid="{00000000-0005-0000-0000-0000A8140000}"/>
    <cellStyle name="Normal 2 4 4 9 2" xfId="13307" xr:uid="{67B9446E-D216-4ECA-8E34-E1C525D852C4}"/>
    <cellStyle name="Normal 2 4 40" xfId="5322" xr:uid="{00000000-0005-0000-0000-0000A9140000}"/>
    <cellStyle name="Normal 2 4 40 2" xfId="13308" xr:uid="{AA963F8F-DDA1-4C8C-B9BA-E885BE4939E4}"/>
    <cellStyle name="Normal 2 4 41" xfId="5323" xr:uid="{00000000-0005-0000-0000-0000AA140000}"/>
    <cellStyle name="Normal 2 4 41 2" xfId="13309" xr:uid="{DB78847C-0962-4231-A291-E873040E9D4A}"/>
    <cellStyle name="Normal 2 4 42" xfId="5324" xr:uid="{00000000-0005-0000-0000-0000AB140000}"/>
    <cellStyle name="Normal 2 4 42 2" xfId="13310" xr:uid="{1263CA3C-A474-4B6A-9FDF-02A1D7D95769}"/>
    <cellStyle name="Normal 2 4 43" xfId="5325" xr:uid="{00000000-0005-0000-0000-0000AC140000}"/>
    <cellStyle name="Normal 2 4 43 2" xfId="13311" xr:uid="{D6BADC08-91D0-4D96-82EB-04D38829F227}"/>
    <cellStyle name="Normal 2 4 44" xfId="5326" xr:uid="{00000000-0005-0000-0000-0000AD140000}"/>
    <cellStyle name="Normal 2 4 44 2" xfId="13312" xr:uid="{62FD5D89-D0FF-4DCA-B7FF-67F756C36501}"/>
    <cellStyle name="Normal 2 4 45" xfId="5327" xr:uid="{00000000-0005-0000-0000-0000AE140000}"/>
    <cellStyle name="Normal 2 4 45 2" xfId="13313" xr:uid="{4B97C98B-A75A-42A6-9BD0-F98BFF6074DF}"/>
    <cellStyle name="Normal 2 4 46" xfId="5328" xr:uid="{00000000-0005-0000-0000-0000AF140000}"/>
    <cellStyle name="Normal 2 4 46 2" xfId="13314" xr:uid="{05FADB55-90BD-4B3A-AA30-89FB6D1249D9}"/>
    <cellStyle name="Normal 2 4 47" xfId="5329" xr:uid="{00000000-0005-0000-0000-0000B0140000}"/>
    <cellStyle name="Normal 2 4 47 2" xfId="13315" xr:uid="{4E4E2EB2-A54B-4B5A-95D5-86983824C310}"/>
    <cellStyle name="Normal 2 4 48" xfId="5330" xr:uid="{00000000-0005-0000-0000-0000B1140000}"/>
    <cellStyle name="Normal 2 4 48 2" xfId="13316" xr:uid="{2F72A15F-CA99-4433-A408-29706D120E8C}"/>
    <cellStyle name="Normal 2 4 49" xfId="5331" xr:uid="{00000000-0005-0000-0000-0000B2140000}"/>
    <cellStyle name="Normal 2 4 49 2" xfId="13317" xr:uid="{C2BC0AAA-438E-4FCE-973D-36BC44161708}"/>
    <cellStyle name="Normal 2 4 5" xfId="5332" xr:uid="{00000000-0005-0000-0000-0000B3140000}"/>
    <cellStyle name="Normal 2 4 5 10" xfId="5333" xr:uid="{00000000-0005-0000-0000-0000B4140000}"/>
    <cellStyle name="Normal 2 4 5 10 2" xfId="13319" xr:uid="{F019AC72-2402-42F4-BBB7-6BA383254883}"/>
    <cellStyle name="Normal 2 4 5 11" xfId="5334" xr:uid="{00000000-0005-0000-0000-0000B5140000}"/>
    <cellStyle name="Normal 2 4 5 11 2" xfId="13320" xr:uid="{45D3D010-F60F-4120-BE07-5BD486E58D01}"/>
    <cellStyle name="Normal 2 4 5 12" xfId="5335" xr:uid="{00000000-0005-0000-0000-0000B6140000}"/>
    <cellStyle name="Normal 2 4 5 12 2" xfId="13321" xr:uid="{B8D60D0F-CE77-490E-8F1C-35CDE747C232}"/>
    <cellStyle name="Normal 2 4 5 13" xfId="5336" xr:uid="{00000000-0005-0000-0000-0000B7140000}"/>
    <cellStyle name="Normal 2 4 5 13 2" xfId="13322" xr:uid="{90E9F2C9-F6E6-4E26-AE96-EF6881F6D055}"/>
    <cellStyle name="Normal 2 4 5 14" xfId="5337" xr:uid="{00000000-0005-0000-0000-0000B8140000}"/>
    <cellStyle name="Normal 2 4 5 14 2" xfId="13323" xr:uid="{5E353979-35E0-4CD8-A554-8F971C65CBFC}"/>
    <cellStyle name="Normal 2 4 5 15" xfId="5338" xr:uid="{00000000-0005-0000-0000-0000B9140000}"/>
    <cellStyle name="Normal 2 4 5 15 2" xfId="13324" xr:uid="{BFCD3248-AC39-4EE8-9EA9-0F8CF8D64350}"/>
    <cellStyle name="Normal 2 4 5 16" xfId="13318" xr:uid="{F2302EDE-1D38-4D31-A086-88D8DCEAE425}"/>
    <cellStyle name="Normal 2 4 5 2" xfId="5339" xr:uid="{00000000-0005-0000-0000-0000BA140000}"/>
    <cellStyle name="Normal 2 4 5 2 2" xfId="13325" xr:uid="{49931195-414D-4223-94BA-DB77CE60E794}"/>
    <cellStyle name="Normal 2 4 5 3" xfId="5340" xr:uid="{00000000-0005-0000-0000-0000BB140000}"/>
    <cellStyle name="Normal 2 4 5 3 2" xfId="13326" xr:uid="{72372DB7-B812-4B6B-BF8E-7967DBD2F3D0}"/>
    <cellStyle name="Normal 2 4 5 4" xfId="5341" xr:uid="{00000000-0005-0000-0000-0000BC140000}"/>
    <cellStyle name="Normal 2 4 5 4 2" xfId="13327" xr:uid="{90655F80-5E5E-4E41-A980-31EDA380BC42}"/>
    <cellStyle name="Normal 2 4 5 5" xfId="5342" xr:uid="{00000000-0005-0000-0000-0000BD140000}"/>
    <cellStyle name="Normal 2 4 5 5 2" xfId="13328" xr:uid="{B98AF527-4C9E-4BD8-8027-87E746BA8C7C}"/>
    <cellStyle name="Normal 2 4 5 6" xfId="5343" xr:uid="{00000000-0005-0000-0000-0000BE140000}"/>
    <cellStyle name="Normal 2 4 5 6 2" xfId="13329" xr:uid="{D0FF8628-4067-425D-BE4A-AC19ADC8367C}"/>
    <cellStyle name="Normal 2 4 5 7" xfId="5344" xr:uid="{00000000-0005-0000-0000-0000BF140000}"/>
    <cellStyle name="Normal 2 4 5 7 2" xfId="13330" xr:uid="{3832786E-6A66-4EED-8D82-36BBC2197C44}"/>
    <cellStyle name="Normal 2 4 5 8" xfId="5345" xr:uid="{00000000-0005-0000-0000-0000C0140000}"/>
    <cellStyle name="Normal 2 4 5 8 2" xfId="13331" xr:uid="{9EA1EDCA-9D5C-4D78-BE5A-256AE256EBE9}"/>
    <cellStyle name="Normal 2 4 5 9" xfId="5346" xr:uid="{00000000-0005-0000-0000-0000C1140000}"/>
    <cellStyle name="Normal 2 4 5 9 2" xfId="13332" xr:uid="{8EC566BB-9507-42AF-86C8-ACE635F1A8A6}"/>
    <cellStyle name="Normal 2 4 50" xfId="5347" xr:uid="{00000000-0005-0000-0000-0000C2140000}"/>
    <cellStyle name="Normal 2 4 50 2" xfId="13333" xr:uid="{910B3BD2-77D6-45BA-9C67-73519C53C277}"/>
    <cellStyle name="Normal 2 4 51" xfId="5348" xr:uid="{00000000-0005-0000-0000-0000C3140000}"/>
    <cellStyle name="Normal 2 4 51 2" xfId="13334" xr:uid="{FD5137B3-5516-4D11-8DA0-E6371E4BF31D}"/>
    <cellStyle name="Normal 2 4 52" xfId="5349" xr:uid="{00000000-0005-0000-0000-0000C4140000}"/>
    <cellStyle name="Normal 2 4 52 2" xfId="13335" xr:uid="{7B43D436-B63C-4D8D-92A0-AAA1394CEA0B}"/>
    <cellStyle name="Normal 2 4 53" xfId="5350" xr:uid="{00000000-0005-0000-0000-0000C5140000}"/>
    <cellStyle name="Normal 2 4 53 2" xfId="13336" xr:uid="{49B1B118-58DA-4F4A-9ED4-12F2654E0241}"/>
    <cellStyle name="Normal 2 4 54" xfId="5351" xr:uid="{00000000-0005-0000-0000-0000C6140000}"/>
    <cellStyle name="Normal 2 4 54 2" xfId="13337" xr:uid="{2E838D02-C511-4D0A-9C4D-CEFC6D21EFF3}"/>
    <cellStyle name="Normal 2 4 55" xfId="5352" xr:uid="{00000000-0005-0000-0000-0000C7140000}"/>
    <cellStyle name="Normal 2 4 55 2" xfId="13338" xr:uid="{40D5CEBD-FBDC-4870-BCA3-9EBFD54CD086}"/>
    <cellStyle name="Normal 2 4 56" xfId="5353" xr:uid="{00000000-0005-0000-0000-0000C8140000}"/>
    <cellStyle name="Normal 2 4 56 2" xfId="13339" xr:uid="{463688E0-2D02-4136-8A3E-D0D0B1700790}"/>
    <cellStyle name="Normal 2 4 57" xfId="5354" xr:uid="{00000000-0005-0000-0000-0000C9140000}"/>
    <cellStyle name="Normal 2 4 57 2" xfId="13340" xr:uid="{417021F3-269E-4B3D-9304-2E38A8FF6703}"/>
    <cellStyle name="Normal 2 4 58" xfId="5355" xr:uid="{00000000-0005-0000-0000-0000CA140000}"/>
    <cellStyle name="Normal 2 4 58 2" xfId="13341" xr:uid="{699EC7DC-D9CC-4F5C-9282-43490ADCC3CC}"/>
    <cellStyle name="Normal 2 4 59" xfId="5356" xr:uid="{00000000-0005-0000-0000-0000CB140000}"/>
    <cellStyle name="Normal 2 4 59 2" xfId="13342" xr:uid="{3E318B18-7DCD-4F8A-8521-AA79DFB5BE98}"/>
    <cellStyle name="Normal 2 4 6" xfId="5357" xr:uid="{00000000-0005-0000-0000-0000CC140000}"/>
    <cellStyle name="Normal 2 4 6 10" xfId="5358" xr:uid="{00000000-0005-0000-0000-0000CD140000}"/>
    <cellStyle name="Normal 2 4 6 10 2" xfId="13344" xr:uid="{259BE3FF-9B3A-41AF-9A14-85E254D16FE4}"/>
    <cellStyle name="Normal 2 4 6 11" xfId="5359" xr:uid="{00000000-0005-0000-0000-0000CE140000}"/>
    <cellStyle name="Normal 2 4 6 11 2" xfId="13345" xr:uid="{BA355009-6458-4490-9C81-4D3388EA8E16}"/>
    <cellStyle name="Normal 2 4 6 12" xfId="5360" xr:uid="{00000000-0005-0000-0000-0000CF140000}"/>
    <cellStyle name="Normal 2 4 6 12 2" xfId="13346" xr:uid="{8157A218-971D-4AAC-9098-E24551C33533}"/>
    <cellStyle name="Normal 2 4 6 13" xfId="5361" xr:uid="{00000000-0005-0000-0000-0000D0140000}"/>
    <cellStyle name="Normal 2 4 6 13 2" xfId="13347" xr:uid="{C6C4AB87-75D0-4296-B81E-08933758AA97}"/>
    <cellStyle name="Normal 2 4 6 14" xfId="5362" xr:uid="{00000000-0005-0000-0000-0000D1140000}"/>
    <cellStyle name="Normal 2 4 6 14 2" xfId="13348" xr:uid="{74873617-A59E-42D1-8151-A28C6502A410}"/>
    <cellStyle name="Normal 2 4 6 15" xfId="5363" xr:uid="{00000000-0005-0000-0000-0000D2140000}"/>
    <cellStyle name="Normal 2 4 6 15 2" xfId="13349" xr:uid="{083B380A-B238-489E-A8AD-5F2F9258E654}"/>
    <cellStyle name="Normal 2 4 6 16" xfId="13343" xr:uid="{E5B5E0C7-3709-49A1-9C54-D47B52C7A17C}"/>
    <cellStyle name="Normal 2 4 6 2" xfId="5364" xr:uid="{00000000-0005-0000-0000-0000D3140000}"/>
    <cellStyle name="Normal 2 4 6 2 2" xfId="13350" xr:uid="{5F73E7C4-B82A-447D-BEE7-694CE46BF1A8}"/>
    <cellStyle name="Normal 2 4 6 3" xfId="5365" xr:uid="{00000000-0005-0000-0000-0000D4140000}"/>
    <cellStyle name="Normal 2 4 6 3 2" xfId="13351" xr:uid="{69A056F2-891D-45A3-B39E-824C7EACC52F}"/>
    <cellStyle name="Normal 2 4 6 4" xfId="5366" xr:uid="{00000000-0005-0000-0000-0000D5140000}"/>
    <cellStyle name="Normal 2 4 6 4 2" xfId="13352" xr:uid="{800F3AE8-6AEA-418A-85E2-85060929B921}"/>
    <cellStyle name="Normal 2 4 6 5" xfId="5367" xr:uid="{00000000-0005-0000-0000-0000D6140000}"/>
    <cellStyle name="Normal 2 4 6 5 2" xfId="13353" xr:uid="{256D05C4-A1C4-4A3E-80BA-8F3B6543615D}"/>
    <cellStyle name="Normal 2 4 6 6" xfId="5368" xr:uid="{00000000-0005-0000-0000-0000D7140000}"/>
    <cellStyle name="Normal 2 4 6 6 2" xfId="13354" xr:uid="{37EF8DC1-CE49-4883-A460-8342ABEF3839}"/>
    <cellStyle name="Normal 2 4 6 7" xfId="5369" xr:uid="{00000000-0005-0000-0000-0000D8140000}"/>
    <cellStyle name="Normal 2 4 6 7 2" xfId="13355" xr:uid="{371BD383-60B4-439A-BD80-B0E913341B95}"/>
    <cellStyle name="Normal 2 4 6 8" xfId="5370" xr:uid="{00000000-0005-0000-0000-0000D9140000}"/>
    <cellStyle name="Normal 2 4 6 8 2" xfId="13356" xr:uid="{E50EACB9-29AB-48EF-98CC-89B757FCB143}"/>
    <cellStyle name="Normal 2 4 6 9" xfId="5371" xr:uid="{00000000-0005-0000-0000-0000DA140000}"/>
    <cellStyle name="Normal 2 4 6 9 2" xfId="13357" xr:uid="{370F75A5-3FD1-42C0-971F-C034FABB4521}"/>
    <cellStyle name="Normal 2 4 60" xfId="5372" xr:uid="{00000000-0005-0000-0000-0000DB140000}"/>
    <cellStyle name="Normal 2 4 60 2" xfId="13358" xr:uid="{4ABA634A-163A-48E6-A194-C9903FB7D1CC}"/>
    <cellStyle name="Normal 2 4 61" xfId="5373" xr:uid="{00000000-0005-0000-0000-0000DC140000}"/>
    <cellStyle name="Normal 2 4 61 2" xfId="13359" xr:uid="{2B9A3D6D-5683-4C83-BF14-F743E520D708}"/>
    <cellStyle name="Normal 2 4 62" xfId="5374" xr:uid="{00000000-0005-0000-0000-0000DD140000}"/>
    <cellStyle name="Normal 2 4 62 2" xfId="13360" xr:uid="{F0A2702B-D431-4782-8E11-F27B93E6C134}"/>
    <cellStyle name="Normal 2 4 63" xfId="5375" xr:uid="{00000000-0005-0000-0000-0000DE140000}"/>
    <cellStyle name="Normal 2 4 63 2" xfId="13361" xr:uid="{9173695D-CCEF-467A-95EE-F8EDF9142707}"/>
    <cellStyle name="Normal 2 4 64" xfId="5376" xr:uid="{00000000-0005-0000-0000-0000DF140000}"/>
    <cellStyle name="Normal 2 4 64 2" xfId="13362" xr:uid="{6C74CC48-1214-4FA1-8B27-95A32FED8523}"/>
    <cellStyle name="Normal 2 4 65" xfId="5377" xr:uid="{00000000-0005-0000-0000-0000E0140000}"/>
    <cellStyle name="Normal 2 4 65 2" xfId="13363" xr:uid="{01167343-EE1E-448B-83D0-59851F4672F4}"/>
    <cellStyle name="Normal 2 4 66" xfId="5378" xr:uid="{00000000-0005-0000-0000-0000E1140000}"/>
    <cellStyle name="Normal 2 4 66 2" xfId="13364" xr:uid="{77869129-8088-4786-AFFB-ED94676886B9}"/>
    <cellStyle name="Normal 2 4 67" xfId="5379" xr:uid="{00000000-0005-0000-0000-0000E2140000}"/>
    <cellStyle name="Normal 2 4 67 2" xfId="13365" xr:uid="{9FEE309C-A158-4C8C-9503-575E017C6EC7}"/>
    <cellStyle name="Normal 2 4 68" xfId="5380" xr:uid="{00000000-0005-0000-0000-0000E3140000}"/>
    <cellStyle name="Normal 2 4 68 2" xfId="13366" xr:uid="{2B8EFD59-068D-47BD-9896-11F837659E47}"/>
    <cellStyle name="Normal 2 4 69" xfId="5381" xr:uid="{00000000-0005-0000-0000-0000E4140000}"/>
    <cellStyle name="Normal 2 4 69 2" xfId="13367" xr:uid="{5947E406-D195-458B-8248-EC2A219BC451}"/>
    <cellStyle name="Normal 2 4 7" xfId="5382" xr:uid="{00000000-0005-0000-0000-0000E5140000}"/>
    <cellStyle name="Normal 2 4 7 10" xfId="5383" xr:uid="{00000000-0005-0000-0000-0000E6140000}"/>
    <cellStyle name="Normal 2 4 7 10 2" xfId="13369" xr:uid="{2C05AB96-38AE-4F55-A294-FF62A891930C}"/>
    <cellStyle name="Normal 2 4 7 11" xfId="5384" xr:uid="{00000000-0005-0000-0000-0000E7140000}"/>
    <cellStyle name="Normal 2 4 7 11 2" xfId="13370" xr:uid="{841D89D0-735D-4F3E-84DC-1CAFF2691DF6}"/>
    <cellStyle name="Normal 2 4 7 12" xfId="5385" xr:uid="{00000000-0005-0000-0000-0000E8140000}"/>
    <cellStyle name="Normal 2 4 7 12 2" xfId="13371" xr:uid="{30B70021-B42C-4BD0-880B-4FD1966DFFC5}"/>
    <cellStyle name="Normal 2 4 7 13" xfId="5386" xr:uid="{00000000-0005-0000-0000-0000E9140000}"/>
    <cellStyle name="Normal 2 4 7 13 2" xfId="13372" xr:uid="{BC9722E4-62B0-4614-A239-D3AB903838EC}"/>
    <cellStyle name="Normal 2 4 7 14" xfId="5387" xr:uid="{00000000-0005-0000-0000-0000EA140000}"/>
    <cellStyle name="Normal 2 4 7 14 2" xfId="13373" xr:uid="{22699856-AF30-463D-AF12-553C5A0307BF}"/>
    <cellStyle name="Normal 2 4 7 15" xfId="5388" xr:uid="{00000000-0005-0000-0000-0000EB140000}"/>
    <cellStyle name="Normal 2 4 7 15 2" xfId="13374" xr:uid="{7FA3690C-657B-4E28-BA6D-E20B2DEEA802}"/>
    <cellStyle name="Normal 2 4 7 16" xfId="13368" xr:uid="{F03F2164-4322-4FF2-BDE3-2F6B1DD50D52}"/>
    <cellStyle name="Normal 2 4 7 2" xfId="5389" xr:uid="{00000000-0005-0000-0000-0000EC140000}"/>
    <cellStyle name="Normal 2 4 7 2 2" xfId="13375" xr:uid="{4BC693FF-F249-4E3E-AB9D-CBEB70032644}"/>
    <cellStyle name="Normal 2 4 7 3" xfId="5390" xr:uid="{00000000-0005-0000-0000-0000ED140000}"/>
    <cellStyle name="Normal 2 4 7 3 2" xfId="13376" xr:uid="{AA30E1ED-38A3-490D-B46E-E0C1A59F2C37}"/>
    <cellStyle name="Normal 2 4 7 4" xfId="5391" xr:uid="{00000000-0005-0000-0000-0000EE140000}"/>
    <cellStyle name="Normal 2 4 7 4 2" xfId="13377" xr:uid="{02AEC18E-61B9-4467-9F03-3D3A5F507203}"/>
    <cellStyle name="Normal 2 4 7 5" xfId="5392" xr:uid="{00000000-0005-0000-0000-0000EF140000}"/>
    <cellStyle name="Normal 2 4 7 5 2" xfId="13378" xr:uid="{94A83FA8-EDF9-42A3-B3AE-909A1A266A6A}"/>
    <cellStyle name="Normal 2 4 7 6" xfId="5393" xr:uid="{00000000-0005-0000-0000-0000F0140000}"/>
    <cellStyle name="Normal 2 4 7 6 2" xfId="13379" xr:uid="{E4A52BF5-5C0B-4564-9E8B-DE6ACAE779A3}"/>
    <cellStyle name="Normal 2 4 7 7" xfId="5394" xr:uid="{00000000-0005-0000-0000-0000F1140000}"/>
    <cellStyle name="Normal 2 4 7 7 2" xfId="13380" xr:uid="{8DA08C57-BBDE-433B-84F9-3E5E033A078B}"/>
    <cellStyle name="Normal 2 4 7 8" xfId="5395" xr:uid="{00000000-0005-0000-0000-0000F2140000}"/>
    <cellStyle name="Normal 2 4 7 8 2" xfId="13381" xr:uid="{6B36EF90-DBD0-4116-B09B-63C8B9EBD54A}"/>
    <cellStyle name="Normal 2 4 7 9" xfId="5396" xr:uid="{00000000-0005-0000-0000-0000F3140000}"/>
    <cellStyle name="Normal 2 4 7 9 2" xfId="13382" xr:uid="{7C3CAA25-C83D-48C6-9AA3-8A97A694CB3D}"/>
    <cellStyle name="Normal 2 4 70" xfId="5397" xr:uid="{00000000-0005-0000-0000-0000F4140000}"/>
    <cellStyle name="Normal 2 4 70 2" xfId="13383" xr:uid="{AEC45B70-0FCC-4DE2-935A-ABA85FAB4FBC}"/>
    <cellStyle name="Normal 2 4 71" xfId="5398" xr:uid="{00000000-0005-0000-0000-0000F5140000}"/>
    <cellStyle name="Normal 2 4 71 2" xfId="13384" xr:uid="{C701583F-D41E-4DA9-8E89-1CDAF35AC052}"/>
    <cellStyle name="Normal 2 4 72" xfId="5399" xr:uid="{00000000-0005-0000-0000-0000F6140000}"/>
    <cellStyle name="Normal 2 4 72 2" xfId="13385" xr:uid="{7DA1CE24-8C4C-410A-B271-B41D7156E016}"/>
    <cellStyle name="Normal 2 4 73" xfId="5400" xr:uid="{00000000-0005-0000-0000-0000F7140000}"/>
    <cellStyle name="Normal 2 4 73 2" xfId="13386" xr:uid="{75730A89-1AC3-4A53-BC7C-7BF1197EA771}"/>
    <cellStyle name="Normal 2 4 74" xfId="5401" xr:uid="{00000000-0005-0000-0000-0000F8140000}"/>
    <cellStyle name="Normal 2 4 74 2" xfId="13387" xr:uid="{0F66BC62-C3D3-41A1-8AE9-2B4ECBB91DBA}"/>
    <cellStyle name="Normal 2 4 75" xfId="5402" xr:uid="{00000000-0005-0000-0000-0000F9140000}"/>
    <cellStyle name="Normal 2 4 75 2" xfId="13388" xr:uid="{7A1649E8-7F0C-4EEE-B993-DFCB14AA36B0}"/>
    <cellStyle name="Normal 2 4 76" xfId="5403" xr:uid="{00000000-0005-0000-0000-0000FA140000}"/>
    <cellStyle name="Normal 2 4 76 2" xfId="13389" xr:uid="{FEED8DB3-08FD-4C12-8FDD-461F673495CF}"/>
    <cellStyle name="Normal 2 4 77" xfId="5404" xr:uid="{00000000-0005-0000-0000-0000FB140000}"/>
    <cellStyle name="Normal 2 4 77 2" xfId="13390" xr:uid="{D4B3BC5E-2AF5-4E42-A37A-A3EDFC683EDE}"/>
    <cellStyle name="Normal 2 4 78" xfId="5405" xr:uid="{00000000-0005-0000-0000-0000FC140000}"/>
    <cellStyle name="Normal 2 4 78 2" xfId="13391" xr:uid="{56F32683-3F5C-4798-8D39-6D6C6AFCD9CC}"/>
    <cellStyle name="Normal 2 4 79" xfId="5406" xr:uid="{00000000-0005-0000-0000-0000FD140000}"/>
    <cellStyle name="Normal 2 4 79 2" xfId="13392" xr:uid="{266AF0D9-E7BF-4647-A0BB-680F3023E8FB}"/>
    <cellStyle name="Normal 2 4 8" xfId="5407" xr:uid="{00000000-0005-0000-0000-0000FE140000}"/>
    <cellStyle name="Normal 2 4 8 10" xfId="5408" xr:uid="{00000000-0005-0000-0000-0000FF140000}"/>
    <cellStyle name="Normal 2 4 8 10 2" xfId="13394" xr:uid="{CF16E2DD-7BB2-42DB-83F3-AE724949B9CF}"/>
    <cellStyle name="Normal 2 4 8 11" xfId="5409" xr:uid="{00000000-0005-0000-0000-000000150000}"/>
    <cellStyle name="Normal 2 4 8 11 2" xfId="13395" xr:uid="{C34CD5BA-9E15-4A35-A37C-6314C5E81AB4}"/>
    <cellStyle name="Normal 2 4 8 12" xfId="5410" xr:uid="{00000000-0005-0000-0000-000001150000}"/>
    <cellStyle name="Normal 2 4 8 12 2" xfId="13396" xr:uid="{1A0A7E99-5F9B-4888-A551-5E2DB0BE747C}"/>
    <cellStyle name="Normal 2 4 8 13" xfId="5411" xr:uid="{00000000-0005-0000-0000-000002150000}"/>
    <cellStyle name="Normal 2 4 8 13 2" xfId="13397" xr:uid="{A5D06EF3-125F-4276-BF3E-54FC86574E03}"/>
    <cellStyle name="Normal 2 4 8 14" xfId="5412" xr:uid="{00000000-0005-0000-0000-000003150000}"/>
    <cellStyle name="Normal 2 4 8 14 2" xfId="13398" xr:uid="{AFE7E4A4-3205-4D7B-9D02-DDA1A4B70A10}"/>
    <cellStyle name="Normal 2 4 8 15" xfId="5413" xr:uid="{00000000-0005-0000-0000-000004150000}"/>
    <cellStyle name="Normal 2 4 8 15 2" xfId="13399" xr:uid="{9C128C8E-F781-424C-A2B8-0FD7154C1EE8}"/>
    <cellStyle name="Normal 2 4 8 16" xfId="13393" xr:uid="{91B46E9D-62CC-46F5-91CA-CCA1E5316562}"/>
    <cellStyle name="Normal 2 4 8 2" xfId="5414" xr:uid="{00000000-0005-0000-0000-000005150000}"/>
    <cellStyle name="Normal 2 4 8 2 2" xfId="13400" xr:uid="{BFADEAD7-C485-4C9B-81A1-6458A042E39F}"/>
    <cellStyle name="Normal 2 4 8 3" xfId="5415" xr:uid="{00000000-0005-0000-0000-000006150000}"/>
    <cellStyle name="Normal 2 4 8 3 2" xfId="13401" xr:uid="{8F6F0409-F283-4E05-A2DB-68C2A998DA47}"/>
    <cellStyle name="Normal 2 4 8 4" xfId="5416" xr:uid="{00000000-0005-0000-0000-000007150000}"/>
    <cellStyle name="Normal 2 4 8 4 2" xfId="13402" xr:uid="{95C16D45-B8C5-4DC6-885A-D4727B9C5B2D}"/>
    <cellStyle name="Normal 2 4 8 5" xfId="5417" xr:uid="{00000000-0005-0000-0000-000008150000}"/>
    <cellStyle name="Normal 2 4 8 5 2" xfId="13403" xr:uid="{9F0BBEC5-7DD8-4235-B9C4-176A4B45C888}"/>
    <cellStyle name="Normal 2 4 8 6" xfId="5418" xr:uid="{00000000-0005-0000-0000-000009150000}"/>
    <cellStyle name="Normal 2 4 8 6 2" xfId="13404" xr:uid="{69B19D76-BC82-4F78-B9D8-3FD188A11D80}"/>
    <cellStyle name="Normal 2 4 8 7" xfId="5419" xr:uid="{00000000-0005-0000-0000-00000A150000}"/>
    <cellStyle name="Normal 2 4 8 7 2" xfId="13405" xr:uid="{C6078116-AEE8-4A5D-9649-9C1BC6AD4692}"/>
    <cellStyle name="Normal 2 4 8 8" xfId="5420" xr:uid="{00000000-0005-0000-0000-00000B150000}"/>
    <cellStyle name="Normal 2 4 8 8 2" xfId="13406" xr:uid="{6948F9D7-1FA3-4E55-8CE6-BFE68B22F523}"/>
    <cellStyle name="Normal 2 4 8 9" xfId="5421" xr:uid="{00000000-0005-0000-0000-00000C150000}"/>
    <cellStyle name="Normal 2 4 8 9 2" xfId="13407" xr:uid="{23428C1E-6979-410E-8177-AF69AA212C46}"/>
    <cellStyle name="Normal 2 4 80" xfId="5422" xr:uid="{00000000-0005-0000-0000-00000D150000}"/>
    <cellStyle name="Normal 2 4 80 2" xfId="13408" xr:uid="{428187F2-B27C-4295-97DB-E3096761E966}"/>
    <cellStyle name="Normal 2 4 81" xfId="5423" xr:uid="{00000000-0005-0000-0000-00000E150000}"/>
    <cellStyle name="Normal 2 4 81 2" xfId="13409" xr:uid="{F750A693-29C1-40D9-ABB0-A62C4EE3A8F2}"/>
    <cellStyle name="Normal 2 4 82" xfId="5424" xr:uid="{00000000-0005-0000-0000-00000F150000}"/>
    <cellStyle name="Normal 2 4 82 2" xfId="13410" xr:uid="{8DA7BFC9-93C0-44AD-BBE8-8D74B9EFE8CB}"/>
    <cellStyle name="Normal 2 4 83" xfId="5425" xr:uid="{00000000-0005-0000-0000-000010150000}"/>
    <cellStyle name="Normal 2 4 83 2" xfId="13411" xr:uid="{7BD53B8D-BC88-4A01-B6BD-BBEBDC9AB4BF}"/>
    <cellStyle name="Normal 2 4 84" xfId="5426" xr:uid="{00000000-0005-0000-0000-000011150000}"/>
    <cellStyle name="Normal 2 4 84 2" xfId="13412" xr:uid="{254E8965-B1B7-4BE7-BD4F-D1E87D6C49B9}"/>
    <cellStyle name="Normal 2 4 85" xfId="5427" xr:uid="{00000000-0005-0000-0000-000012150000}"/>
    <cellStyle name="Normal 2 4 85 2" xfId="13413" xr:uid="{95704EAB-EB15-4818-9F85-CF4E56D3E552}"/>
    <cellStyle name="Normal 2 4 86" xfId="5428" xr:uid="{00000000-0005-0000-0000-000013150000}"/>
    <cellStyle name="Normal 2 4 86 2" xfId="13414" xr:uid="{B06321C5-A6DE-4063-815C-956210BB6AB0}"/>
    <cellStyle name="Normal 2 4 87" xfId="5429" xr:uid="{00000000-0005-0000-0000-000014150000}"/>
    <cellStyle name="Normal 2 4 87 2" xfId="13415" xr:uid="{FFD9EADB-8759-4A15-9C37-2D7E6AFFEDDB}"/>
    <cellStyle name="Normal 2 4 88" xfId="5430" xr:uid="{00000000-0005-0000-0000-000015150000}"/>
    <cellStyle name="Normal 2 4 88 2" xfId="13416" xr:uid="{0E6B08C7-531E-41F4-8D97-954102996720}"/>
    <cellStyle name="Normal 2 4 89" xfId="5431" xr:uid="{00000000-0005-0000-0000-000016150000}"/>
    <cellStyle name="Normal 2 4 89 2" xfId="13417" xr:uid="{632499D3-89FF-451D-B342-DB10D75D0FAF}"/>
    <cellStyle name="Normal 2 4 9" xfId="5432" xr:uid="{00000000-0005-0000-0000-000017150000}"/>
    <cellStyle name="Normal 2 4 9 10" xfId="5433" xr:uid="{00000000-0005-0000-0000-000018150000}"/>
    <cellStyle name="Normal 2 4 9 10 2" xfId="13419" xr:uid="{303AA804-75E8-4C12-8659-40D8BED1B579}"/>
    <cellStyle name="Normal 2 4 9 11" xfId="5434" xr:uid="{00000000-0005-0000-0000-000019150000}"/>
    <cellStyle name="Normal 2 4 9 11 2" xfId="13420" xr:uid="{7E0F8AFD-A760-4B9C-9DA1-A1EA0F5BFD53}"/>
    <cellStyle name="Normal 2 4 9 12" xfId="5435" xr:uid="{00000000-0005-0000-0000-00001A150000}"/>
    <cellStyle name="Normal 2 4 9 12 2" xfId="13421" xr:uid="{53EC2818-0A90-45BE-8834-43B4441CEB32}"/>
    <cellStyle name="Normal 2 4 9 13" xfId="5436" xr:uid="{00000000-0005-0000-0000-00001B150000}"/>
    <cellStyle name="Normal 2 4 9 13 2" xfId="13422" xr:uid="{7290A306-EE93-467F-8DFB-C61B4B417002}"/>
    <cellStyle name="Normal 2 4 9 14" xfId="5437" xr:uid="{00000000-0005-0000-0000-00001C150000}"/>
    <cellStyle name="Normal 2 4 9 14 2" xfId="13423" xr:uid="{38F8ACB0-7A2E-4709-9B36-8DA71069687C}"/>
    <cellStyle name="Normal 2 4 9 15" xfId="5438" xr:uid="{00000000-0005-0000-0000-00001D150000}"/>
    <cellStyle name="Normal 2 4 9 15 2" xfId="13424" xr:uid="{4CFBF865-93F0-4310-96AC-505578B7CD62}"/>
    <cellStyle name="Normal 2 4 9 16" xfId="13418" xr:uid="{AC0A0E11-00F9-45CD-9D7A-4249B36ADC2A}"/>
    <cellStyle name="Normal 2 4 9 2" xfId="5439" xr:uid="{00000000-0005-0000-0000-00001E150000}"/>
    <cellStyle name="Normal 2 4 9 2 2" xfId="13425" xr:uid="{7CF59611-5C4A-4A6B-8826-7104963B4359}"/>
    <cellStyle name="Normal 2 4 9 3" xfId="5440" xr:uid="{00000000-0005-0000-0000-00001F150000}"/>
    <cellStyle name="Normal 2 4 9 3 2" xfId="13426" xr:uid="{AB07AC32-6FE9-4CD5-9025-7EDB755F963E}"/>
    <cellStyle name="Normal 2 4 9 4" xfId="5441" xr:uid="{00000000-0005-0000-0000-000020150000}"/>
    <cellStyle name="Normal 2 4 9 4 2" xfId="13427" xr:uid="{768DA961-1DA8-42B4-A487-6415F309B418}"/>
    <cellStyle name="Normal 2 4 9 5" xfId="5442" xr:uid="{00000000-0005-0000-0000-000021150000}"/>
    <cellStyle name="Normal 2 4 9 5 2" xfId="13428" xr:uid="{8BF3A05F-0BCC-4069-9768-35A4D326DA60}"/>
    <cellStyle name="Normal 2 4 9 6" xfId="5443" xr:uid="{00000000-0005-0000-0000-000022150000}"/>
    <cellStyle name="Normal 2 4 9 6 2" xfId="13429" xr:uid="{59AC45C6-BF90-4FFC-8B0E-211D778F1168}"/>
    <cellStyle name="Normal 2 4 9 7" xfId="5444" xr:uid="{00000000-0005-0000-0000-000023150000}"/>
    <cellStyle name="Normal 2 4 9 7 2" xfId="13430" xr:uid="{52F8095A-3337-4524-A1D6-5990E83B650D}"/>
    <cellStyle name="Normal 2 4 9 8" xfId="5445" xr:uid="{00000000-0005-0000-0000-000024150000}"/>
    <cellStyle name="Normal 2 4 9 8 2" xfId="13431" xr:uid="{1A9B3024-B734-4055-9282-FBC37D86916D}"/>
    <cellStyle name="Normal 2 4 9 9" xfId="5446" xr:uid="{00000000-0005-0000-0000-000025150000}"/>
    <cellStyle name="Normal 2 4 9 9 2" xfId="13432" xr:uid="{EDD5300A-4BDA-45D2-839A-2A8E852CBBAE}"/>
    <cellStyle name="Normal 2 4 90" xfId="5447" xr:uid="{00000000-0005-0000-0000-000026150000}"/>
    <cellStyle name="Normal 2 4 90 2" xfId="13433" xr:uid="{841E116E-F086-4553-B8C5-FB8357BF1C84}"/>
    <cellStyle name="Normal 2 4 91" xfId="5448" xr:uid="{00000000-0005-0000-0000-000027150000}"/>
    <cellStyle name="Normal 2 4 91 2" xfId="13434" xr:uid="{7B636437-A0C6-4A70-A2CF-7FF7E1E57E84}"/>
    <cellStyle name="Normal 2 4 92" xfId="12185" xr:uid="{8628A957-D3BF-45E2-8DCD-BC442A4C20CE}"/>
    <cellStyle name="Normal 2 5" xfId="5449" xr:uid="{00000000-0005-0000-0000-000028150000}"/>
    <cellStyle name="Normal 2 5 10" xfId="5450" xr:uid="{00000000-0005-0000-0000-000029150000}"/>
    <cellStyle name="Normal 2 5 10 2" xfId="13436" xr:uid="{EA0FC8AE-B9F3-44A5-AACF-2CEED576C6B5}"/>
    <cellStyle name="Normal 2 5 11" xfId="5451" xr:uid="{00000000-0005-0000-0000-00002A150000}"/>
    <cellStyle name="Normal 2 5 11 2" xfId="13437" xr:uid="{342ACB4F-0AB9-422B-9B8F-0D7147D199C6}"/>
    <cellStyle name="Normal 2 5 12" xfId="5452" xr:uid="{00000000-0005-0000-0000-00002B150000}"/>
    <cellStyle name="Normal 2 5 12 2" xfId="13438" xr:uid="{ADDF9B06-D898-44F3-B47F-853DD0BCB504}"/>
    <cellStyle name="Normal 2 5 13" xfId="5453" xr:uid="{00000000-0005-0000-0000-00002C150000}"/>
    <cellStyle name="Normal 2 5 13 2" xfId="13439" xr:uid="{F37097C6-8F7A-4DA9-9677-A4E16DD13800}"/>
    <cellStyle name="Normal 2 5 14" xfId="5454" xr:uid="{00000000-0005-0000-0000-00002D150000}"/>
    <cellStyle name="Normal 2 5 14 2" xfId="13440" xr:uid="{00A81695-B918-4EBA-9BED-D5B583F1C79D}"/>
    <cellStyle name="Normal 2 5 15" xfId="5455" xr:uid="{00000000-0005-0000-0000-00002E150000}"/>
    <cellStyle name="Normal 2 5 15 2" xfId="13441" xr:uid="{7455DDAA-5847-44F7-B001-044469F8283C}"/>
    <cellStyle name="Normal 2 5 16" xfId="5456" xr:uid="{00000000-0005-0000-0000-00002F150000}"/>
    <cellStyle name="Normal 2 5 16 2" xfId="13442" xr:uid="{AEB2F0F1-372F-456A-A3F4-669BBD1BA2D0}"/>
    <cellStyle name="Normal 2 5 17" xfId="5457" xr:uid="{00000000-0005-0000-0000-000030150000}"/>
    <cellStyle name="Normal 2 5 17 2" xfId="13443" xr:uid="{5267D08D-487E-4039-B911-0B99E09A2E57}"/>
    <cellStyle name="Normal 2 5 18" xfId="5458" xr:uid="{00000000-0005-0000-0000-000031150000}"/>
    <cellStyle name="Normal 2 5 18 2" xfId="13444" xr:uid="{3459AADE-CBBF-43B6-A32F-39A93DF8CA06}"/>
    <cellStyle name="Normal 2 5 19" xfId="5459" xr:uid="{00000000-0005-0000-0000-000032150000}"/>
    <cellStyle name="Normal 2 5 19 2" xfId="13445" xr:uid="{0EB5FFC6-40BF-4EB5-8BB4-EEB7C9C9F994}"/>
    <cellStyle name="Normal 2 5 2" xfId="5460" xr:uid="{00000000-0005-0000-0000-000033150000}"/>
    <cellStyle name="Normal 2 5 2 10" xfId="13446" xr:uid="{B92F9013-4011-4898-B086-FDF7B6649E64}"/>
    <cellStyle name="Normal 2 5 2 2" xfId="5461" xr:uid="{00000000-0005-0000-0000-000034150000}"/>
    <cellStyle name="Normal 2 5 2 2 10" xfId="13447" xr:uid="{5395E99B-8D77-481C-9EC3-9DBEA39645CE}"/>
    <cellStyle name="Normal 2 5 2 2 2" xfId="5462" xr:uid="{00000000-0005-0000-0000-000035150000}"/>
    <cellStyle name="Normal 2 5 2 2 2 2" xfId="5463" xr:uid="{00000000-0005-0000-0000-000036150000}"/>
    <cellStyle name="Normal 2 5 2 2 2 2 2" xfId="5464" xr:uid="{00000000-0005-0000-0000-000037150000}"/>
    <cellStyle name="Normal 2 5 2 2 2 2 2 2" xfId="5465" xr:uid="{00000000-0005-0000-0000-000038150000}"/>
    <cellStyle name="Normal 2 5 2 2 2 2 2 2 2" xfId="5466" xr:uid="{00000000-0005-0000-0000-000039150000}"/>
    <cellStyle name="Normal 2 5 2 2 2 2 2 2 2 2" xfId="13452" xr:uid="{508700D7-387F-488E-A1B6-06F533793A17}"/>
    <cellStyle name="Normal 2 5 2 2 2 2 2 2 3" xfId="13451" xr:uid="{83B9913C-36DB-4AF0-9ADD-61C6C293C153}"/>
    <cellStyle name="Normal 2 5 2 2 2 2 2 3" xfId="13450" xr:uid="{3C100025-CBDE-44D4-A971-B974BA52F9F6}"/>
    <cellStyle name="Normal 2 5 2 2 2 2 3" xfId="5467" xr:uid="{00000000-0005-0000-0000-00003A150000}"/>
    <cellStyle name="Normal 2 5 2 2 2 2 3 2" xfId="13453" xr:uid="{5CA4C9D9-D751-4435-8D0B-A90B44ACD498}"/>
    <cellStyle name="Normal 2 5 2 2 2 2 4" xfId="5468" xr:uid="{00000000-0005-0000-0000-00003B150000}"/>
    <cellStyle name="Normal 2 5 2 2 2 2 4 2" xfId="13454" xr:uid="{957316F2-C292-44E1-BBB6-3EBF2719D26F}"/>
    <cellStyle name="Normal 2 5 2 2 2 2 5" xfId="5469" xr:uid="{00000000-0005-0000-0000-00003C150000}"/>
    <cellStyle name="Normal 2 5 2 2 2 2 5 2" xfId="13455" xr:uid="{200827E0-715B-45F8-968C-9A3DD71F3D05}"/>
    <cellStyle name="Normal 2 5 2 2 2 2 6" xfId="5470" xr:uid="{00000000-0005-0000-0000-00003D150000}"/>
    <cellStyle name="Normal 2 5 2 2 2 2 6 2" xfId="13456" xr:uid="{E22B290C-9CA0-49C6-9D97-F8EEFCE8EBDD}"/>
    <cellStyle name="Normal 2 5 2 2 2 2 7" xfId="13449" xr:uid="{4A17B71D-9013-4280-A7E4-22E01DC759A9}"/>
    <cellStyle name="Normal 2 5 2 2 2 3" xfId="5471" xr:uid="{00000000-0005-0000-0000-00003E150000}"/>
    <cellStyle name="Normal 2 5 2 2 2 3 2" xfId="13457" xr:uid="{C2A13D3D-B022-4D52-90E4-CD34B297EE47}"/>
    <cellStyle name="Normal 2 5 2 2 2 4" xfId="5472" xr:uid="{00000000-0005-0000-0000-00003F150000}"/>
    <cellStyle name="Normal 2 5 2 2 2 4 2" xfId="13458" xr:uid="{37B09942-6C2F-4862-BB24-09A767CAD824}"/>
    <cellStyle name="Normal 2 5 2 2 2 5" xfId="5473" xr:uid="{00000000-0005-0000-0000-000040150000}"/>
    <cellStyle name="Normal 2 5 2 2 2 5 2" xfId="13459" xr:uid="{E4E93D10-A083-4EBD-9496-806E1B891BB1}"/>
    <cellStyle name="Normal 2 5 2 2 2 6" xfId="5474" xr:uid="{00000000-0005-0000-0000-000041150000}"/>
    <cellStyle name="Normal 2 5 2 2 2 6 2" xfId="13460" xr:uid="{DCD55EFD-E056-4A94-AC52-5E459C06BCFF}"/>
    <cellStyle name="Normal 2 5 2 2 2 7" xfId="13448" xr:uid="{118E42F1-5CBA-440D-889C-EBF3280A6715}"/>
    <cellStyle name="Normal 2 5 2 2 3" xfId="5475" xr:uid="{00000000-0005-0000-0000-000042150000}"/>
    <cellStyle name="Normal 2 5 2 2 3 2" xfId="13461" xr:uid="{869DDC4D-D511-44D0-8D76-47A3A63BF231}"/>
    <cellStyle name="Normal 2 5 2 2 4" xfId="5476" xr:uid="{00000000-0005-0000-0000-000043150000}"/>
    <cellStyle name="Normal 2 5 2 2 4 2" xfId="13462" xr:uid="{C4E8ABDF-EB71-4378-9DCB-F1AF6DE2E693}"/>
    <cellStyle name="Normal 2 5 2 2 5" xfId="5477" xr:uid="{00000000-0005-0000-0000-000044150000}"/>
    <cellStyle name="Normal 2 5 2 2 5 2" xfId="13463" xr:uid="{D40D9760-5A77-46A2-AEFD-B25DB76ADAE5}"/>
    <cellStyle name="Normal 2 5 2 2 6" xfId="5478" xr:uid="{00000000-0005-0000-0000-000045150000}"/>
    <cellStyle name="Normal 2 5 2 2 6 2" xfId="13464" xr:uid="{891E138D-B951-42CF-96A2-403D6D057F83}"/>
    <cellStyle name="Normal 2 5 2 2 7" xfId="5479" xr:uid="{00000000-0005-0000-0000-000046150000}"/>
    <cellStyle name="Normal 2 5 2 2 7 2" xfId="13465" xr:uid="{698C6119-EDBA-4D4A-94EA-63677E1A5EB5}"/>
    <cellStyle name="Normal 2 5 2 2 8" xfId="5480" xr:uid="{00000000-0005-0000-0000-000047150000}"/>
    <cellStyle name="Normal 2 5 2 2 8 2" xfId="13466" xr:uid="{67129E74-C4ED-4E21-B2E2-EA0AFDDCF91A}"/>
    <cellStyle name="Normal 2 5 2 2 9" xfId="5481" xr:uid="{00000000-0005-0000-0000-000048150000}"/>
    <cellStyle name="Normal 2 5 2 2 9 2" xfId="13467" xr:uid="{DFC7C42E-2199-462D-8642-91449B615D4B}"/>
    <cellStyle name="Normal 2 5 2 3" xfId="5482" xr:uid="{00000000-0005-0000-0000-000049150000}"/>
    <cellStyle name="Normal 2 5 2 3 2" xfId="5483" xr:uid="{00000000-0005-0000-0000-00004A150000}"/>
    <cellStyle name="Normal 2 5 2 3 2 2" xfId="5484" xr:uid="{00000000-0005-0000-0000-00004B150000}"/>
    <cellStyle name="Normal 2 5 2 3 2 2 2" xfId="13470" xr:uid="{4E64CEA2-CDA9-4181-B6BA-D41D24B054BC}"/>
    <cellStyle name="Normal 2 5 2 3 2 3" xfId="5485" xr:uid="{00000000-0005-0000-0000-00004C150000}"/>
    <cellStyle name="Normal 2 5 2 3 2 3 2" xfId="13471" xr:uid="{FC8B535D-2A14-4BB8-A4AC-F9B2748F1F80}"/>
    <cellStyle name="Normal 2 5 2 3 2 4" xfId="5486" xr:uid="{00000000-0005-0000-0000-00004D150000}"/>
    <cellStyle name="Normal 2 5 2 3 2 4 2" xfId="13472" xr:uid="{A19E3CB6-107D-439D-A905-B6EB05F814BB}"/>
    <cellStyle name="Normal 2 5 2 3 2 5" xfId="5487" xr:uid="{00000000-0005-0000-0000-00004E150000}"/>
    <cellStyle name="Normal 2 5 2 3 2 5 2" xfId="13473" xr:uid="{EA5C04F5-3E17-463D-A8CF-11CDEE3A4985}"/>
    <cellStyle name="Normal 2 5 2 3 2 6" xfId="13469" xr:uid="{354BF9CE-8B16-4339-AAD8-343CF4FC56F0}"/>
    <cellStyle name="Normal 2 5 2 3 3" xfId="5488" xr:uid="{00000000-0005-0000-0000-00004F150000}"/>
    <cellStyle name="Normal 2 5 2 3 3 2" xfId="13474" xr:uid="{EA6C7FC8-9F3D-40DB-AC63-33B37B30165F}"/>
    <cellStyle name="Normal 2 5 2 3 4" xfId="5489" xr:uid="{00000000-0005-0000-0000-000050150000}"/>
    <cellStyle name="Normal 2 5 2 3 4 2" xfId="13475" xr:uid="{BDF6E068-C4E3-4827-BB8A-249569B5BC8E}"/>
    <cellStyle name="Normal 2 5 2 3 5" xfId="5490" xr:uid="{00000000-0005-0000-0000-000051150000}"/>
    <cellStyle name="Normal 2 5 2 3 5 2" xfId="13476" xr:uid="{EDBCE50D-7528-40D5-B695-B30CF883AE9E}"/>
    <cellStyle name="Normal 2 5 2 3 6" xfId="13468" xr:uid="{49104F8D-9DDF-4899-8F8D-A2DC17E6F958}"/>
    <cellStyle name="Normal 2 5 2 4" xfId="5491" xr:uid="{00000000-0005-0000-0000-000052150000}"/>
    <cellStyle name="Normal 2 5 2 4 2" xfId="13477" xr:uid="{AB7BEE6C-A5B6-438E-B47B-F86167692169}"/>
    <cellStyle name="Normal 2 5 2 5" xfId="5492" xr:uid="{00000000-0005-0000-0000-000053150000}"/>
    <cellStyle name="Normal 2 5 2 5 2" xfId="13478" xr:uid="{C65F28BF-91E3-4B5C-9975-0CFE42D79511}"/>
    <cellStyle name="Normal 2 5 2 6" xfId="5493" xr:uid="{00000000-0005-0000-0000-000054150000}"/>
    <cellStyle name="Normal 2 5 2 6 2" xfId="13479" xr:uid="{8DF19C13-8882-47C0-9B49-86AEC60226BA}"/>
    <cellStyle name="Normal 2 5 2 7" xfId="5494" xr:uid="{00000000-0005-0000-0000-000055150000}"/>
    <cellStyle name="Normal 2 5 2 7 2" xfId="13480" xr:uid="{DB6BBEC6-8AAB-457B-A27C-F864A64E77E6}"/>
    <cellStyle name="Normal 2 5 2 8" xfId="5495" xr:uid="{00000000-0005-0000-0000-000056150000}"/>
    <cellStyle name="Normal 2 5 2 8 2" xfId="13481" xr:uid="{9214F8C0-91DF-482E-AA31-3B7B85A71E89}"/>
    <cellStyle name="Normal 2 5 2 9" xfId="5496" xr:uid="{00000000-0005-0000-0000-000057150000}"/>
    <cellStyle name="Normal 2 5 2 9 2" xfId="13482" xr:uid="{3945FE8E-08EB-4770-8158-0D28ABAF3084}"/>
    <cellStyle name="Normal 2 5 20" xfId="5497" xr:uid="{00000000-0005-0000-0000-000058150000}"/>
    <cellStyle name="Normal 2 5 20 2" xfId="13483" xr:uid="{BFCCBAA0-06A0-47F5-A08A-D01B6CF923D3}"/>
    <cellStyle name="Normal 2 5 21" xfId="5498" xr:uid="{00000000-0005-0000-0000-000059150000}"/>
    <cellStyle name="Normal 2 5 21 2" xfId="13484" xr:uid="{C2BA3C23-50E5-49EF-82C9-3333ED50BECB}"/>
    <cellStyle name="Normal 2 5 22" xfId="5499" xr:uid="{00000000-0005-0000-0000-00005A150000}"/>
    <cellStyle name="Normal 2 5 22 2" xfId="13485" xr:uid="{EBCFE7BD-1EED-49CF-86EC-AE51F1790803}"/>
    <cellStyle name="Normal 2 5 23" xfId="5500" xr:uid="{00000000-0005-0000-0000-00005B150000}"/>
    <cellStyle name="Normal 2 5 23 2" xfId="13486" xr:uid="{CF04AE63-8CC6-4102-8FAB-FC394B4827B7}"/>
    <cellStyle name="Normal 2 5 24" xfId="5501" xr:uid="{00000000-0005-0000-0000-00005C150000}"/>
    <cellStyle name="Normal 2 5 24 2" xfId="13487" xr:uid="{0B35D6FB-FA6D-4795-B803-058911B884DF}"/>
    <cellStyle name="Normal 2 5 25" xfId="5502" xr:uid="{00000000-0005-0000-0000-00005D150000}"/>
    <cellStyle name="Normal 2 5 25 2" xfId="13488" xr:uid="{312D33A1-8F95-4C1D-9F85-7718F41F2FAC}"/>
    <cellStyle name="Normal 2 5 26" xfId="5503" xr:uid="{00000000-0005-0000-0000-00005E150000}"/>
    <cellStyle name="Normal 2 5 26 2" xfId="13489" xr:uid="{32CC8D70-1FBC-4142-BB4D-4A44C3D1DE2B}"/>
    <cellStyle name="Normal 2 5 27" xfId="5504" xr:uid="{00000000-0005-0000-0000-00005F150000}"/>
    <cellStyle name="Normal 2 5 27 2" xfId="13490" xr:uid="{AB18AD3C-F3F9-4E11-903C-0DCA434F3239}"/>
    <cellStyle name="Normal 2 5 28" xfId="5505" xr:uid="{00000000-0005-0000-0000-000060150000}"/>
    <cellStyle name="Normal 2 5 28 2" xfId="13491" xr:uid="{8D77EAA5-5F3C-42BF-A8B2-F7E8DD90FF77}"/>
    <cellStyle name="Normal 2 5 29" xfId="5506" xr:uid="{00000000-0005-0000-0000-000061150000}"/>
    <cellStyle name="Normal 2 5 29 2" xfId="13492" xr:uid="{2DC3F23D-5241-4CEF-9EE2-D251D8212B9E}"/>
    <cellStyle name="Normal 2 5 3" xfId="5507" xr:uid="{00000000-0005-0000-0000-000062150000}"/>
    <cellStyle name="Normal 2 5 3 2" xfId="5508" xr:uid="{00000000-0005-0000-0000-000063150000}"/>
    <cellStyle name="Normal 2 5 3 2 2" xfId="5509" xr:uid="{00000000-0005-0000-0000-000064150000}"/>
    <cellStyle name="Normal 2 5 3 2 2 2" xfId="13495" xr:uid="{0FDB4F13-CDB3-473A-B800-6B4858572862}"/>
    <cellStyle name="Normal 2 5 3 2 3" xfId="5510" xr:uid="{00000000-0005-0000-0000-000065150000}"/>
    <cellStyle name="Normal 2 5 3 2 3 2" xfId="13496" xr:uid="{302F15B1-391B-431D-A006-AF5B99A07449}"/>
    <cellStyle name="Normal 2 5 3 2 4" xfId="5511" xr:uid="{00000000-0005-0000-0000-000066150000}"/>
    <cellStyle name="Normal 2 5 3 2 4 2" xfId="13497" xr:uid="{8823EC0F-44A6-43BE-9341-A45667FAA776}"/>
    <cellStyle name="Normal 2 5 3 2 5" xfId="5512" xr:uid="{00000000-0005-0000-0000-000067150000}"/>
    <cellStyle name="Normal 2 5 3 2 5 2" xfId="13498" xr:uid="{A5374B64-E693-4005-A2E8-1FB71D7D1871}"/>
    <cellStyle name="Normal 2 5 3 2 6" xfId="13494" xr:uid="{47882B2E-D29D-4BF3-A1B2-791205D76A16}"/>
    <cellStyle name="Normal 2 5 3 3" xfId="5513" xr:uid="{00000000-0005-0000-0000-000068150000}"/>
    <cellStyle name="Normal 2 5 3 3 2" xfId="13499" xr:uid="{0DF0A9D7-3F9E-48B0-8C66-6798368297BB}"/>
    <cellStyle name="Normal 2 5 3 4" xfId="5514" xr:uid="{00000000-0005-0000-0000-000069150000}"/>
    <cellStyle name="Normal 2 5 3 4 2" xfId="13500" xr:uid="{22B24203-229A-45CB-B580-5FBDA3BBFA04}"/>
    <cellStyle name="Normal 2 5 3 5" xfId="5515" xr:uid="{00000000-0005-0000-0000-00006A150000}"/>
    <cellStyle name="Normal 2 5 3 5 2" xfId="13501" xr:uid="{00E76030-E4E9-47B6-B072-F331021B25D8}"/>
    <cellStyle name="Normal 2 5 3 6" xfId="13493" xr:uid="{44D0A8AA-A970-49FF-B8D1-A589F0459055}"/>
    <cellStyle name="Normal 2 5 30" xfId="5516" xr:uid="{00000000-0005-0000-0000-00006B150000}"/>
    <cellStyle name="Normal 2 5 30 2" xfId="13502" xr:uid="{4891215D-8D15-4AA5-96DA-041753B87038}"/>
    <cellStyle name="Normal 2 5 31" xfId="5517" xr:uid="{00000000-0005-0000-0000-00006C150000}"/>
    <cellStyle name="Normal 2 5 31 2" xfId="13503" xr:uid="{824B7413-78F4-406B-8195-11BD4E7DAF53}"/>
    <cellStyle name="Normal 2 5 32" xfId="5518" xr:uid="{00000000-0005-0000-0000-00006D150000}"/>
    <cellStyle name="Normal 2 5 32 2" xfId="13504" xr:uid="{FC0D9D6E-697C-4F4F-8A51-DE3441C544AD}"/>
    <cellStyle name="Normal 2 5 33" xfId="5519" xr:uid="{00000000-0005-0000-0000-00006E150000}"/>
    <cellStyle name="Normal 2 5 33 2" xfId="13505" xr:uid="{1FE3A74E-A760-4167-8B18-42934CBFE428}"/>
    <cellStyle name="Normal 2 5 34" xfId="5520" xr:uid="{00000000-0005-0000-0000-00006F150000}"/>
    <cellStyle name="Normal 2 5 34 2" xfId="13506" xr:uid="{EA79C7E5-2BA8-4169-83A7-F8E67E8F032C}"/>
    <cellStyle name="Normal 2 5 35" xfId="5521" xr:uid="{00000000-0005-0000-0000-000070150000}"/>
    <cellStyle name="Normal 2 5 35 2" xfId="13507" xr:uid="{66B0B676-BAEE-4478-B7B0-17507CDC99BC}"/>
    <cellStyle name="Normal 2 5 36" xfId="5522" xr:uid="{00000000-0005-0000-0000-000071150000}"/>
    <cellStyle name="Normal 2 5 36 2" xfId="13508" xr:uid="{CA3D6C12-0FCA-40C7-BB68-E93EDA72E28C}"/>
    <cellStyle name="Normal 2 5 37" xfId="5523" xr:uid="{00000000-0005-0000-0000-000072150000}"/>
    <cellStyle name="Normal 2 5 37 2" xfId="13509" xr:uid="{DECEC773-4443-4B2F-AB29-811D5F4FDD6A}"/>
    <cellStyle name="Normal 2 5 38" xfId="5524" xr:uid="{00000000-0005-0000-0000-000073150000}"/>
    <cellStyle name="Normal 2 5 38 2" xfId="13510" xr:uid="{70E6C699-034B-4E2C-87C4-2D0400547930}"/>
    <cellStyle name="Normal 2 5 39" xfId="5525" xr:uid="{00000000-0005-0000-0000-000074150000}"/>
    <cellStyle name="Normal 2 5 39 2" xfId="13511" xr:uid="{9B2A2DF8-0144-4DDC-BC19-9C630097584D}"/>
    <cellStyle name="Normal 2 5 4" xfId="5526" xr:uid="{00000000-0005-0000-0000-000075150000}"/>
    <cellStyle name="Normal 2 5 4 2" xfId="13512" xr:uid="{53D21104-1E86-4893-B91B-09EAB9C7BAC2}"/>
    <cellStyle name="Normal 2 5 40" xfId="5527" xr:uid="{00000000-0005-0000-0000-000076150000}"/>
    <cellStyle name="Normal 2 5 40 2" xfId="13513" xr:uid="{561EA446-F92F-4655-A3E8-826DE6ACE7EE}"/>
    <cellStyle name="Normal 2 5 41" xfId="5528" xr:uid="{00000000-0005-0000-0000-000077150000}"/>
    <cellStyle name="Normal 2 5 41 2" xfId="13514" xr:uid="{4A700FFE-6D16-481E-9878-A453A37551FD}"/>
    <cellStyle name="Normal 2 5 42" xfId="5529" xr:uid="{00000000-0005-0000-0000-000078150000}"/>
    <cellStyle name="Normal 2 5 42 2" xfId="13515" xr:uid="{4189A80B-8704-456F-B983-05CE91C01BFA}"/>
    <cellStyle name="Normal 2 5 43" xfId="5530" xr:uid="{00000000-0005-0000-0000-000079150000}"/>
    <cellStyle name="Normal 2 5 43 2" xfId="13516" xr:uid="{B3C841A5-EDC5-4DB9-B04B-3093227C6D73}"/>
    <cellStyle name="Normal 2 5 44" xfId="5531" xr:uid="{00000000-0005-0000-0000-00007A150000}"/>
    <cellStyle name="Normal 2 5 44 2" xfId="13517" xr:uid="{42D7151B-F34E-4844-8F8E-ADF33222A6D8}"/>
    <cellStyle name="Normal 2 5 45" xfId="5532" xr:uid="{00000000-0005-0000-0000-00007B150000}"/>
    <cellStyle name="Normal 2 5 45 2" xfId="13518" xr:uid="{88708C42-0550-4526-A1F7-CA8D0BD60931}"/>
    <cellStyle name="Normal 2 5 46" xfId="5533" xr:uid="{00000000-0005-0000-0000-00007C150000}"/>
    <cellStyle name="Normal 2 5 46 2" xfId="13519" xr:uid="{5E0512E8-8E12-4F1D-875B-165B04669B2B}"/>
    <cellStyle name="Normal 2 5 47" xfId="5534" xr:uid="{00000000-0005-0000-0000-00007D150000}"/>
    <cellStyle name="Normal 2 5 47 2" xfId="13520" xr:uid="{FF285288-3624-49F3-AB72-138C14CF0A55}"/>
    <cellStyle name="Normal 2 5 48" xfId="5535" xr:uid="{00000000-0005-0000-0000-00007E150000}"/>
    <cellStyle name="Normal 2 5 48 2" xfId="13521" xr:uid="{E413BFA9-803A-4207-9819-1D769DABCFD1}"/>
    <cellStyle name="Normal 2 5 49" xfId="5536" xr:uid="{00000000-0005-0000-0000-00007F150000}"/>
    <cellStyle name="Normal 2 5 49 2" xfId="13522" xr:uid="{AD8EF19A-D157-4920-9136-18844972F3C1}"/>
    <cellStyle name="Normal 2 5 5" xfId="5537" xr:uid="{00000000-0005-0000-0000-000080150000}"/>
    <cellStyle name="Normal 2 5 5 2" xfId="13523" xr:uid="{441F3FA7-26F1-4111-B3C0-CEA6E1516A87}"/>
    <cellStyle name="Normal 2 5 50" xfId="5538" xr:uid="{00000000-0005-0000-0000-000081150000}"/>
    <cellStyle name="Normal 2 5 50 2" xfId="13524" xr:uid="{2A8B2570-586B-4BBF-A6BE-7C22671055A4}"/>
    <cellStyle name="Normal 2 5 51" xfId="5539" xr:uid="{00000000-0005-0000-0000-000082150000}"/>
    <cellStyle name="Normal 2 5 51 2" xfId="13525" xr:uid="{582AED44-7BDC-49DE-A68B-ACC914AADD40}"/>
    <cellStyle name="Normal 2 5 52" xfId="5540" xr:uid="{00000000-0005-0000-0000-000083150000}"/>
    <cellStyle name="Normal 2 5 52 2" xfId="13526" xr:uid="{7CEAEC2A-7AE3-443D-9CC1-E757A72855F9}"/>
    <cellStyle name="Normal 2 5 53" xfId="5541" xr:uid="{00000000-0005-0000-0000-000084150000}"/>
    <cellStyle name="Normal 2 5 53 2" xfId="13527" xr:uid="{9438256E-362F-4F1F-9C9D-560C35CFEE38}"/>
    <cellStyle name="Normal 2 5 54" xfId="5542" xr:uid="{00000000-0005-0000-0000-000085150000}"/>
    <cellStyle name="Normal 2 5 54 2" xfId="13528" xr:uid="{E8FE6489-64B9-4A07-8A46-92736981AB8F}"/>
    <cellStyle name="Normal 2 5 55" xfId="5543" xr:uid="{00000000-0005-0000-0000-000086150000}"/>
    <cellStyle name="Normal 2 5 55 2" xfId="13529" xr:uid="{A4CCAACC-F60E-475E-8F5D-70B63B6A9D8F}"/>
    <cellStyle name="Normal 2 5 56" xfId="5544" xr:uid="{00000000-0005-0000-0000-000087150000}"/>
    <cellStyle name="Normal 2 5 56 2" xfId="13530" xr:uid="{AB1D9ED1-18CC-4E91-BE12-B861CB04F3B5}"/>
    <cellStyle name="Normal 2 5 57" xfId="5545" xr:uid="{00000000-0005-0000-0000-000088150000}"/>
    <cellStyle name="Normal 2 5 57 2" xfId="13531" xr:uid="{2E84EF48-8FD2-4A1F-B291-8D6C2B6BE7AF}"/>
    <cellStyle name="Normal 2 5 58" xfId="5546" xr:uid="{00000000-0005-0000-0000-000089150000}"/>
    <cellStyle name="Normal 2 5 58 2" xfId="13532" xr:uid="{BA84FF12-F8DB-4D20-A012-C9B9FD8A3918}"/>
    <cellStyle name="Normal 2 5 59" xfId="5547" xr:uid="{00000000-0005-0000-0000-00008A150000}"/>
    <cellStyle name="Normal 2 5 59 2" xfId="13533" xr:uid="{F79473AD-9191-4C9E-8DF4-6542C50ABC8B}"/>
    <cellStyle name="Normal 2 5 6" xfId="5548" xr:uid="{00000000-0005-0000-0000-00008B150000}"/>
    <cellStyle name="Normal 2 5 6 2" xfId="13534" xr:uid="{617A3716-2E01-48C9-9720-264F47D6D487}"/>
    <cellStyle name="Normal 2 5 60" xfId="5549" xr:uid="{00000000-0005-0000-0000-00008C150000}"/>
    <cellStyle name="Normal 2 5 60 2" xfId="13535" xr:uid="{709D9D13-1872-4135-9FCC-B6FDC27159F4}"/>
    <cellStyle name="Normal 2 5 61" xfId="5550" xr:uid="{00000000-0005-0000-0000-00008D150000}"/>
    <cellStyle name="Normal 2 5 61 2" xfId="13536" xr:uid="{0797C193-1A2F-43F6-AA7A-75693E22FC22}"/>
    <cellStyle name="Normal 2 5 62" xfId="5551" xr:uid="{00000000-0005-0000-0000-00008E150000}"/>
    <cellStyle name="Normal 2 5 62 2" xfId="13537" xr:uid="{D9D2C2E0-1DDB-4C3A-84E7-8BDDF314947E}"/>
    <cellStyle name="Normal 2 5 63" xfId="5552" xr:uid="{00000000-0005-0000-0000-00008F150000}"/>
    <cellStyle name="Normal 2 5 63 2" xfId="13538" xr:uid="{42921EE4-FD2C-4628-9AA6-1DBEB4C90300}"/>
    <cellStyle name="Normal 2 5 64" xfId="5553" xr:uid="{00000000-0005-0000-0000-000090150000}"/>
    <cellStyle name="Normal 2 5 64 2" xfId="13539" xr:uid="{DD5B4BD6-9965-417A-8D5E-3D324F3C6A59}"/>
    <cellStyle name="Normal 2 5 65" xfId="5554" xr:uid="{00000000-0005-0000-0000-000091150000}"/>
    <cellStyle name="Normal 2 5 65 2" xfId="13540" xr:uid="{BD904819-BE32-4186-A2AC-189C0A3C5973}"/>
    <cellStyle name="Normal 2 5 66" xfId="5555" xr:uid="{00000000-0005-0000-0000-000092150000}"/>
    <cellStyle name="Normal 2 5 66 2" xfId="13541" xr:uid="{7E2FAAB3-64F6-4CB7-942F-8CB23921AC57}"/>
    <cellStyle name="Normal 2 5 67" xfId="5556" xr:uid="{00000000-0005-0000-0000-000093150000}"/>
    <cellStyle name="Normal 2 5 67 2" xfId="13542" xr:uid="{F986A312-D84D-492A-B00F-D716D4ED52EE}"/>
    <cellStyle name="Normal 2 5 68" xfId="5557" xr:uid="{00000000-0005-0000-0000-000094150000}"/>
    <cellStyle name="Normal 2 5 68 2" xfId="13543" xr:uid="{02DA7783-580F-4346-B665-EBFAD763B81C}"/>
    <cellStyle name="Normal 2 5 69" xfId="5558" xr:uid="{00000000-0005-0000-0000-000095150000}"/>
    <cellStyle name="Normal 2 5 69 2" xfId="13544" xr:uid="{0CC7DA22-5671-4C75-8F1F-F4490C29355C}"/>
    <cellStyle name="Normal 2 5 7" xfId="5559" xr:uid="{00000000-0005-0000-0000-000096150000}"/>
    <cellStyle name="Normal 2 5 7 2" xfId="13545" xr:uid="{0011E377-38E9-4849-9644-2A2900F1B996}"/>
    <cellStyle name="Normal 2 5 70" xfId="5560" xr:uid="{00000000-0005-0000-0000-000097150000}"/>
    <cellStyle name="Normal 2 5 70 2" xfId="13546" xr:uid="{44554171-6CCA-4FC9-8781-90B0DE5830D2}"/>
    <cellStyle name="Normal 2 5 71" xfId="5561" xr:uid="{00000000-0005-0000-0000-000098150000}"/>
    <cellStyle name="Normal 2 5 71 2" xfId="13547" xr:uid="{B7F2E188-55B8-4C33-B7AD-A7E2FF9E75D8}"/>
    <cellStyle name="Normal 2 5 72" xfId="5562" xr:uid="{00000000-0005-0000-0000-000099150000}"/>
    <cellStyle name="Normal 2 5 72 2" xfId="13548" xr:uid="{360C5CBC-AC12-4511-88E6-1E9D4AB09288}"/>
    <cellStyle name="Normal 2 5 73" xfId="5563" xr:uid="{00000000-0005-0000-0000-00009A150000}"/>
    <cellStyle name="Normal 2 5 73 2" xfId="13549" xr:uid="{25B45927-F87F-441C-AF18-0A19674A7DA4}"/>
    <cellStyle name="Normal 2 5 74" xfId="5564" xr:uid="{00000000-0005-0000-0000-00009B150000}"/>
    <cellStyle name="Normal 2 5 74 2" xfId="13550" xr:uid="{0FD52F53-CB5C-4A41-8511-8A5521E6DD11}"/>
    <cellStyle name="Normal 2 5 75" xfId="5565" xr:uid="{00000000-0005-0000-0000-00009C150000}"/>
    <cellStyle name="Normal 2 5 75 2" xfId="13551" xr:uid="{EA6AAE6A-7D19-4580-B2F4-93D04C0CC41B}"/>
    <cellStyle name="Normal 2 5 76" xfId="5566" xr:uid="{00000000-0005-0000-0000-00009D150000}"/>
    <cellStyle name="Normal 2 5 76 2" xfId="13552" xr:uid="{7B1C9807-C705-41CE-8BC3-48C0ACC3C821}"/>
    <cellStyle name="Normal 2 5 77" xfId="5567" xr:uid="{00000000-0005-0000-0000-00009E150000}"/>
    <cellStyle name="Normal 2 5 77 2" xfId="13553" xr:uid="{789429C7-A9FE-457D-B415-A3FFE0F281F0}"/>
    <cellStyle name="Normal 2 5 78" xfId="5568" xr:uid="{00000000-0005-0000-0000-00009F150000}"/>
    <cellStyle name="Normal 2 5 78 2" xfId="13554" xr:uid="{F482CFFF-EDE2-4AB3-B913-92912D795065}"/>
    <cellStyle name="Normal 2 5 79" xfId="5569" xr:uid="{00000000-0005-0000-0000-0000A0150000}"/>
    <cellStyle name="Normal 2 5 79 2" xfId="13555" xr:uid="{3D35F85A-A41F-4E19-B35E-43A764EF892C}"/>
    <cellStyle name="Normal 2 5 8" xfId="5570" xr:uid="{00000000-0005-0000-0000-0000A1150000}"/>
    <cellStyle name="Normal 2 5 8 2" xfId="13556" xr:uid="{BB949E93-6791-4AE9-A82E-9B82E5536D8E}"/>
    <cellStyle name="Normal 2 5 80" xfId="5571" xr:uid="{00000000-0005-0000-0000-0000A2150000}"/>
    <cellStyle name="Normal 2 5 80 2" xfId="13557" xr:uid="{D4FD5461-6037-4167-ABFB-C9792C639322}"/>
    <cellStyle name="Normal 2 5 81" xfId="5572" xr:uid="{00000000-0005-0000-0000-0000A3150000}"/>
    <cellStyle name="Normal 2 5 81 2" xfId="13558" xr:uid="{464B6647-D67B-458A-8BE6-9D2BDF6EA56C}"/>
    <cellStyle name="Normal 2 5 82" xfId="5573" xr:uid="{00000000-0005-0000-0000-0000A4150000}"/>
    <cellStyle name="Normal 2 5 82 2" xfId="13559" xr:uid="{37B5D256-BA8C-4013-A412-DD97A09F7545}"/>
    <cellStyle name="Normal 2 5 83" xfId="5574" xr:uid="{00000000-0005-0000-0000-0000A5150000}"/>
    <cellStyle name="Normal 2 5 83 2" xfId="13560" xr:uid="{FED53B6D-37DE-4A09-B867-157E89279CF8}"/>
    <cellStyle name="Normal 2 5 84" xfId="5575" xr:uid="{00000000-0005-0000-0000-0000A6150000}"/>
    <cellStyle name="Normal 2 5 84 2" xfId="13561" xr:uid="{7E29C002-DB49-42E5-9308-D4BCFF653551}"/>
    <cellStyle name="Normal 2 5 85" xfId="5576" xr:uid="{00000000-0005-0000-0000-0000A7150000}"/>
    <cellStyle name="Normal 2 5 85 2" xfId="13562" xr:uid="{95AF592E-B4B6-42F1-AC92-71D85DB6F2AD}"/>
    <cellStyle name="Normal 2 5 86" xfId="5577" xr:uid="{00000000-0005-0000-0000-0000A8150000}"/>
    <cellStyle name="Normal 2 5 86 2" xfId="13563" xr:uid="{28C2FDE3-145D-4E69-A642-562031DEEC4A}"/>
    <cellStyle name="Normal 2 5 87" xfId="13435" xr:uid="{C75D7221-482C-489E-B9B6-E757CF84BD5C}"/>
    <cellStyle name="Normal 2 5 9" xfId="5578" xr:uid="{00000000-0005-0000-0000-0000A9150000}"/>
    <cellStyle name="Normal 2 5 9 2" xfId="13564" xr:uid="{51CD7A98-4398-45CE-A7BD-F29B0D73B641}"/>
    <cellStyle name="Normal 2 6" xfId="5579" xr:uid="{00000000-0005-0000-0000-0000AA150000}"/>
    <cellStyle name="Normal 2 6 10" xfId="5580" xr:uid="{00000000-0005-0000-0000-0000AB150000}"/>
    <cellStyle name="Normal 2 6 10 2" xfId="13566" xr:uid="{D4E7D25E-99AC-49DD-A018-1AE2B08744C6}"/>
    <cellStyle name="Normal 2 6 11" xfId="5581" xr:uid="{00000000-0005-0000-0000-0000AC150000}"/>
    <cellStyle name="Normal 2 6 11 2" xfId="13567" xr:uid="{51905707-9F83-48AC-BCDE-9426D327F870}"/>
    <cellStyle name="Normal 2 6 12" xfId="5582" xr:uid="{00000000-0005-0000-0000-0000AD150000}"/>
    <cellStyle name="Normal 2 6 12 2" xfId="13568" xr:uid="{49CF8B11-D7CA-47D4-877C-CFFF99DB2F11}"/>
    <cellStyle name="Normal 2 6 13" xfId="5583" xr:uid="{00000000-0005-0000-0000-0000AE150000}"/>
    <cellStyle name="Normal 2 6 13 2" xfId="13569" xr:uid="{FFF6EE32-AA25-4787-85EA-60F4FE1AD1EA}"/>
    <cellStyle name="Normal 2 6 14" xfId="5584" xr:uid="{00000000-0005-0000-0000-0000AF150000}"/>
    <cellStyle name="Normal 2 6 14 2" xfId="13570" xr:uid="{26A2C4ED-3380-4C89-8B35-267BD26D6A79}"/>
    <cellStyle name="Normal 2 6 15" xfId="5585" xr:uid="{00000000-0005-0000-0000-0000B0150000}"/>
    <cellStyle name="Normal 2 6 15 2" xfId="13571" xr:uid="{4CA41E78-40C8-411C-8FC3-6B1A88BCC0C6}"/>
    <cellStyle name="Normal 2 6 16" xfId="5586" xr:uid="{00000000-0005-0000-0000-0000B1150000}"/>
    <cellStyle name="Normal 2 6 16 2" xfId="13572" xr:uid="{C4EF9838-9A9D-438E-9902-A5945BC3003A}"/>
    <cellStyle name="Normal 2 6 17" xfId="5587" xr:uid="{00000000-0005-0000-0000-0000B2150000}"/>
    <cellStyle name="Normal 2 6 17 2" xfId="13573" xr:uid="{97CA64F1-4A90-4AA0-B714-AC75B5E7E9E4}"/>
    <cellStyle name="Normal 2 6 18" xfId="5588" xr:uid="{00000000-0005-0000-0000-0000B3150000}"/>
    <cellStyle name="Normal 2 6 18 2" xfId="13574" xr:uid="{2C893E4B-D556-4D83-973B-780428A2619D}"/>
    <cellStyle name="Normal 2 6 19" xfId="5589" xr:uid="{00000000-0005-0000-0000-0000B4150000}"/>
    <cellStyle name="Normal 2 6 19 2" xfId="13575" xr:uid="{CF8FCCD4-0381-4453-AA2A-9FA6DC6C226F}"/>
    <cellStyle name="Normal 2 6 2" xfId="5590" xr:uid="{00000000-0005-0000-0000-0000B5150000}"/>
    <cellStyle name="Normal 2 6 2 2" xfId="13576" xr:uid="{E4521975-2017-42F2-926B-63AD8F582152}"/>
    <cellStyle name="Normal 2 6 20" xfId="5591" xr:uid="{00000000-0005-0000-0000-0000B6150000}"/>
    <cellStyle name="Normal 2 6 20 2" xfId="13577" xr:uid="{F1A5CD70-CFCF-4D10-A81F-BBA481B698EA}"/>
    <cellStyle name="Normal 2 6 21" xfId="5592" xr:uid="{00000000-0005-0000-0000-0000B7150000}"/>
    <cellStyle name="Normal 2 6 21 2" xfId="13578" xr:uid="{15F401D5-0988-42EC-A443-9F6AEFD5CB5E}"/>
    <cellStyle name="Normal 2 6 22" xfId="5593" xr:uid="{00000000-0005-0000-0000-0000B8150000}"/>
    <cellStyle name="Normal 2 6 22 2" xfId="13579" xr:uid="{D2A00FE0-2150-4F9E-BFDD-71D0A2CE5B4D}"/>
    <cellStyle name="Normal 2 6 23" xfId="5594" xr:uid="{00000000-0005-0000-0000-0000B9150000}"/>
    <cellStyle name="Normal 2 6 23 2" xfId="13580" xr:uid="{6DD5A4C8-B51A-491E-8E33-E84CF6D478DE}"/>
    <cellStyle name="Normal 2 6 24" xfId="5595" xr:uid="{00000000-0005-0000-0000-0000BA150000}"/>
    <cellStyle name="Normal 2 6 24 2" xfId="13581" xr:uid="{19A14E14-DB55-4193-B1AB-9588A115EFF8}"/>
    <cellStyle name="Normal 2 6 25" xfId="5596" xr:uid="{00000000-0005-0000-0000-0000BB150000}"/>
    <cellStyle name="Normal 2 6 25 2" xfId="13582" xr:uid="{4E6D0409-80C4-40CF-AE34-010F2A88CE8D}"/>
    <cellStyle name="Normal 2 6 26" xfId="5597" xr:uid="{00000000-0005-0000-0000-0000BC150000}"/>
    <cellStyle name="Normal 2 6 26 2" xfId="13583" xr:uid="{BF0D1835-DEB7-4D0E-AD19-18ADAC6D9BC4}"/>
    <cellStyle name="Normal 2 6 27" xfId="5598" xr:uid="{00000000-0005-0000-0000-0000BD150000}"/>
    <cellStyle name="Normal 2 6 27 2" xfId="13584" xr:uid="{6BCF252C-BBC7-40A1-BAB9-AF71347F1DF5}"/>
    <cellStyle name="Normal 2 6 28" xfId="5599" xr:uid="{00000000-0005-0000-0000-0000BE150000}"/>
    <cellStyle name="Normal 2 6 28 2" xfId="13585" xr:uid="{6F92D5C6-A7F7-4C8D-9AC5-429D522A456A}"/>
    <cellStyle name="Normal 2 6 29" xfId="5600" xr:uid="{00000000-0005-0000-0000-0000BF150000}"/>
    <cellStyle name="Normal 2 6 29 2" xfId="13586" xr:uid="{AE3A4111-D705-479E-8FE4-547B9BCDC0E7}"/>
    <cellStyle name="Normal 2 6 3" xfId="5601" xr:uid="{00000000-0005-0000-0000-0000C0150000}"/>
    <cellStyle name="Normal 2 6 3 2" xfId="13587" xr:uid="{CE8EB595-324E-4C62-BD7C-B5EEE82CFDDB}"/>
    <cellStyle name="Normal 2 6 30" xfId="5602" xr:uid="{00000000-0005-0000-0000-0000C1150000}"/>
    <cellStyle name="Normal 2 6 30 2" xfId="13588" xr:uid="{532D8539-5F8E-4405-9310-E2B2941E9530}"/>
    <cellStyle name="Normal 2 6 31" xfId="5603" xr:uid="{00000000-0005-0000-0000-0000C2150000}"/>
    <cellStyle name="Normal 2 6 31 2" xfId="13589" xr:uid="{20B526C5-7219-412C-86FA-181A4E3805FB}"/>
    <cellStyle name="Normal 2 6 32" xfId="5604" xr:uid="{00000000-0005-0000-0000-0000C3150000}"/>
    <cellStyle name="Normal 2 6 32 2" xfId="13590" xr:uid="{C7F69F35-B5E0-4096-8382-D55B4439F92A}"/>
    <cellStyle name="Normal 2 6 33" xfId="5605" xr:uid="{00000000-0005-0000-0000-0000C4150000}"/>
    <cellStyle name="Normal 2 6 33 2" xfId="13591" xr:uid="{0EBF3B56-2DE7-48EE-9A04-43703C7B9379}"/>
    <cellStyle name="Normal 2 6 34" xfId="5606" xr:uid="{00000000-0005-0000-0000-0000C5150000}"/>
    <cellStyle name="Normal 2 6 34 2" xfId="13592" xr:uid="{D164B921-31D3-47DF-A77F-F35DEACA02AB}"/>
    <cellStyle name="Normal 2 6 35" xfId="5607" xr:uid="{00000000-0005-0000-0000-0000C6150000}"/>
    <cellStyle name="Normal 2 6 35 2" xfId="13593" xr:uid="{86F7CC7B-835F-4CCE-B736-130B7BB52D17}"/>
    <cellStyle name="Normal 2 6 36" xfId="5608" xr:uid="{00000000-0005-0000-0000-0000C7150000}"/>
    <cellStyle name="Normal 2 6 36 2" xfId="13594" xr:uid="{A32CA4F5-ECB7-4D65-8750-75190149CFFA}"/>
    <cellStyle name="Normal 2 6 37" xfId="5609" xr:uid="{00000000-0005-0000-0000-0000C8150000}"/>
    <cellStyle name="Normal 2 6 37 2" xfId="13595" xr:uid="{D106ABB2-6D9E-49D9-9708-953CE5E31FCB}"/>
    <cellStyle name="Normal 2 6 38" xfId="5610" xr:uid="{00000000-0005-0000-0000-0000C9150000}"/>
    <cellStyle name="Normal 2 6 38 2" xfId="13596" xr:uid="{4256227D-B83C-488A-A042-E6FF4518B2C3}"/>
    <cellStyle name="Normal 2 6 39" xfId="5611" xr:uid="{00000000-0005-0000-0000-0000CA150000}"/>
    <cellStyle name="Normal 2 6 39 2" xfId="13597" xr:uid="{807B6B0B-17D5-4F7E-B126-74BC25B8C1BA}"/>
    <cellStyle name="Normal 2 6 4" xfId="5612" xr:uid="{00000000-0005-0000-0000-0000CB150000}"/>
    <cellStyle name="Normal 2 6 4 2" xfId="13598" xr:uid="{8A98870B-6F6D-4434-874A-41D56CC6FAC4}"/>
    <cellStyle name="Normal 2 6 40" xfId="5613" xr:uid="{00000000-0005-0000-0000-0000CC150000}"/>
    <cellStyle name="Normal 2 6 40 2" xfId="13599" xr:uid="{96462A6F-7C87-4729-8783-D27633CEFB61}"/>
    <cellStyle name="Normal 2 6 41" xfId="5614" xr:uid="{00000000-0005-0000-0000-0000CD150000}"/>
    <cellStyle name="Normal 2 6 41 2" xfId="13600" xr:uid="{8BDA89BD-A623-4E77-B137-85CE894960B1}"/>
    <cellStyle name="Normal 2 6 42" xfId="5615" xr:uid="{00000000-0005-0000-0000-0000CE150000}"/>
    <cellStyle name="Normal 2 6 42 2" xfId="13601" xr:uid="{DDC3C9EE-1599-4F25-8787-1CCDACD9BDBC}"/>
    <cellStyle name="Normal 2 6 43" xfId="5616" xr:uid="{00000000-0005-0000-0000-0000CF150000}"/>
    <cellStyle name="Normal 2 6 43 2" xfId="13602" xr:uid="{5AD00D7B-DCDD-4D2E-8B13-90A84D71CC0C}"/>
    <cellStyle name="Normal 2 6 44" xfId="5617" xr:uid="{00000000-0005-0000-0000-0000D0150000}"/>
    <cellStyle name="Normal 2 6 44 2" xfId="13603" xr:uid="{518651AA-93A2-426B-8DC1-D7764CD6B30B}"/>
    <cellStyle name="Normal 2 6 45" xfId="5618" xr:uid="{00000000-0005-0000-0000-0000D1150000}"/>
    <cellStyle name="Normal 2 6 45 2" xfId="13604" xr:uid="{8872ADB2-DA33-4398-96CB-E292C3C68647}"/>
    <cellStyle name="Normal 2 6 46" xfId="5619" xr:uid="{00000000-0005-0000-0000-0000D2150000}"/>
    <cellStyle name="Normal 2 6 46 2" xfId="13605" xr:uid="{4FE35E39-70FF-41FC-AAD3-8A82021E11BA}"/>
    <cellStyle name="Normal 2 6 47" xfId="5620" xr:uid="{00000000-0005-0000-0000-0000D3150000}"/>
    <cellStyle name="Normal 2 6 47 2" xfId="13606" xr:uid="{5866C2EA-ABD5-40B0-BD02-7CB578511FFB}"/>
    <cellStyle name="Normal 2 6 48" xfId="5621" xr:uid="{00000000-0005-0000-0000-0000D4150000}"/>
    <cellStyle name="Normal 2 6 48 2" xfId="13607" xr:uid="{3A08733B-705E-465F-BB15-9316F3B20C7B}"/>
    <cellStyle name="Normal 2 6 49" xfId="5622" xr:uid="{00000000-0005-0000-0000-0000D5150000}"/>
    <cellStyle name="Normal 2 6 49 2" xfId="13608" xr:uid="{95EEB6C4-E341-4F0A-9C3D-DDC01639EDF8}"/>
    <cellStyle name="Normal 2 6 5" xfId="5623" xr:uid="{00000000-0005-0000-0000-0000D6150000}"/>
    <cellStyle name="Normal 2 6 5 2" xfId="13609" xr:uid="{342C7639-4EAC-4AED-9BB6-2E39C1CAC74D}"/>
    <cellStyle name="Normal 2 6 50" xfId="5624" xr:uid="{00000000-0005-0000-0000-0000D7150000}"/>
    <cellStyle name="Normal 2 6 50 2" xfId="13610" xr:uid="{94652C5A-5228-4A9B-BCCE-70B4D1B1E96A}"/>
    <cellStyle name="Normal 2 6 51" xfId="5625" xr:uid="{00000000-0005-0000-0000-0000D8150000}"/>
    <cellStyle name="Normal 2 6 51 2" xfId="13611" xr:uid="{CBBBB825-2D33-4BB4-9E8B-D5CACB301E44}"/>
    <cellStyle name="Normal 2 6 52" xfId="5626" xr:uid="{00000000-0005-0000-0000-0000D9150000}"/>
    <cellStyle name="Normal 2 6 52 2" xfId="13612" xr:uid="{996EFB08-45D6-4A68-83EE-5D490FFFB130}"/>
    <cellStyle name="Normal 2 6 53" xfId="5627" xr:uid="{00000000-0005-0000-0000-0000DA150000}"/>
    <cellStyle name="Normal 2 6 53 2" xfId="13613" xr:uid="{FC787310-720F-41E4-9231-9857B8187B60}"/>
    <cellStyle name="Normal 2 6 54" xfId="5628" xr:uid="{00000000-0005-0000-0000-0000DB150000}"/>
    <cellStyle name="Normal 2 6 54 2" xfId="13614" xr:uid="{3ACD892A-C6C9-4220-B7A1-9E5D9114354B}"/>
    <cellStyle name="Normal 2 6 55" xfId="5629" xr:uid="{00000000-0005-0000-0000-0000DC150000}"/>
    <cellStyle name="Normal 2 6 55 2" xfId="13615" xr:uid="{61802279-224B-4DCD-9D24-B5CB2F23B315}"/>
    <cellStyle name="Normal 2 6 56" xfId="5630" xr:uid="{00000000-0005-0000-0000-0000DD150000}"/>
    <cellStyle name="Normal 2 6 56 2" xfId="13616" xr:uid="{ED721588-5532-47FA-93A9-99BE70BB51C1}"/>
    <cellStyle name="Normal 2 6 57" xfId="5631" xr:uid="{00000000-0005-0000-0000-0000DE150000}"/>
    <cellStyle name="Normal 2 6 57 2" xfId="13617" xr:uid="{1A3DAB26-A6F8-462A-9AC9-D082D909918C}"/>
    <cellStyle name="Normal 2 6 58" xfId="5632" xr:uid="{00000000-0005-0000-0000-0000DF150000}"/>
    <cellStyle name="Normal 2 6 58 2" xfId="13618" xr:uid="{D15C4C63-C1FF-46AF-B18B-6CFC76861FA7}"/>
    <cellStyle name="Normal 2 6 59" xfId="5633" xr:uid="{00000000-0005-0000-0000-0000E0150000}"/>
    <cellStyle name="Normal 2 6 59 2" xfId="13619" xr:uid="{F67F05FA-5191-47E6-94EB-BC213BD827D5}"/>
    <cellStyle name="Normal 2 6 6" xfId="5634" xr:uid="{00000000-0005-0000-0000-0000E1150000}"/>
    <cellStyle name="Normal 2 6 6 2" xfId="13620" xr:uid="{D65E2B6A-6901-41BC-886F-510554E7BE57}"/>
    <cellStyle name="Normal 2 6 60" xfId="5635" xr:uid="{00000000-0005-0000-0000-0000E2150000}"/>
    <cellStyle name="Normal 2 6 60 2" xfId="13621" xr:uid="{89883FCE-8D62-4AD2-9606-A440C348B048}"/>
    <cellStyle name="Normal 2 6 61" xfId="5636" xr:uid="{00000000-0005-0000-0000-0000E3150000}"/>
    <cellStyle name="Normal 2 6 61 2" xfId="13622" xr:uid="{2C8791A2-00D4-43A4-979C-178F3277D4B3}"/>
    <cellStyle name="Normal 2 6 62" xfId="5637" xr:uid="{00000000-0005-0000-0000-0000E4150000}"/>
    <cellStyle name="Normal 2 6 62 2" xfId="13623" xr:uid="{C3E82B37-0466-4251-B052-59B226D4B4CB}"/>
    <cellStyle name="Normal 2 6 63" xfId="5638" xr:uid="{00000000-0005-0000-0000-0000E5150000}"/>
    <cellStyle name="Normal 2 6 63 2" xfId="13624" xr:uid="{D8C90C2F-8AC6-43B5-B033-7CC9A944B79D}"/>
    <cellStyle name="Normal 2 6 64" xfId="5639" xr:uid="{00000000-0005-0000-0000-0000E6150000}"/>
    <cellStyle name="Normal 2 6 64 2" xfId="13625" xr:uid="{58A01158-2EF4-4B0C-B8F1-4C191F71977E}"/>
    <cellStyle name="Normal 2 6 65" xfId="5640" xr:uid="{00000000-0005-0000-0000-0000E7150000}"/>
    <cellStyle name="Normal 2 6 65 2" xfId="13626" xr:uid="{5E010C4D-84A9-4154-A26B-0F7185A9DC6A}"/>
    <cellStyle name="Normal 2 6 66" xfId="5641" xr:uid="{00000000-0005-0000-0000-0000E8150000}"/>
    <cellStyle name="Normal 2 6 66 2" xfId="13627" xr:uid="{95B15CD3-AC4E-4F33-8ED5-1DF8A714E109}"/>
    <cellStyle name="Normal 2 6 67" xfId="5642" xr:uid="{00000000-0005-0000-0000-0000E9150000}"/>
    <cellStyle name="Normal 2 6 67 2" xfId="13628" xr:uid="{9BDFD9AB-1F88-49F7-9328-985FDA6DEB2F}"/>
    <cellStyle name="Normal 2 6 68" xfId="5643" xr:uid="{00000000-0005-0000-0000-0000EA150000}"/>
    <cellStyle name="Normal 2 6 68 2" xfId="13629" xr:uid="{C3F0F22B-5336-4B9C-89E0-298426D38991}"/>
    <cellStyle name="Normal 2 6 69" xfId="5644" xr:uid="{00000000-0005-0000-0000-0000EB150000}"/>
    <cellStyle name="Normal 2 6 69 2" xfId="13630" xr:uid="{1459BC60-C863-4E73-AD06-40CF5D15BC6D}"/>
    <cellStyle name="Normal 2 6 7" xfId="5645" xr:uid="{00000000-0005-0000-0000-0000EC150000}"/>
    <cellStyle name="Normal 2 6 7 2" xfId="13631" xr:uid="{6A2AE967-EECF-41DE-B318-F0B06AE6224B}"/>
    <cellStyle name="Normal 2 6 70" xfId="5646" xr:uid="{00000000-0005-0000-0000-0000ED150000}"/>
    <cellStyle name="Normal 2 6 70 2" xfId="13632" xr:uid="{5020CC8D-2516-4535-A4F2-2A157C70010A}"/>
    <cellStyle name="Normal 2 6 71" xfId="5647" xr:uid="{00000000-0005-0000-0000-0000EE150000}"/>
    <cellStyle name="Normal 2 6 71 2" xfId="13633" xr:uid="{538F1520-EE0B-4717-9B5C-AFBB58A15F7A}"/>
    <cellStyle name="Normal 2 6 72" xfId="5648" xr:uid="{00000000-0005-0000-0000-0000EF150000}"/>
    <cellStyle name="Normal 2 6 72 2" xfId="13634" xr:uid="{4D4E29EF-662A-4B86-B9A7-699D30D77B87}"/>
    <cellStyle name="Normal 2 6 73" xfId="5649" xr:uid="{00000000-0005-0000-0000-0000F0150000}"/>
    <cellStyle name="Normal 2 6 73 2" xfId="13635" xr:uid="{FBF1B93A-DDD4-43A0-8D01-63A3ED5C0EE0}"/>
    <cellStyle name="Normal 2 6 74" xfId="5650" xr:uid="{00000000-0005-0000-0000-0000F1150000}"/>
    <cellStyle name="Normal 2 6 74 2" xfId="13636" xr:uid="{A4E5E12D-07EB-4AD1-86A3-DF91AA1AB54A}"/>
    <cellStyle name="Normal 2 6 75" xfId="5651" xr:uid="{00000000-0005-0000-0000-0000F2150000}"/>
    <cellStyle name="Normal 2 6 75 2" xfId="13637" xr:uid="{0B7444FC-3CF1-4680-8998-AB8C51455398}"/>
    <cellStyle name="Normal 2 6 76" xfId="5652" xr:uid="{00000000-0005-0000-0000-0000F3150000}"/>
    <cellStyle name="Normal 2 6 76 2" xfId="13638" xr:uid="{0541A233-6530-41E6-9F3C-44747DC6B3D0}"/>
    <cellStyle name="Normal 2 6 77" xfId="5653" xr:uid="{00000000-0005-0000-0000-0000F4150000}"/>
    <cellStyle name="Normal 2 6 77 2" xfId="13639" xr:uid="{8B4E9669-D00C-4C6C-80C6-A07866C7E6E6}"/>
    <cellStyle name="Normal 2 6 78" xfId="5654" xr:uid="{00000000-0005-0000-0000-0000F5150000}"/>
    <cellStyle name="Normal 2 6 78 2" xfId="13640" xr:uid="{792C9D6D-0931-4707-98F2-9E7919359F35}"/>
    <cellStyle name="Normal 2 6 79" xfId="5655" xr:uid="{00000000-0005-0000-0000-0000F6150000}"/>
    <cellStyle name="Normal 2 6 79 2" xfId="13641" xr:uid="{8C5B7DCF-2BB3-4DEF-8F50-47448F691F8D}"/>
    <cellStyle name="Normal 2 6 8" xfId="5656" xr:uid="{00000000-0005-0000-0000-0000F7150000}"/>
    <cellStyle name="Normal 2 6 8 2" xfId="13642" xr:uid="{196D6A0A-A8D9-4FA5-BE50-145B590A0DA6}"/>
    <cellStyle name="Normal 2 6 80" xfId="5657" xr:uid="{00000000-0005-0000-0000-0000F8150000}"/>
    <cellStyle name="Normal 2 6 80 2" xfId="13643" xr:uid="{66BA740B-87E1-4C49-BC2C-94388C5FA815}"/>
    <cellStyle name="Normal 2 6 81" xfId="13565" xr:uid="{CF29D0D2-A00A-4AE9-8E17-B0572B179914}"/>
    <cellStyle name="Normal 2 6 9" xfId="5658" xr:uid="{00000000-0005-0000-0000-0000F9150000}"/>
    <cellStyle name="Normal 2 6 9 2" xfId="13644" xr:uid="{9C281545-E434-4515-929F-BFE100D93CA0}"/>
    <cellStyle name="Normal 2 7" xfId="5659" xr:uid="{00000000-0005-0000-0000-0000FA150000}"/>
    <cellStyle name="Normal 2 7 2" xfId="5660" xr:uid="{00000000-0005-0000-0000-0000FB150000}"/>
    <cellStyle name="Normal 2 7 2 2" xfId="5661" xr:uid="{00000000-0005-0000-0000-0000FC150000}"/>
    <cellStyle name="Normal 2 7 2 2 2" xfId="5662" xr:uid="{00000000-0005-0000-0000-0000FD150000}"/>
    <cellStyle name="Normal 2 7 2 2 2 2" xfId="13648" xr:uid="{0E42A234-8B52-49F2-862A-BF01232DE2DC}"/>
    <cellStyle name="Normal 2 7 2 2 3" xfId="5663" xr:uid="{00000000-0005-0000-0000-0000FE150000}"/>
    <cellStyle name="Normal 2 7 2 2 3 2" xfId="13649" xr:uid="{F3D96535-B322-47BE-A0A1-F52D7699AA8F}"/>
    <cellStyle name="Normal 2 7 2 2 4" xfId="5664" xr:uid="{00000000-0005-0000-0000-0000FF150000}"/>
    <cellStyle name="Normal 2 7 2 2 4 2" xfId="13650" xr:uid="{7D5423E4-1B23-4A16-A33C-B84946EFE5F6}"/>
    <cellStyle name="Normal 2 7 2 2 5" xfId="5665" xr:uid="{00000000-0005-0000-0000-000000160000}"/>
    <cellStyle name="Normal 2 7 2 2 5 2" xfId="13651" xr:uid="{7558E93A-B1DB-4CF2-BE09-26D904BFB39F}"/>
    <cellStyle name="Normal 2 7 2 2 6" xfId="13647" xr:uid="{050CF9D9-7A76-45D6-9B73-5E4F2AAD5167}"/>
    <cellStyle name="Normal 2 7 2 3" xfId="5666" xr:uid="{00000000-0005-0000-0000-000001160000}"/>
    <cellStyle name="Normal 2 7 2 3 2" xfId="13652" xr:uid="{6C26609E-DFD3-4DFC-96FD-DB99E80EC9B0}"/>
    <cellStyle name="Normal 2 7 2 4" xfId="5667" xr:uid="{00000000-0005-0000-0000-000002160000}"/>
    <cellStyle name="Normal 2 7 2 4 2" xfId="13653" xr:uid="{BE2E5705-D3B5-4DCF-ADFD-9B69FA143557}"/>
    <cellStyle name="Normal 2 7 2 5" xfId="5668" xr:uid="{00000000-0005-0000-0000-000003160000}"/>
    <cellStyle name="Normal 2 7 2 5 2" xfId="13654" xr:uid="{4CE6F69D-CFB7-43BB-BEFD-D9E5D5BBCC7F}"/>
    <cellStyle name="Normal 2 7 2 6" xfId="13646" xr:uid="{DA023568-79BE-48BB-BA44-4D8C78AE2D71}"/>
    <cellStyle name="Normal 2 7 3" xfId="5669" xr:uid="{00000000-0005-0000-0000-000004160000}"/>
    <cellStyle name="Normal 2 7 3 2" xfId="13655" xr:uid="{663725C3-389A-466B-9F55-99FE7C7FFFB6}"/>
    <cellStyle name="Normal 2 7 4" xfId="5670" xr:uid="{00000000-0005-0000-0000-000005160000}"/>
    <cellStyle name="Normal 2 7 4 2" xfId="13656" xr:uid="{DE125CE3-D96D-4CEA-8E39-2C42D0744423}"/>
    <cellStyle name="Normal 2 7 5" xfId="5671" xr:uid="{00000000-0005-0000-0000-000006160000}"/>
    <cellStyle name="Normal 2 7 5 2" xfId="13657" xr:uid="{4AFA62F8-5429-44C6-94D2-F64FB921D7C9}"/>
    <cellStyle name="Normal 2 7 6" xfId="5672" xr:uid="{00000000-0005-0000-0000-000007160000}"/>
    <cellStyle name="Normal 2 7 6 2" xfId="13658" xr:uid="{38A8C280-CE7F-42E9-B0BE-C99D3560C9B0}"/>
    <cellStyle name="Normal 2 7 7" xfId="5673" xr:uid="{00000000-0005-0000-0000-000008160000}"/>
    <cellStyle name="Normal 2 7 7 2" xfId="13659" xr:uid="{14050583-8B96-488E-9B29-908565734149}"/>
    <cellStyle name="Normal 2 7 8" xfId="5674" xr:uid="{00000000-0005-0000-0000-000009160000}"/>
    <cellStyle name="Normal 2 7 8 2" xfId="13660" xr:uid="{CDEF782E-CCE5-4206-BD01-0649C1DD01F6}"/>
    <cellStyle name="Normal 2 7 9" xfId="13645" xr:uid="{DD0123E8-B77B-4C90-BD2D-8E53EB666B49}"/>
    <cellStyle name="Normal 2 8" xfId="5675" xr:uid="{00000000-0005-0000-0000-00000A160000}"/>
    <cellStyle name="Normal 2 8 10" xfId="5676" xr:uid="{00000000-0005-0000-0000-00000B160000}"/>
    <cellStyle name="Normal 2 8 10 2" xfId="13662" xr:uid="{13D5CEC9-8EF3-4795-996A-3EB3997EFB53}"/>
    <cellStyle name="Normal 2 8 11" xfId="5677" xr:uid="{00000000-0005-0000-0000-00000C160000}"/>
    <cellStyle name="Normal 2 8 11 2" xfId="13663" xr:uid="{078B6F2E-0BAB-4C2F-8F78-6FA2DB4BB24E}"/>
    <cellStyle name="Normal 2 8 12" xfId="5678" xr:uid="{00000000-0005-0000-0000-00000D160000}"/>
    <cellStyle name="Normal 2 8 12 2" xfId="13664" xr:uid="{6113D318-B730-4FD2-85E4-14D4B57B49C1}"/>
    <cellStyle name="Normal 2 8 13" xfId="5679" xr:uid="{00000000-0005-0000-0000-00000E160000}"/>
    <cellStyle name="Normal 2 8 13 2" xfId="13665" xr:uid="{5807DEBB-3BE7-4872-ACCC-3F446D4F7642}"/>
    <cellStyle name="Normal 2 8 14" xfId="5680" xr:uid="{00000000-0005-0000-0000-00000F160000}"/>
    <cellStyle name="Normal 2 8 14 2" xfId="13666" xr:uid="{3C1F579B-C168-42F2-8043-15DB973DE096}"/>
    <cellStyle name="Normal 2 8 15" xfId="5681" xr:uid="{00000000-0005-0000-0000-000010160000}"/>
    <cellStyle name="Normal 2 8 15 2" xfId="13667" xr:uid="{08405BF2-5222-4D33-B4A4-36E9AB6545E1}"/>
    <cellStyle name="Normal 2 8 16" xfId="13661" xr:uid="{C7A1EB51-E42E-4FC6-8136-99BD5D913B28}"/>
    <cellStyle name="Normal 2 8 2" xfId="5682" xr:uid="{00000000-0005-0000-0000-000011160000}"/>
    <cellStyle name="Normal 2 8 2 2" xfId="13668" xr:uid="{4CBDAC7B-AE38-4AEE-8452-5D87401A0363}"/>
    <cellStyle name="Normal 2 8 3" xfId="5683" xr:uid="{00000000-0005-0000-0000-000012160000}"/>
    <cellStyle name="Normal 2 8 3 2" xfId="13669" xr:uid="{A91D4FA1-1845-4A4E-B7F3-41C5FC5A736B}"/>
    <cellStyle name="Normal 2 8 4" xfId="5684" xr:uid="{00000000-0005-0000-0000-000013160000}"/>
    <cellStyle name="Normal 2 8 4 2" xfId="13670" xr:uid="{1DF09955-B33D-4547-89B6-A9E7C9E92DE3}"/>
    <cellStyle name="Normal 2 8 5" xfId="5685" xr:uid="{00000000-0005-0000-0000-000014160000}"/>
    <cellStyle name="Normal 2 8 5 2" xfId="13671" xr:uid="{7551D9DA-967C-4677-972B-E9965C34239E}"/>
    <cellStyle name="Normal 2 8 6" xfId="5686" xr:uid="{00000000-0005-0000-0000-000015160000}"/>
    <cellStyle name="Normal 2 8 6 2" xfId="13672" xr:uid="{4E53BF7E-A824-4CB0-B39A-2DB87D175ABB}"/>
    <cellStyle name="Normal 2 8 7" xfId="5687" xr:uid="{00000000-0005-0000-0000-000016160000}"/>
    <cellStyle name="Normal 2 8 7 2" xfId="13673" xr:uid="{09700396-14B5-455C-8322-53312A6B3217}"/>
    <cellStyle name="Normal 2 8 8" xfId="5688" xr:uid="{00000000-0005-0000-0000-000017160000}"/>
    <cellStyle name="Normal 2 8 8 2" xfId="13674" xr:uid="{7AAA0594-E6EB-4C43-BBAF-53452ABEB011}"/>
    <cellStyle name="Normal 2 8 9" xfId="5689" xr:uid="{00000000-0005-0000-0000-000018160000}"/>
    <cellStyle name="Normal 2 8 9 2" xfId="13675" xr:uid="{28C2468D-DC51-4EE7-9C4C-9E9C9455B7DD}"/>
    <cellStyle name="Normal 2 9" xfId="5690" xr:uid="{00000000-0005-0000-0000-000019160000}"/>
    <cellStyle name="Normal 2 9 2" xfId="5691" xr:uid="{00000000-0005-0000-0000-00001A160000}"/>
    <cellStyle name="Normal 2 9 2 2" xfId="5692" xr:uid="{00000000-0005-0000-0000-00001B160000}"/>
    <cellStyle name="Normal 2 9 2 2 2" xfId="5693" xr:uid="{00000000-0005-0000-0000-00001C160000}"/>
    <cellStyle name="Normal 2 9 2 2 2 2" xfId="13679" xr:uid="{F61F2466-5033-40FA-9EB0-0F5AFE61D107}"/>
    <cellStyle name="Normal 2 9 2 2 3" xfId="5694" xr:uid="{00000000-0005-0000-0000-00001D160000}"/>
    <cellStyle name="Normal 2 9 2 2 3 2" xfId="13680" xr:uid="{7613315D-763A-40F5-BD2F-D4E7E032715F}"/>
    <cellStyle name="Normal 2 9 2 2 4" xfId="5695" xr:uid="{00000000-0005-0000-0000-00001E160000}"/>
    <cellStyle name="Normal 2 9 2 2 4 2" xfId="13681" xr:uid="{03E91664-AD72-4317-A95C-B13FB2A18165}"/>
    <cellStyle name="Normal 2 9 2 2 5" xfId="5696" xr:uid="{00000000-0005-0000-0000-00001F160000}"/>
    <cellStyle name="Normal 2 9 2 2 5 2" xfId="13682" xr:uid="{92DFA3F1-6319-4D2F-8AD6-4E503FE9E3F0}"/>
    <cellStyle name="Normal 2 9 2 2 6" xfId="13678" xr:uid="{7E0A021B-C423-4E2B-BEBA-E423414C6BE0}"/>
    <cellStyle name="Normal 2 9 2 3" xfId="5697" xr:uid="{00000000-0005-0000-0000-000020160000}"/>
    <cellStyle name="Normal 2 9 2 3 2" xfId="13683" xr:uid="{80BF900E-5551-4B57-9700-C074A97F6934}"/>
    <cellStyle name="Normal 2 9 2 4" xfId="5698" xr:uid="{00000000-0005-0000-0000-000021160000}"/>
    <cellStyle name="Normal 2 9 2 4 2" xfId="13684" xr:uid="{9C1EA72C-1060-4B2A-8B73-B4EB6390A030}"/>
    <cellStyle name="Normal 2 9 2 5" xfId="5699" xr:uid="{00000000-0005-0000-0000-000022160000}"/>
    <cellStyle name="Normal 2 9 2 5 2" xfId="13685" xr:uid="{7807FA8D-B21F-4140-AD05-6B58133F345D}"/>
    <cellStyle name="Normal 2 9 2 6" xfId="13677" xr:uid="{E35C5F8A-5A84-4BA4-AB84-078FCA50AF3C}"/>
    <cellStyle name="Normal 2 9 3" xfId="5700" xr:uid="{00000000-0005-0000-0000-000023160000}"/>
    <cellStyle name="Normal 2 9 3 2" xfId="13686" xr:uid="{007EF878-B1E4-48F5-8105-7839CAE7D57A}"/>
    <cellStyle name="Normal 2 9 4" xfId="5701" xr:uid="{00000000-0005-0000-0000-000024160000}"/>
    <cellStyle name="Normal 2 9 4 2" xfId="13687" xr:uid="{551C4A16-3EB1-46F4-9738-CC9A18660874}"/>
    <cellStyle name="Normal 2 9 5" xfId="5702" xr:uid="{00000000-0005-0000-0000-000025160000}"/>
    <cellStyle name="Normal 2 9 5 2" xfId="13688" xr:uid="{23BD6F96-EE82-4FE2-A781-34DC7EA21034}"/>
    <cellStyle name="Normal 2 9 6" xfId="5703" xr:uid="{00000000-0005-0000-0000-000026160000}"/>
    <cellStyle name="Normal 2 9 6 2" xfId="13689" xr:uid="{50B69F7E-5BF7-4B4F-80C4-90AEA54F95A7}"/>
    <cellStyle name="Normal 2 9 7" xfId="13676" xr:uid="{67498A14-18D4-4F48-8325-ECBFD4A7D16B}"/>
    <cellStyle name="Normal 20" xfId="5704" xr:uid="{00000000-0005-0000-0000-000027160000}"/>
    <cellStyle name="Normal 20 2" xfId="13690" xr:uid="{1F19E2B2-9508-44B4-BC78-DA50F28AB5D9}"/>
    <cellStyle name="Normal 21" xfId="5705" xr:uid="{00000000-0005-0000-0000-000028160000}"/>
    <cellStyle name="Normal 21 2" xfId="13691" xr:uid="{777AAA9E-F3C7-4002-94FF-D2247E8A6B28}"/>
    <cellStyle name="Normal 22" xfId="5706" xr:uid="{00000000-0005-0000-0000-000029160000}"/>
    <cellStyle name="Normal 22 2" xfId="13692" xr:uid="{479C2366-7234-4722-BE76-53CA7B146201}"/>
    <cellStyle name="Normal 23" xfId="18" xr:uid="{00000000-0005-0000-0000-00002A160000}"/>
    <cellStyle name="Normal 23 10" xfId="5707" xr:uid="{00000000-0005-0000-0000-00002B160000}"/>
    <cellStyle name="Normal 23 10 2" xfId="13693" xr:uid="{DA277979-5AEF-484B-B08A-32B54116A7A6}"/>
    <cellStyle name="Normal 23 11" xfId="5708" xr:uid="{00000000-0005-0000-0000-00002C160000}"/>
    <cellStyle name="Normal 23 11 2" xfId="13694" xr:uid="{86043C8D-0FD7-443E-9E6E-84F4DA299F8F}"/>
    <cellStyle name="Normal 23 12" xfId="5709" xr:uid="{00000000-0005-0000-0000-00002D160000}"/>
    <cellStyle name="Normal 23 12 2" xfId="13695" xr:uid="{A7A738D6-67D1-4306-A709-B0616A804F46}"/>
    <cellStyle name="Normal 23 13" xfId="5710" xr:uid="{00000000-0005-0000-0000-00002E160000}"/>
    <cellStyle name="Normal 23 13 2" xfId="13696" xr:uid="{C6B8FBBB-8F8B-4F49-B005-64E5B712C224}"/>
    <cellStyle name="Normal 23 14" xfId="5711" xr:uid="{00000000-0005-0000-0000-00002F160000}"/>
    <cellStyle name="Normal 23 14 2" xfId="13697" xr:uid="{A5D75C4A-3830-4ED9-A283-99AD1AF446DC}"/>
    <cellStyle name="Normal 23 15" xfId="5712" xr:uid="{00000000-0005-0000-0000-000030160000}"/>
    <cellStyle name="Normal 23 15 2" xfId="13698" xr:uid="{8BBA91F6-24B3-428A-8C6A-EC78D659EC19}"/>
    <cellStyle name="Normal 23 16" xfId="8007" xr:uid="{9A046DD8-C21E-4FB0-836D-0A4EF1960A69}"/>
    <cellStyle name="Normal 23 2" xfId="5713" xr:uid="{00000000-0005-0000-0000-000031160000}"/>
    <cellStyle name="Normal 23 2 2" xfId="13699" xr:uid="{0B4A090C-84C9-41DA-9123-A33202493E34}"/>
    <cellStyle name="Normal 23 3" xfId="5714" xr:uid="{00000000-0005-0000-0000-000032160000}"/>
    <cellStyle name="Normal 23 3 2" xfId="13700" xr:uid="{87E288B0-314E-48C0-BA91-5E7B28751D60}"/>
    <cellStyle name="Normal 23 4" xfId="5715" xr:uid="{00000000-0005-0000-0000-000033160000}"/>
    <cellStyle name="Normal 23 4 2" xfId="13701" xr:uid="{50858896-5CAE-4B19-B193-E8FF11E9F684}"/>
    <cellStyle name="Normal 23 5" xfId="5716" xr:uid="{00000000-0005-0000-0000-000034160000}"/>
    <cellStyle name="Normal 23 5 2" xfId="13702" xr:uid="{A1A55A6E-0607-4BE8-B410-3E63B4123708}"/>
    <cellStyle name="Normal 23 6" xfId="5717" xr:uid="{00000000-0005-0000-0000-000035160000}"/>
    <cellStyle name="Normal 23 6 2" xfId="13703" xr:uid="{014104E7-87C6-427E-B595-C8E991EB8574}"/>
    <cellStyle name="Normal 23 7" xfId="5718" xr:uid="{00000000-0005-0000-0000-000036160000}"/>
    <cellStyle name="Normal 23 7 2" xfId="13704" xr:uid="{DED35142-F15C-48A9-9C7A-24CA722B6C76}"/>
    <cellStyle name="Normal 23 8" xfId="5719" xr:uid="{00000000-0005-0000-0000-000037160000}"/>
    <cellStyle name="Normal 23 8 2" xfId="13705" xr:uid="{D58DD3DC-7589-4275-9DE7-A3490929003C}"/>
    <cellStyle name="Normal 23 9" xfId="5720" xr:uid="{00000000-0005-0000-0000-000038160000}"/>
    <cellStyle name="Normal 23 9 2" xfId="13706" xr:uid="{4B00F769-7F67-4B96-BF47-E34943B4E625}"/>
    <cellStyle name="Normal 24" xfId="19" xr:uid="{00000000-0005-0000-0000-000039160000}"/>
    <cellStyle name="Normal 24 10" xfId="5721" xr:uid="{00000000-0005-0000-0000-00003A160000}"/>
    <cellStyle name="Normal 24 10 2" xfId="13707" xr:uid="{3A0631CB-B1C4-4D6A-B3F2-C41111CF77D6}"/>
    <cellStyle name="Normal 24 11" xfId="5722" xr:uid="{00000000-0005-0000-0000-00003B160000}"/>
    <cellStyle name="Normal 24 11 2" xfId="13708" xr:uid="{C40E6454-069D-49E0-A59A-7E7C3B27B6A7}"/>
    <cellStyle name="Normal 24 12" xfId="5723" xr:uid="{00000000-0005-0000-0000-00003C160000}"/>
    <cellStyle name="Normal 24 12 2" xfId="13709" xr:uid="{E69B02C3-7E23-488A-AB5E-C785D3C6C170}"/>
    <cellStyle name="Normal 24 13" xfId="5724" xr:uid="{00000000-0005-0000-0000-00003D160000}"/>
    <cellStyle name="Normal 24 13 2" xfId="13710" xr:uid="{47ADF220-CF51-411A-91D4-EAEFFEC618E9}"/>
    <cellStyle name="Normal 24 14" xfId="5725" xr:uid="{00000000-0005-0000-0000-00003E160000}"/>
    <cellStyle name="Normal 24 14 2" xfId="13711" xr:uid="{5B129408-A7DD-4AEC-89F2-43832AA7A5DB}"/>
    <cellStyle name="Normal 24 15" xfId="5726" xr:uid="{00000000-0005-0000-0000-00003F160000}"/>
    <cellStyle name="Normal 24 15 2" xfId="13712" xr:uid="{66DA44D8-4848-440D-AD71-BD72DE5CED18}"/>
    <cellStyle name="Normal 24 16" xfId="5727" xr:uid="{00000000-0005-0000-0000-000040160000}"/>
    <cellStyle name="Normal 24 16 2" xfId="13713" xr:uid="{53088F6F-031D-4629-A562-1F25DA98FDAF}"/>
    <cellStyle name="Normal 24 17" xfId="8008" xr:uid="{8E407CAC-1DC4-4E5B-B9DF-952C23C54568}"/>
    <cellStyle name="Normal 24 2" xfId="5728" xr:uid="{00000000-0005-0000-0000-000041160000}"/>
    <cellStyle name="Normal 24 2 10" xfId="5729" xr:uid="{00000000-0005-0000-0000-000042160000}"/>
    <cellStyle name="Normal 24 2 10 2" xfId="13715" xr:uid="{1EBD4239-451B-428C-86E4-361A6334783D}"/>
    <cellStyle name="Normal 24 2 11" xfId="5730" xr:uid="{00000000-0005-0000-0000-000043160000}"/>
    <cellStyle name="Normal 24 2 11 2" xfId="13716" xr:uid="{577529EC-AF76-4F58-859E-168E8FA91A8D}"/>
    <cellStyle name="Normal 24 2 12" xfId="5731" xr:uid="{00000000-0005-0000-0000-000044160000}"/>
    <cellStyle name="Normal 24 2 12 2" xfId="13717" xr:uid="{3CE230C8-B606-4CC3-9DBC-80077D55FDC1}"/>
    <cellStyle name="Normal 24 2 13" xfId="5732" xr:uid="{00000000-0005-0000-0000-000045160000}"/>
    <cellStyle name="Normal 24 2 13 2" xfId="13718" xr:uid="{43FE14C0-3A0A-4CFD-9D5B-1D3F1D7D9DB2}"/>
    <cellStyle name="Normal 24 2 14" xfId="5733" xr:uid="{00000000-0005-0000-0000-000046160000}"/>
    <cellStyle name="Normal 24 2 14 2" xfId="13719" xr:uid="{FD91D775-0082-4B71-8930-7AABDC9DBC9B}"/>
    <cellStyle name="Normal 24 2 15" xfId="5734" xr:uid="{00000000-0005-0000-0000-000047160000}"/>
    <cellStyle name="Normal 24 2 15 2" xfId="13720" xr:uid="{8A523B4A-3A9A-4A1C-8502-B1A45CA5AC5A}"/>
    <cellStyle name="Normal 24 2 16" xfId="13714" xr:uid="{C1DA39AA-794A-4612-A295-E0329841A1DA}"/>
    <cellStyle name="Normal 24 2 2" xfId="5735" xr:uid="{00000000-0005-0000-0000-000048160000}"/>
    <cellStyle name="Normal 24 2 2 2" xfId="13721" xr:uid="{54C7299E-3DA7-4595-BAE2-4CDDDEE2CAE3}"/>
    <cellStyle name="Normal 24 2 3" xfId="5736" xr:uid="{00000000-0005-0000-0000-000049160000}"/>
    <cellStyle name="Normal 24 2 3 2" xfId="13722" xr:uid="{0D92FBEB-9124-4F3A-9ACB-2B2B199B54F1}"/>
    <cellStyle name="Normal 24 2 4" xfId="5737" xr:uid="{00000000-0005-0000-0000-00004A160000}"/>
    <cellStyle name="Normal 24 2 4 2" xfId="13723" xr:uid="{72810B0E-2F81-4FDA-9A3B-A253DF937F47}"/>
    <cellStyle name="Normal 24 2 5" xfId="5738" xr:uid="{00000000-0005-0000-0000-00004B160000}"/>
    <cellStyle name="Normal 24 2 5 2" xfId="13724" xr:uid="{FD3D521A-D0C0-4924-9998-CCFA62A34A82}"/>
    <cellStyle name="Normal 24 2 6" xfId="5739" xr:uid="{00000000-0005-0000-0000-00004C160000}"/>
    <cellStyle name="Normal 24 2 6 2" xfId="13725" xr:uid="{64EBB165-19ED-4A09-BE59-760F07F3F9E2}"/>
    <cellStyle name="Normal 24 2 7" xfId="5740" xr:uid="{00000000-0005-0000-0000-00004D160000}"/>
    <cellStyle name="Normal 24 2 7 2" xfId="13726" xr:uid="{816FDB0E-65CF-45A0-A1BD-6DDBE280F005}"/>
    <cellStyle name="Normal 24 2 8" xfId="5741" xr:uid="{00000000-0005-0000-0000-00004E160000}"/>
    <cellStyle name="Normal 24 2 8 2" xfId="13727" xr:uid="{B2B1C942-A080-4261-BC17-41CB081DF5C2}"/>
    <cellStyle name="Normal 24 2 9" xfId="5742" xr:uid="{00000000-0005-0000-0000-00004F160000}"/>
    <cellStyle name="Normal 24 2 9 2" xfId="13728" xr:uid="{394504A9-FCA0-4C35-92C0-267D19E61100}"/>
    <cellStyle name="Normal 24 3" xfId="5743" xr:uid="{00000000-0005-0000-0000-000050160000}"/>
    <cellStyle name="Normal 24 3 2" xfId="13729" xr:uid="{C01F5FBD-68AC-4429-B318-84C655511A4F}"/>
    <cellStyle name="Normal 24 4" xfId="5744" xr:uid="{00000000-0005-0000-0000-000051160000}"/>
    <cellStyle name="Normal 24 4 2" xfId="13730" xr:uid="{F08FC898-EFB8-4426-8393-1471F3C357FD}"/>
    <cellStyle name="Normal 24 5" xfId="5745" xr:uid="{00000000-0005-0000-0000-000052160000}"/>
    <cellStyle name="Normal 24 5 2" xfId="13731" xr:uid="{88572A90-2779-4014-B0E7-71F0ED88C51E}"/>
    <cellStyle name="Normal 24 6" xfId="5746" xr:uid="{00000000-0005-0000-0000-000053160000}"/>
    <cellStyle name="Normal 24 6 2" xfId="13732" xr:uid="{ECA3BDAB-522F-4D14-9B34-56BA84F2D1B4}"/>
    <cellStyle name="Normal 24 7" xfId="5747" xr:uid="{00000000-0005-0000-0000-000054160000}"/>
    <cellStyle name="Normal 24 7 2" xfId="13733" xr:uid="{984872AE-7A7A-4A31-BDDA-F9F6691DADF7}"/>
    <cellStyle name="Normal 24 8" xfId="5748" xr:uid="{00000000-0005-0000-0000-000055160000}"/>
    <cellStyle name="Normal 24 8 2" xfId="13734" xr:uid="{FD52254B-803F-4D43-B808-CE0733190AF6}"/>
    <cellStyle name="Normal 24 9" xfId="5749" xr:uid="{00000000-0005-0000-0000-000056160000}"/>
    <cellStyle name="Normal 24 9 2" xfId="13735" xr:uid="{F52C008F-34C8-4152-A45D-C67B233C4969}"/>
    <cellStyle name="Normal 26" xfId="21" xr:uid="{00000000-0005-0000-0000-000057160000}"/>
    <cellStyle name="Normal 26 10" xfId="5750" xr:uid="{00000000-0005-0000-0000-000058160000}"/>
    <cellStyle name="Normal 26 10 2" xfId="13736" xr:uid="{2BEEE9F8-D5ED-4E57-8E70-ADFC07DF8B9B}"/>
    <cellStyle name="Normal 26 11" xfId="5751" xr:uid="{00000000-0005-0000-0000-000059160000}"/>
    <cellStyle name="Normal 26 11 2" xfId="13737" xr:uid="{3DF0D5C6-29A6-4660-A663-853CD4BF873B}"/>
    <cellStyle name="Normal 26 12" xfId="5752" xr:uid="{00000000-0005-0000-0000-00005A160000}"/>
    <cellStyle name="Normal 26 12 2" xfId="13738" xr:uid="{069F1143-3A23-4BE5-A44B-8C0CA61C5883}"/>
    <cellStyle name="Normal 26 13" xfId="5753" xr:uid="{00000000-0005-0000-0000-00005B160000}"/>
    <cellStyle name="Normal 26 13 2" xfId="13739" xr:uid="{10B1C8E6-A8A0-40AB-8B86-527155FA123A}"/>
    <cellStyle name="Normal 26 14" xfId="5754" xr:uid="{00000000-0005-0000-0000-00005C160000}"/>
    <cellStyle name="Normal 26 14 2" xfId="13740" xr:uid="{416D6794-E71A-4F82-A79B-6CD53767A550}"/>
    <cellStyle name="Normal 26 15" xfId="5755" xr:uid="{00000000-0005-0000-0000-00005D160000}"/>
    <cellStyle name="Normal 26 15 2" xfId="13741" xr:uid="{D2AE8C3D-E576-4643-B4D1-0F93634A3B91}"/>
    <cellStyle name="Normal 26 16" xfId="8010" xr:uid="{1833AD94-9E18-4F3E-8CE0-2886BAC2136F}"/>
    <cellStyle name="Normal 26 2" xfId="5756" xr:uid="{00000000-0005-0000-0000-00005E160000}"/>
    <cellStyle name="Normal 26 2 2" xfId="13742" xr:uid="{BE429DF3-3567-459F-ACB9-DA739D6027F4}"/>
    <cellStyle name="Normal 26 3" xfId="5757" xr:uid="{00000000-0005-0000-0000-00005F160000}"/>
    <cellStyle name="Normal 26 3 2" xfId="13743" xr:uid="{41136054-3F2F-481A-B9ED-B9F4266A9D1E}"/>
    <cellStyle name="Normal 26 4" xfId="5758" xr:uid="{00000000-0005-0000-0000-000060160000}"/>
    <cellStyle name="Normal 26 4 2" xfId="13744" xr:uid="{D350AEE1-A363-4F3A-82FE-69949F1DC8E1}"/>
    <cellStyle name="Normal 26 5" xfId="5759" xr:uid="{00000000-0005-0000-0000-000061160000}"/>
    <cellStyle name="Normal 26 5 2" xfId="13745" xr:uid="{ECD706B0-3CDB-4A5D-AD5D-3E030A030539}"/>
    <cellStyle name="Normal 26 6" xfId="5760" xr:uid="{00000000-0005-0000-0000-000062160000}"/>
    <cellStyle name="Normal 26 6 2" xfId="13746" xr:uid="{E174BEBB-8C28-40E0-BE94-DF2331334217}"/>
    <cellStyle name="Normal 26 7" xfId="5761" xr:uid="{00000000-0005-0000-0000-000063160000}"/>
    <cellStyle name="Normal 26 7 2" xfId="13747" xr:uid="{BCE58DC8-090F-4CE7-B0CF-19D6D989E616}"/>
    <cellStyle name="Normal 26 8" xfId="5762" xr:uid="{00000000-0005-0000-0000-000064160000}"/>
    <cellStyle name="Normal 26 8 2" xfId="13748" xr:uid="{03B2A3E3-0879-4723-859F-308AC89CD79A}"/>
    <cellStyle name="Normal 26 9" xfId="5763" xr:uid="{00000000-0005-0000-0000-000065160000}"/>
    <cellStyle name="Normal 26 9 2" xfId="13749" xr:uid="{0987C3C4-8818-476A-8A4F-53E09BA46575}"/>
    <cellStyle name="Normal 27" xfId="22" xr:uid="{00000000-0005-0000-0000-000066160000}"/>
    <cellStyle name="Normal 27 10" xfId="5764" xr:uid="{00000000-0005-0000-0000-000067160000}"/>
    <cellStyle name="Normal 27 10 2" xfId="13750" xr:uid="{09E21E96-8EAC-42B2-9571-EA16D8E4D7CE}"/>
    <cellStyle name="Normal 27 11" xfId="5765" xr:uid="{00000000-0005-0000-0000-000068160000}"/>
    <cellStyle name="Normal 27 11 2" xfId="13751" xr:uid="{64F1E43C-9820-42D9-ABDC-13C18C14942D}"/>
    <cellStyle name="Normal 27 12" xfId="5766" xr:uid="{00000000-0005-0000-0000-000069160000}"/>
    <cellStyle name="Normal 27 12 2" xfId="13752" xr:uid="{8B4503D2-2B52-4C8B-9D82-3FF538218C33}"/>
    <cellStyle name="Normal 27 13" xfId="5767" xr:uid="{00000000-0005-0000-0000-00006A160000}"/>
    <cellStyle name="Normal 27 13 2" xfId="13753" xr:uid="{4E0F6EE1-CD2A-4081-B0FC-89C919697EDC}"/>
    <cellStyle name="Normal 27 14" xfId="5768" xr:uid="{00000000-0005-0000-0000-00006B160000}"/>
    <cellStyle name="Normal 27 14 2" xfId="13754" xr:uid="{47C888DD-6046-4C14-8494-C2D7CC99B62C}"/>
    <cellStyle name="Normal 27 15" xfId="5769" xr:uid="{00000000-0005-0000-0000-00006C160000}"/>
    <cellStyle name="Normal 27 15 2" xfId="13755" xr:uid="{2BDC8B74-A2C3-4492-9109-2AB2C009B601}"/>
    <cellStyle name="Normal 27 16" xfId="8011" xr:uid="{AAF1280E-8246-4467-8354-DA3185420FC6}"/>
    <cellStyle name="Normal 27 2" xfId="5770" xr:uid="{00000000-0005-0000-0000-00006D160000}"/>
    <cellStyle name="Normal 27 2 2" xfId="13756" xr:uid="{B265BF44-5E84-4F7F-9118-86D2D4A7E108}"/>
    <cellStyle name="Normal 27 3" xfId="5771" xr:uid="{00000000-0005-0000-0000-00006E160000}"/>
    <cellStyle name="Normal 27 3 2" xfId="13757" xr:uid="{6E1A8483-9B43-43C4-BA13-63CC0CDCEBB8}"/>
    <cellStyle name="Normal 27 4" xfId="5772" xr:uid="{00000000-0005-0000-0000-00006F160000}"/>
    <cellStyle name="Normal 27 4 2" xfId="13758" xr:uid="{73DA8F53-D2EC-4F91-9C97-9C8484ED18DD}"/>
    <cellStyle name="Normal 27 5" xfId="5773" xr:uid="{00000000-0005-0000-0000-000070160000}"/>
    <cellStyle name="Normal 27 5 2" xfId="13759" xr:uid="{7271B674-FCE0-47C3-B0D7-AA9FB48419BF}"/>
    <cellStyle name="Normal 27 6" xfId="5774" xr:uid="{00000000-0005-0000-0000-000071160000}"/>
    <cellStyle name="Normal 27 6 2" xfId="13760" xr:uid="{7528C951-4876-4A13-8498-48A67B929748}"/>
    <cellStyle name="Normal 27 7" xfId="5775" xr:uid="{00000000-0005-0000-0000-000072160000}"/>
    <cellStyle name="Normal 27 7 2" xfId="13761" xr:uid="{99CD9FE8-E95E-40C4-B185-B799493B209C}"/>
    <cellStyle name="Normal 27 8" xfId="5776" xr:uid="{00000000-0005-0000-0000-000073160000}"/>
    <cellStyle name="Normal 27 8 2" xfId="13762" xr:uid="{7A7C4F3A-E4F6-490C-9883-7B940A4F5052}"/>
    <cellStyle name="Normal 27 9" xfId="5777" xr:uid="{00000000-0005-0000-0000-000074160000}"/>
    <cellStyle name="Normal 27 9 2" xfId="13763" xr:uid="{FAEBAED7-539A-4A9E-8FC4-099B58AC9B17}"/>
    <cellStyle name="Normal 28" xfId="23" xr:uid="{00000000-0005-0000-0000-000075160000}"/>
    <cellStyle name="Normal 28 10" xfId="5778" xr:uid="{00000000-0005-0000-0000-000076160000}"/>
    <cellStyle name="Normal 28 10 2" xfId="13764" xr:uid="{EC1C141F-05B9-4137-8A73-7D77B9FE1424}"/>
    <cellStyle name="Normal 28 11" xfId="5779" xr:uid="{00000000-0005-0000-0000-000077160000}"/>
    <cellStyle name="Normal 28 11 2" xfId="13765" xr:uid="{CFFC3180-8E20-42A8-BE0D-C98E38089784}"/>
    <cellStyle name="Normal 28 12" xfId="5780" xr:uid="{00000000-0005-0000-0000-000078160000}"/>
    <cellStyle name="Normal 28 12 2" xfId="13766" xr:uid="{D1003CE2-CFC9-4066-B254-EBD22CFB4330}"/>
    <cellStyle name="Normal 28 13" xfId="5781" xr:uid="{00000000-0005-0000-0000-000079160000}"/>
    <cellStyle name="Normal 28 13 2" xfId="13767" xr:uid="{18ABA63D-765C-45CA-A7BE-FFDED3B6669F}"/>
    <cellStyle name="Normal 28 14" xfId="5782" xr:uid="{00000000-0005-0000-0000-00007A160000}"/>
    <cellStyle name="Normal 28 14 2" xfId="13768" xr:uid="{861A5B32-EB00-467C-8B5B-524C85844E04}"/>
    <cellStyle name="Normal 28 15" xfId="5783" xr:uid="{00000000-0005-0000-0000-00007B160000}"/>
    <cellStyle name="Normal 28 15 2" xfId="13769" xr:uid="{5843A32B-AED6-4DC9-99C3-F03CD501716A}"/>
    <cellStyle name="Normal 28 16" xfId="8012" xr:uid="{362CF24A-A16A-497B-92A2-236012826861}"/>
    <cellStyle name="Normal 28 2" xfId="5784" xr:uid="{00000000-0005-0000-0000-00007C160000}"/>
    <cellStyle name="Normal 28 2 2" xfId="13770" xr:uid="{9CA59257-BE5A-46AE-9083-A5234CEBD7A7}"/>
    <cellStyle name="Normal 28 3" xfId="5785" xr:uid="{00000000-0005-0000-0000-00007D160000}"/>
    <cellStyle name="Normal 28 3 2" xfId="13771" xr:uid="{11059966-7BD7-4707-917F-34787CC69A6C}"/>
    <cellStyle name="Normal 28 4" xfId="5786" xr:uid="{00000000-0005-0000-0000-00007E160000}"/>
    <cellStyle name="Normal 28 4 2" xfId="13772" xr:uid="{DDE3AE3C-752A-41C4-A42C-4E54D34161DA}"/>
    <cellStyle name="Normal 28 5" xfId="5787" xr:uid="{00000000-0005-0000-0000-00007F160000}"/>
    <cellStyle name="Normal 28 5 2" xfId="13773" xr:uid="{82BAECEE-3709-446A-990F-5F2A60FA9CD2}"/>
    <cellStyle name="Normal 28 6" xfId="5788" xr:uid="{00000000-0005-0000-0000-000080160000}"/>
    <cellStyle name="Normal 28 6 2" xfId="13774" xr:uid="{0F7BC104-03BD-41E9-A3EC-1010874305F7}"/>
    <cellStyle name="Normal 28 7" xfId="5789" xr:uid="{00000000-0005-0000-0000-000081160000}"/>
    <cellStyle name="Normal 28 7 2" xfId="13775" xr:uid="{F3FD9CD3-6CF9-4DE8-BF9A-9E7814B3F5C3}"/>
    <cellStyle name="Normal 28 8" xfId="5790" xr:uid="{00000000-0005-0000-0000-000082160000}"/>
    <cellStyle name="Normal 28 8 2" xfId="13776" xr:uid="{DFF58C3A-1B66-467F-8FF8-C52BBEB26F2C}"/>
    <cellStyle name="Normal 28 9" xfId="5791" xr:uid="{00000000-0005-0000-0000-000083160000}"/>
    <cellStyle name="Normal 28 9 2" xfId="13777" xr:uid="{71490D4C-32F7-4CC2-8F1F-7B2738365C69}"/>
    <cellStyle name="Normal 29" xfId="24" xr:uid="{00000000-0005-0000-0000-000084160000}"/>
    <cellStyle name="Normal 29 10" xfId="5792" xr:uid="{00000000-0005-0000-0000-000085160000}"/>
    <cellStyle name="Normal 29 10 2" xfId="13778" xr:uid="{2BAF8595-51EC-4231-8586-45125AFEEFF2}"/>
    <cellStyle name="Normal 29 11" xfId="5793" xr:uid="{00000000-0005-0000-0000-000086160000}"/>
    <cellStyle name="Normal 29 11 2" xfId="13779" xr:uid="{5CDC8F1F-7FEA-42BB-A9C4-46732C523F6B}"/>
    <cellStyle name="Normal 29 12" xfId="5794" xr:uid="{00000000-0005-0000-0000-000087160000}"/>
    <cellStyle name="Normal 29 12 2" xfId="13780" xr:uid="{B0BE37B2-3413-4E7E-A1F4-515672431872}"/>
    <cellStyle name="Normal 29 13" xfId="5795" xr:uid="{00000000-0005-0000-0000-000088160000}"/>
    <cellStyle name="Normal 29 13 2" xfId="13781" xr:uid="{072F8B31-BB7A-4F70-885C-B21759981239}"/>
    <cellStyle name="Normal 29 14" xfId="5796" xr:uid="{00000000-0005-0000-0000-000089160000}"/>
    <cellStyle name="Normal 29 14 2" xfId="13782" xr:uid="{9641D856-882B-40CF-9E8C-93F01D6BFF83}"/>
    <cellStyle name="Normal 29 15" xfId="5797" xr:uid="{00000000-0005-0000-0000-00008A160000}"/>
    <cellStyle name="Normal 29 15 2" xfId="13783" xr:uid="{36EA847A-4CFF-4CFA-9208-BB61EB01346C}"/>
    <cellStyle name="Normal 29 16" xfId="8013" xr:uid="{13EF0A84-20E2-4156-883C-8E84FAB6CF4D}"/>
    <cellStyle name="Normal 29 2" xfId="5798" xr:uid="{00000000-0005-0000-0000-00008B160000}"/>
    <cellStyle name="Normal 29 2 2" xfId="13784" xr:uid="{9353B104-AFE1-4146-A19E-2F9FC01C87BA}"/>
    <cellStyle name="Normal 29 3" xfId="5799" xr:uid="{00000000-0005-0000-0000-00008C160000}"/>
    <cellStyle name="Normal 29 3 2" xfId="13785" xr:uid="{81AF7339-AFAE-417C-B482-B05508A925A1}"/>
    <cellStyle name="Normal 29 4" xfId="5800" xr:uid="{00000000-0005-0000-0000-00008D160000}"/>
    <cellStyle name="Normal 29 4 2" xfId="13786" xr:uid="{9150571E-68A8-48FF-BE49-BFB47071FA9D}"/>
    <cellStyle name="Normal 29 5" xfId="5801" xr:uid="{00000000-0005-0000-0000-00008E160000}"/>
    <cellStyle name="Normal 29 5 2" xfId="13787" xr:uid="{58377799-95EA-432F-B33E-ACB0F6CB821B}"/>
    <cellStyle name="Normal 29 6" xfId="5802" xr:uid="{00000000-0005-0000-0000-00008F160000}"/>
    <cellStyle name="Normal 29 6 2" xfId="13788" xr:uid="{AEB292CC-98CD-44DD-AAB1-864A1BCF26F6}"/>
    <cellStyle name="Normal 29 7" xfId="5803" xr:uid="{00000000-0005-0000-0000-000090160000}"/>
    <cellStyle name="Normal 29 7 2" xfId="13789" xr:uid="{76CC2497-5E54-4F3D-960B-DAD1CD3190F2}"/>
    <cellStyle name="Normal 29 8" xfId="5804" xr:uid="{00000000-0005-0000-0000-000091160000}"/>
    <cellStyle name="Normal 29 8 2" xfId="13790" xr:uid="{4F2B36B1-D0F5-49D8-BB7A-007BB9610BF4}"/>
    <cellStyle name="Normal 29 9" xfId="5805" xr:uid="{00000000-0005-0000-0000-000092160000}"/>
    <cellStyle name="Normal 29 9 2" xfId="13791" xr:uid="{F479B146-8640-46CC-A030-B015B2E0622B}"/>
    <cellStyle name="Normal 3" xfId="7984" xr:uid="{00000000-0005-0000-0000-000093160000}"/>
    <cellStyle name="Normal 3 10" xfId="5806" xr:uid="{00000000-0005-0000-0000-000094160000}"/>
    <cellStyle name="Normal 3 10 2" xfId="13792" xr:uid="{32453F9C-0004-4252-B130-C054733D5A4E}"/>
    <cellStyle name="Normal 3 100" xfId="7989" xr:uid="{00000000-0005-0000-0000-000095160000}"/>
    <cellStyle name="Normal 3 11" xfId="5807" xr:uid="{00000000-0005-0000-0000-000096160000}"/>
    <cellStyle name="Normal 3 11 2" xfId="13793" xr:uid="{8BFE1447-E466-42EC-A632-6A395CBBA316}"/>
    <cellStyle name="Normal 3 12" xfId="5808" xr:uid="{00000000-0005-0000-0000-000097160000}"/>
    <cellStyle name="Normal 3 12 2" xfId="13794" xr:uid="{40493EFD-6CC6-4A60-8EE8-F58FAE81FAB5}"/>
    <cellStyle name="Normal 3 13" xfId="5809" xr:uid="{00000000-0005-0000-0000-000098160000}"/>
    <cellStyle name="Normal 3 13 2" xfId="13795" xr:uid="{68929DC5-4E60-4B87-AB1B-C4494EA0FAB2}"/>
    <cellStyle name="Normal 3 14" xfId="5810" xr:uid="{00000000-0005-0000-0000-000099160000}"/>
    <cellStyle name="Normal 3 14 2" xfId="13796" xr:uid="{33C0789F-DE27-4B69-ACC9-C73F49DB917C}"/>
    <cellStyle name="Normal 3 15" xfId="5811" xr:uid="{00000000-0005-0000-0000-00009A160000}"/>
    <cellStyle name="Normal 3 15 2" xfId="13797" xr:uid="{6FC073EB-AB18-4918-A32D-5917E772D007}"/>
    <cellStyle name="Normal 3 16" xfId="5812" xr:uid="{00000000-0005-0000-0000-00009B160000}"/>
    <cellStyle name="Normal 3 16 2" xfId="13798" xr:uid="{D3C1F275-40F1-4277-87CC-8F9366F720DF}"/>
    <cellStyle name="Normal 3 17" xfId="5813" xr:uid="{00000000-0005-0000-0000-00009C160000}"/>
    <cellStyle name="Normal 3 17 2" xfId="13799" xr:uid="{3F24E29B-9A82-4ABC-BF0A-07D4BFED8F45}"/>
    <cellStyle name="Normal 3 18" xfId="5814" xr:uid="{00000000-0005-0000-0000-00009D160000}"/>
    <cellStyle name="Normal 3 18 2" xfId="13800" xr:uid="{95ACC419-4F0A-42A4-AC4C-D5D900B18FD6}"/>
    <cellStyle name="Normal 3 19" xfId="5815" xr:uid="{00000000-0005-0000-0000-00009E160000}"/>
    <cellStyle name="Normal 3 19 2" xfId="13801" xr:uid="{17B0330F-C9F6-4C25-95C1-E3B4AA9E8823}"/>
    <cellStyle name="Normal 3 2" xfId="5816" xr:uid="{00000000-0005-0000-0000-00009F160000}"/>
    <cellStyle name="Normal 3 2 2" xfId="13802" xr:uid="{A5268E61-20C3-4ADD-80BA-C6E04000A430}"/>
    <cellStyle name="Normal 3 20" xfId="5817" xr:uid="{00000000-0005-0000-0000-0000A0160000}"/>
    <cellStyle name="Normal 3 20 2" xfId="13803" xr:uid="{C859EA1C-014D-4A0E-91FA-C915AB1C1575}"/>
    <cellStyle name="Normal 3 21" xfId="5818" xr:uid="{00000000-0005-0000-0000-0000A1160000}"/>
    <cellStyle name="Normal 3 21 2" xfId="13804" xr:uid="{23EE72C3-DBD5-4FCD-A0D2-4D0CC62C3774}"/>
    <cellStyle name="Normal 3 22" xfId="5819" xr:uid="{00000000-0005-0000-0000-0000A2160000}"/>
    <cellStyle name="Normal 3 22 2" xfId="13805" xr:uid="{A93BA03E-663D-456F-BE3C-F7DBE6F715E0}"/>
    <cellStyle name="Normal 3 23" xfId="5820" xr:uid="{00000000-0005-0000-0000-0000A3160000}"/>
    <cellStyle name="Normal 3 23 2" xfId="13806" xr:uid="{797C8597-0D4F-45A1-9DFC-AC3795E51E85}"/>
    <cellStyle name="Normal 3 24" xfId="5821" xr:uid="{00000000-0005-0000-0000-0000A4160000}"/>
    <cellStyle name="Normal 3 24 2" xfId="13807" xr:uid="{750CC674-F0DD-444F-A57C-E6FE6C01BFA6}"/>
    <cellStyle name="Normal 3 25" xfId="5822" xr:uid="{00000000-0005-0000-0000-0000A5160000}"/>
    <cellStyle name="Normal 3 25 2" xfId="13808" xr:uid="{C4AF7729-72F3-46BD-B3D1-2DBB95E1401C}"/>
    <cellStyle name="Normal 3 26" xfId="5823" xr:uid="{00000000-0005-0000-0000-0000A6160000}"/>
    <cellStyle name="Normal 3 26 2" xfId="13809" xr:uid="{19A88858-FEB9-47E7-B82B-AF6908215CF3}"/>
    <cellStyle name="Normal 3 27" xfId="5824" xr:uid="{00000000-0005-0000-0000-0000A7160000}"/>
    <cellStyle name="Normal 3 27 2" xfId="13810" xr:uid="{446FBA82-5858-441C-B3FF-CB3419DB2618}"/>
    <cellStyle name="Normal 3 28" xfId="5825" xr:uid="{00000000-0005-0000-0000-0000A8160000}"/>
    <cellStyle name="Normal 3 28 2" xfId="13811" xr:uid="{C05135AB-DFD3-47B7-9C0D-D94E0F58BA0C}"/>
    <cellStyle name="Normal 3 29" xfId="5826" xr:uid="{00000000-0005-0000-0000-0000A9160000}"/>
    <cellStyle name="Normal 3 29 2" xfId="13812" xr:uid="{4AE52B40-4CBE-4E97-9F6D-E14F3DB76418}"/>
    <cellStyle name="Normal 3 3" xfId="5827" xr:uid="{00000000-0005-0000-0000-0000AA160000}"/>
    <cellStyle name="Normal 3 3 10" xfId="5828" xr:uid="{00000000-0005-0000-0000-0000AB160000}"/>
    <cellStyle name="Normal 3 3 10 10" xfId="5829" xr:uid="{00000000-0005-0000-0000-0000AC160000}"/>
    <cellStyle name="Normal 3 3 10 10 2" xfId="13815" xr:uid="{72775776-041A-48A6-ACF9-E9BB7DA3DCE7}"/>
    <cellStyle name="Normal 3 3 10 11" xfId="5830" xr:uid="{00000000-0005-0000-0000-0000AD160000}"/>
    <cellStyle name="Normal 3 3 10 11 2" xfId="13816" xr:uid="{3D1B806C-E052-4F1D-97B3-7AA3737AC379}"/>
    <cellStyle name="Normal 3 3 10 12" xfId="5831" xr:uid="{00000000-0005-0000-0000-0000AE160000}"/>
    <cellStyle name="Normal 3 3 10 12 2" xfId="13817" xr:uid="{5B40F6C4-8930-41A6-A759-B48A2E31EA86}"/>
    <cellStyle name="Normal 3 3 10 13" xfId="5832" xr:uid="{00000000-0005-0000-0000-0000AF160000}"/>
    <cellStyle name="Normal 3 3 10 13 2" xfId="13818" xr:uid="{5F900233-575B-4350-AE01-32B26EE8303E}"/>
    <cellStyle name="Normal 3 3 10 14" xfId="5833" xr:uid="{00000000-0005-0000-0000-0000B0160000}"/>
    <cellStyle name="Normal 3 3 10 14 2" xfId="13819" xr:uid="{4CD5EA46-F47D-4C33-8ED7-D38422A1C585}"/>
    <cellStyle name="Normal 3 3 10 15" xfId="5834" xr:uid="{00000000-0005-0000-0000-0000B1160000}"/>
    <cellStyle name="Normal 3 3 10 15 2" xfId="13820" xr:uid="{8D627F9E-E136-401F-9413-065046BF5FEB}"/>
    <cellStyle name="Normal 3 3 10 16" xfId="13814" xr:uid="{E72A5EC1-89DA-49DB-A43A-AD073EAC6DCC}"/>
    <cellStyle name="Normal 3 3 10 2" xfId="5835" xr:uid="{00000000-0005-0000-0000-0000B2160000}"/>
    <cellStyle name="Normal 3 3 10 2 2" xfId="13821" xr:uid="{A676A013-B544-4BF5-9779-6392F87C7358}"/>
    <cellStyle name="Normal 3 3 10 3" xfId="5836" xr:uid="{00000000-0005-0000-0000-0000B3160000}"/>
    <cellStyle name="Normal 3 3 10 3 2" xfId="13822" xr:uid="{5AB4CD6A-2199-48FA-8C32-1A2CC942173D}"/>
    <cellStyle name="Normal 3 3 10 4" xfId="5837" xr:uid="{00000000-0005-0000-0000-0000B4160000}"/>
    <cellStyle name="Normal 3 3 10 4 2" xfId="13823" xr:uid="{1E559CE3-4EFB-4BBF-9B88-8C4604462CEF}"/>
    <cellStyle name="Normal 3 3 10 5" xfId="5838" xr:uid="{00000000-0005-0000-0000-0000B5160000}"/>
    <cellStyle name="Normal 3 3 10 5 2" xfId="13824" xr:uid="{EE53DFDA-8064-421D-A1BB-79748C268503}"/>
    <cellStyle name="Normal 3 3 10 6" xfId="5839" xr:uid="{00000000-0005-0000-0000-0000B6160000}"/>
    <cellStyle name="Normal 3 3 10 6 2" xfId="13825" xr:uid="{716D31E8-4C65-49C1-ADB2-D0B2205881DF}"/>
    <cellStyle name="Normal 3 3 10 7" xfId="5840" xr:uid="{00000000-0005-0000-0000-0000B7160000}"/>
    <cellStyle name="Normal 3 3 10 7 2" xfId="13826" xr:uid="{0463FDA1-3E71-4C42-858E-A7EFF631BB07}"/>
    <cellStyle name="Normal 3 3 10 8" xfId="5841" xr:uid="{00000000-0005-0000-0000-0000B8160000}"/>
    <cellStyle name="Normal 3 3 10 8 2" xfId="13827" xr:uid="{EF11BEC7-4F23-4301-B0AE-F2DA165BD0FD}"/>
    <cellStyle name="Normal 3 3 10 9" xfId="5842" xr:uid="{00000000-0005-0000-0000-0000B9160000}"/>
    <cellStyle name="Normal 3 3 10 9 2" xfId="13828" xr:uid="{0E32EF71-7521-4D28-8BE6-86AC14AE9384}"/>
    <cellStyle name="Normal 3 3 11" xfId="13813" xr:uid="{A98132D7-7410-4E79-8A0B-5861AE767559}"/>
    <cellStyle name="Normal 3 3 2" xfId="5843" xr:uid="{00000000-0005-0000-0000-0000BA160000}"/>
    <cellStyle name="Normal 3 3 2 10" xfId="5844" xr:uid="{00000000-0005-0000-0000-0000BB160000}"/>
    <cellStyle name="Normal 3 3 2 10 2" xfId="13830" xr:uid="{F365BDE0-5461-4613-AD08-CE3BF1EF7BF4}"/>
    <cellStyle name="Normal 3 3 2 11" xfId="5845" xr:uid="{00000000-0005-0000-0000-0000BC160000}"/>
    <cellStyle name="Normal 3 3 2 11 2" xfId="13831" xr:uid="{F42C492B-BA55-4D42-9CEB-CA5361E6B3F0}"/>
    <cellStyle name="Normal 3 3 2 12" xfId="5846" xr:uid="{00000000-0005-0000-0000-0000BD160000}"/>
    <cellStyle name="Normal 3 3 2 12 2" xfId="13832" xr:uid="{41FB90E3-7BC6-495C-A0FF-528DAC09FC55}"/>
    <cellStyle name="Normal 3 3 2 13" xfId="5847" xr:uid="{00000000-0005-0000-0000-0000BE160000}"/>
    <cellStyle name="Normal 3 3 2 13 2" xfId="13833" xr:uid="{DE24BF7D-441F-4194-8898-4ECCF2556E79}"/>
    <cellStyle name="Normal 3 3 2 14" xfId="5848" xr:uid="{00000000-0005-0000-0000-0000BF160000}"/>
    <cellStyle name="Normal 3 3 2 14 2" xfId="13834" xr:uid="{BCFFEA5B-FB1E-4EAD-858D-2DBBEA28562A}"/>
    <cellStyle name="Normal 3 3 2 15" xfId="5849" xr:uid="{00000000-0005-0000-0000-0000C0160000}"/>
    <cellStyle name="Normal 3 3 2 15 2" xfId="13835" xr:uid="{0DBF5CAA-FE74-4C18-8B9C-CAE397F991DE}"/>
    <cellStyle name="Normal 3 3 2 16" xfId="5850" xr:uid="{00000000-0005-0000-0000-0000C1160000}"/>
    <cellStyle name="Normal 3 3 2 16 2" xfId="13836" xr:uid="{4BB3629A-D771-4040-95EA-66B1A18B5AA6}"/>
    <cellStyle name="Normal 3 3 2 17" xfId="5851" xr:uid="{00000000-0005-0000-0000-0000C2160000}"/>
    <cellStyle name="Normal 3 3 2 17 2" xfId="13837" xr:uid="{A40BB16E-D3AE-47D1-AAC3-A1A1A9545574}"/>
    <cellStyle name="Normal 3 3 2 18" xfId="5852" xr:uid="{00000000-0005-0000-0000-0000C3160000}"/>
    <cellStyle name="Normal 3 3 2 18 2" xfId="13838" xr:uid="{04DD5289-3CFA-4A27-B99D-E4FFF3029D73}"/>
    <cellStyle name="Normal 3 3 2 19" xfId="5853" xr:uid="{00000000-0005-0000-0000-0000C4160000}"/>
    <cellStyle name="Normal 3 3 2 19 2" xfId="13839" xr:uid="{702D5F21-3322-45C8-A673-8F3641A9EA64}"/>
    <cellStyle name="Normal 3 3 2 2" xfId="5854" xr:uid="{00000000-0005-0000-0000-0000C5160000}"/>
    <cellStyle name="Normal 3 3 2 2 10" xfId="13840" xr:uid="{AF29F996-3F77-461A-B359-0655A7230A32}"/>
    <cellStyle name="Normal 3 3 2 2 2" xfId="5855" xr:uid="{00000000-0005-0000-0000-0000C6160000}"/>
    <cellStyle name="Normal 3 3 2 2 2 10" xfId="5856" xr:uid="{00000000-0005-0000-0000-0000C7160000}"/>
    <cellStyle name="Normal 3 3 2 2 2 10 2" xfId="13842" xr:uid="{375FFD4B-131C-44B3-8DF4-855620E1DF2F}"/>
    <cellStyle name="Normal 3 3 2 2 2 11" xfId="5857" xr:uid="{00000000-0005-0000-0000-0000C8160000}"/>
    <cellStyle name="Normal 3 3 2 2 2 11 2" xfId="13843" xr:uid="{CA8938C5-5BAD-4651-927B-758EA32DFB94}"/>
    <cellStyle name="Normal 3 3 2 2 2 12" xfId="5858" xr:uid="{00000000-0005-0000-0000-0000C9160000}"/>
    <cellStyle name="Normal 3 3 2 2 2 12 2" xfId="13844" xr:uid="{93FC2DB0-3FCB-49E9-A91F-D00183E2613A}"/>
    <cellStyle name="Normal 3 3 2 2 2 13" xfId="5859" xr:uid="{00000000-0005-0000-0000-0000CA160000}"/>
    <cellStyle name="Normal 3 3 2 2 2 13 2" xfId="13845" xr:uid="{6F54A1DE-D3FA-435A-82CB-914F907F22A9}"/>
    <cellStyle name="Normal 3 3 2 2 2 14" xfId="5860" xr:uid="{00000000-0005-0000-0000-0000CB160000}"/>
    <cellStyle name="Normal 3 3 2 2 2 14 2" xfId="13846" xr:uid="{1F6A324C-FD05-4338-BEC1-A90DE581C8E0}"/>
    <cellStyle name="Normal 3 3 2 2 2 15" xfId="5861" xr:uid="{00000000-0005-0000-0000-0000CC160000}"/>
    <cellStyle name="Normal 3 3 2 2 2 15 2" xfId="13847" xr:uid="{611CC59A-22DE-48D1-BA4D-A6EA93BEF5A5}"/>
    <cellStyle name="Normal 3 3 2 2 2 16" xfId="5862" xr:uid="{00000000-0005-0000-0000-0000CD160000}"/>
    <cellStyle name="Normal 3 3 2 2 2 16 2" xfId="13848" xr:uid="{57ED7D2E-7799-49DD-95D1-2D31D33BB7CF}"/>
    <cellStyle name="Normal 3 3 2 2 2 17" xfId="5863" xr:uid="{00000000-0005-0000-0000-0000CE160000}"/>
    <cellStyle name="Normal 3 3 2 2 2 17 2" xfId="13849" xr:uid="{FBC69BCA-4035-4A7D-8F34-AB3E71DF49FB}"/>
    <cellStyle name="Normal 3 3 2 2 2 18" xfId="5864" xr:uid="{00000000-0005-0000-0000-0000CF160000}"/>
    <cellStyle name="Normal 3 3 2 2 2 18 2" xfId="13850" xr:uid="{D91155B7-6C43-43B7-8EBE-770AB6B5F0DD}"/>
    <cellStyle name="Normal 3 3 2 2 2 19" xfId="5865" xr:uid="{00000000-0005-0000-0000-0000D0160000}"/>
    <cellStyle name="Normal 3 3 2 2 2 19 2" xfId="13851" xr:uid="{C3F1E914-B77D-4349-BD72-89B88ECD8628}"/>
    <cellStyle name="Normal 3 3 2 2 2 2" xfId="5866" xr:uid="{00000000-0005-0000-0000-0000D1160000}"/>
    <cellStyle name="Normal 3 3 2 2 2 2 2" xfId="5867" xr:uid="{00000000-0005-0000-0000-0000D2160000}"/>
    <cellStyle name="Normal 3 3 2 2 2 2 2 10" xfId="5868" xr:uid="{00000000-0005-0000-0000-0000D3160000}"/>
    <cellStyle name="Normal 3 3 2 2 2 2 2 10 2" xfId="13854" xr:uid="{AFD1C0E8-B4BD-4769-9AD2-3E0596FBD036}"/>
    <cellStyle name="Normal 3 3 2 2 2 2 2 11" xfId="5869" xr:uid="{00000000-0005-0000-0000-0000D4160000}"/>
    <cellStyle name="Normal 3 3 2 2 2 2 2 11 2" xfId="13855" xr:uid="{134321AB-CFE1-491B-BFE8-9FF06D07005C}"/>
    <cellStyle name="Normal 3 3 2 2 2 2 2 12" xfId="5870" xr:uid="{00000000-0005-0000-0000-0000D5160000}"/>
    <cellStyle name="Normal 3 3 2 2 2 2 2 12 2" xfId="13856" xr:uid="{10B0D699-B8EB-49F1-A88C-18B2F7363DB1}"/>
    <cellStyle name="Normal 3 3 2 2 2 2 2 13" xfId="5871" xr:uid="{00000000-0005-0000-0000-0000D6160000}"/>
    <cellStyle name="Normal 3 3 2 2 2 2 2 13 2" xfId="13857" xr:uid="{DD45005D-08C2-4E81-926C-151AC3FD6BBC}"/>
    <cellStyle name="Normal 3 3 2 2 2 2 2 14" xfId="5872" xr:uid="{00000000-0005-0000-0000-0000D7160000}"/>
    <cellStyle name="Normal 3 3 2 2 2 2 2 14 2" xfId="13858" xr:uid="{F17C2BC7-A714-4552-8341-4F6F8E6C7D67}"/>
    <cellStyle name="Normal 3 3 2 2 2 2 2 15" xfId="5873" xr:uid="{00000000-0005-0000-0000-0000D8160000}"/>
    <cellStyle name="Normal 3 3 2 2 2 2 2 15 2" xfId="13859" xr:uid="{A597809D-CF7A-4821-B235-51D863DF2003}"/>
    <cellStyle name="Normal 3 3 2 2 2 2 2 16" xfId="5874" xr:uid="{00000000-0005-0000-0000-0000D9160000}"/>
    <cellStyle name="Normal 3 3 2 2 2 2 2 16 2" xfId="13860" xr:uid="{F861AA3A-BFFF-4AA1-A349-DCD09056E68B}"/>
    <cellStyle name="Normal 3 3 2 2 2 2 2 17" xfId="5875" xr:uid="{00000000-0005-0000-0000-0000DA160000}"/>
    <cellStyle name="Normal 3 3 2 2 2 2 2 17 2" xfId="13861" xr:uid="{1AD5342E-CE3D-4F54-A98F-05220DF0DF10}"/>
    <cellStyle name="Normal 3 3 2 2 2 2 2 18" xfId="5876" xr:uid="{00000000-0005-0000-0000-0000DB160000}"/>
    <cellStyle name="Normal 3 3 2 2 2 2 2 18 2" xfId="13862" xr:uid="{5791E5C2-1567-4AEA-9D25-D350FE02698E}"/>
    <cellStyle name="Normal 3 3 2 2 2 2 2 19" xfId="5877" xr:uid="{00000000-0005-0000-0000-0000DC160000}"/>
    <cellStyle name="Normal 3 3 2 2 2 2 2 19 2" xfId="13863" xr:uid="{14EE1E8B-BE3A-40A9-B1DA-AF0D1F8DFCF8}"/>
    <cellStyle name="Normal 3 3 2 2 2 2 2 2" xfId="5878" xr:uid="{00000000-0005-0000-0000-0000DD160000}"/>
    <cellStyle name="Normal 3 3 2 2 2 2 2 2 2" xfId="5879" xr:uid="{00000000-0005-0000-0000-0000DE160000}"/>
    <cellStyle name="Normal 3 3 2 2 2 2 2 2 2 10" xfId="5880" xr:uid="{00000000-0005-0000-0000-0000DF160000}"/>
    <cellStyle name="Normal 3 3 2 2 2 2 2 2 2 10 2" xfId="13866" xr:uid="{A7DA2134-EF22-4D0C-BB19-B04AEDEFD199}"/>
    <cellStyle name="Normal 3 3 2 2 2 2 2 2 2 11" xfId="5881" xr:uid="{00000000-0005-0000-0000-0000E0160000}"/>
    <cellStyle name="Normal 3 3 2 2 2 2 2 2 2 11 2" xfId="13867" xr:uid="{B42154BB-77AF-429F-821E-7601639FB40D}"/>
    <cellStyle name="Normal 3 3 2 2 2 2 2 2 2 12" xfId="5882" xr:uid="{00000000-0005-0000-0000-0000E1160000}"/>
    <cellStyle name="Normal 3 3 2 2 2 2 2 2 2 12 2" xfId="13868" xr:uid="{3ACF85CC-E031-4855-BDE9-8F71EF5E1BAA}"/>
    <cellStyle name="Normal 3 3 2 2 2 2 2 2 2 13" xfId="5883" xr:uid="{00000000-0005-0000-0000-0000E2160000}"/>
    <cellStyle name="Normal 3 3 2 2 2 2 2 2 2 13 2" xfId="13869" xr:uid="{24C1A283-87D2-489A-A612-CBE755E8CE6A}"/>
    <cellStyle name="Normal 3 3 2 2 2 2 2 2 2 14" xfId="5884" xr:uid="{00000000-0005-0000-0000-0000E3160000}"/>
    <cellStyle name="Normal 3 3 2 2 2 2 2 2 2 14 2" xfId="13870" xr:uid="{C72E3A0B-ACEB-44A0-AD10-2C6F94D329EC}"/>
    <cellStyle name="Normal 3 3 2 2 2 2 2 2 2 15" xfId="5885" xr:uid="{00000000-0005-0000-0000-0000E4160000}"/>
    <cellStyle name="Normal 3 3 2 2 2 2 2 2 2 15 2" xfId="13871" xr:uid="{A0346632-9536-4911-97F5-7E17E0DC4342}"/>
    <cellStyle name="Normal 3 3 2 2 2 2 2 2 2 16" xfId="13865" xr:uid="{DCEB5E42-F6E4-448E-AEDD-9E52CDFE87B3}"/>
    <cellStyle name="Normal 3 3 2 2 2 2 2 2 2 2" xfId="5886" xr:uid="{00000000-0005-0000-0000-0000E5160000}"/>
    <cellStyle name="Normal 3 3 2 2 2 2 2 2 2 2 2" xfId="13872" xr:uid="{2CE1002C-ED11-4E4E-8BEA-D28B0A3C2817}"/>
    <cellStyle name="Normal 3 3 2 2 2 2 2 2 2 3" xfId="5887" xr:uid="{00000000-0005-0000-0000-0000E6160000}"/>
    <cellStyle name="Normal 3 3 2 2 2 2 2 2 2 3 2" xfId="13873" xr:uid="{CDBF36B6-7140-4D8C-B6D8-3888D4DE8491}"/>
    <cellStyle name="Normal 3 3 2 2 2 2 2 2 2 4" xfId="5888" xr:uid="{00000000-0005-0000-0000-0000E7160000}"/>
    <cellStyle name="Normal 3 3 2 2 2 2 2 2 2 4 2" xfId="13874" xr:uid="{C5AB504F-C7DE-45BB-8932-73DA2B38E91D}"/>
    <cellStyle name="Normal 3 3 2 2 2 2 2 2 2 5" xfId="5889" xr:uid="{00000000-0005-0000-0000-0000E8160000}"/>
    <cellStyle name="Normal 3 3 2 2 2 2 2 2 2 5 2" xfId="13875" xr:uid="{31A766F3-9687-4A86-9DD0-C6F47E03C8A3}"/>
    <cellStyle name="Normal 3 3 2 2 2 2 2 2 2 6" xfId="5890" xr:uid="{00000000-0005-0000-0000-0000E9160000}"/>
    <cellStyle name="Normal 3 3 2 2 2 2 2 2 2 6 2" xfId="13876" xr:uid="{603C2218-E104-45A4-9365-45A2D85F1D91}"/>
    <cellStyle name="Normal 3 3 2 2 2 2 2 2 2 7" xfId="5891" xr:uid="{00000000-0005-0000-0000-0000EA160000}"/>
    <cellStyle name="Normal 3 3 2 2 2 2 2 2 2 7 2" xfId="13877" xr:uid="{A7FB91DB-20D0-40FA-8515-64F6EB5A9530}"/>
    <cellStyle name="Normal 3 3 2 2 2 2 2 2 2 8" xfId="5892" xr:uid="{00000000-0005-0000-0000-0000EB160000}"/>
    <cellStyle name="Normal 3 3 2 2 2 2 2 2 2 8 2" xfId="13878" xr:uid="{46F9CEE8-AA61-42CE-8715-07B71E476916}"/>
    <cellStyle name="Normal 3 3 2 2 2 2 2 2 2 9" xfId="5893" xr:uid="{00000000-0005-0000-0000-0000EC160000}"/>
    <cellStyle name="Normal 3 3 2 2 2 2 2 2 2 9 2" xfId="13879" xr:uid="{6C64AE34-7BE1-46AB-BC13-4F0D09711CF7}"/>
    <cellStyle name="Normal 3 3 2 2 2 2 2 2 3" xfId="5894" xr:uid="{00000000-0005-0000-0000-0000ED160000}"/>
    <cellStyle name="Normal 3 3 2 2 2 2 2 2 3 10" xfId="5895" xr:uid="{00000000-0005-0000-0000-0000EE160000}"/>
    <cellStyle name="Normal 3 3 2 2 2 2 2 2 3 10 2" xfId="13881" xr:uid="{65C86F46-0229-4516-A36E-BB24CDA4A575}"/>
    <cellStyle name="Normal 3 3 2 2 2 2 2 2 3 11" xfId="5896" xr:uid="{00000000-0005-0000-0000-0000EF160000}"/>
    <cellStyle name="Normal 3 3 2 2 2 2 2 2 3 11 2" xfId="13882" xr:uid="{B8BAC565-67E0-492D-A2FE-841DE5F2A919}"/>
    <cellStyle name="Normal 3 3 2 2 2 2 2 2 3 12" xfId="5897" xr:uid="{00000000-0005-0000-0000-0000F0160000}"/>
    <cellStyle name="Normal 3 3 2 2 2 2 2 2 3 12 2" xfId="13883" xr:uid="{844FCF55-6284-486E-A492-66F968361EC9}"/>
    <cellStyle name="Normal 3 3 2 2 2 2 2 2 3 13" xfId="5898" xr:uid="{00000000-0005-0000-0000-0000F1160000}"/>
    <cellStyle name="Normal 3 3 2 2 2 2 2 2 3 13 2" xfId="13884" xr:uid="{10997116-A931-472E-A007-9518D9752C0F}"/>
    <cellStyle name="Normal 3 3 2 2 2 2 2 2 3 14" xfId="5899" xr:uid="{00000000-0005-0000-0000-0000F2160000}"/>
    <cellStyle name="Normal 3 3 2 2 2 2 2 2 3 14 2" xfId="13885" xr:uid="{DD049DDA-C17C-448C-8919-6EE3DCD76965}"/>
    <cellStyle name="Normal 3 3 2 2 2 2 2 2 3 15" xfId="5900" xr:uid="{00000000-0005-0000-0000-0000F3160000}"/>
    <cellStyle name="Normal 3 3 2 2 2 2 2 2 3 15 2" xfId="13886" xr:uid="{33BBA492-73BD-47C9-94C9-36498B06972C}"/>
    <cellStyle name="Normal 3 3 2 2 2 2 2 2 3 16" xfId="13880" xr:uid="{3B241E03-79C1-4279-921E-489C2675F0F1}"/>
    <cellStyle name="Normal 3 3 2 2 2 2 2 2 3 2" xfId="5901" xr:uid="{00000000-0005-0000-0000-0000F4160000}"/>
    <cellStyle name="Normal 3 3 2 2 2 2 2 2 3 2 2" xfId="13887" xr:uid="{4CD17FA0-9523-46D8-A812-945816F57BC0}"/>
    <cellStyle name="Normal 3 3 2 2 2 2 2 2 3 3" xfId="5902" xr:uid="{00000000-0005-0000-0000-0000F5160000}"/>
    <cellStyle name="Normal 3 3 2 2 2 2 2 2 3 3 2" xfId="13888" xr:uid="{0ECF7FBB-3605-4A8F-84F4-2CFCF44C0876}"/>
    <cellStyle name="Normal 3 3 2 2 2 2 2 2 3 4" xfId="5903" xr:uid="{00000000-0005-0000-0000-0000F6160000}"/>
    <cellStyle name="Normal 3 3 2 2 2 2 2 2 3 4 2" xfId="13889" xr:uid="{D396700B-11CC-4129-911F-02992BA5D05D}"/>
    <cellStyle name="Normal 3 3 2 2 2 2 2 2 3 5" xfId="5904" xr:uid="{00000000-0005-0000-0000-0000F7160000}"/>
    <cellStyle name="Normal 3 3 2 2 2 2 2 2 3 5 2" xfId="13890" xr:uid="{C60FE708-374C-43E2-9F36-B39717439EFD}"/>
    <cellStyle name="Normal 3 3 2 2 2 2 2 2 3 6" xfId="5905" xr:uid="{00000000-0005-0000-0000-0000F8160000}"/>
    <cellStyle name="Normal 3 3 2 2 2 2 2 2 3 6 2" xfId="13891" xr:uid="{5F252917-80B6-4991-9B56-B3F99C04B8CB}"/>
    <cellStyle name="Normal 3 3 2 2 2 2 2 2 3 7" xfId="5906" xr:uid="{00000000-0005-0000-0000-0000F9160000}"/>
    <cellStyle name="Normal 3 3 2 2 2 2 2 2 3 7 2" xfId="13892" xr:uid="{FD12AE4A-3E23-4BBC-9887-3E71BC095F25}"/>
    <cellStyle name="Normal 3 3 2 2 2 2 2 2 3 8" xfId="5907" xr:uid="{00000000-0005-0000-0000-0000FA160000}"/>
    <cellStyle name="Normal 3 3 2 2 2 2 2 2 3 8 2" xfId="13893" xr:uid="{29E37F30-D48C-484D-B19A-12DF48301069}"/>
    <cellStyle name="Normal 3 3 2 2 2 2 2 2 3 9" xfId="5908" xr:uid="{00000000-0005-0000-0000-0000FB160000}"/>
    <cellStyle name="Normal 3 3 2 2 2 2 2 2 3 9 2" xfId="13894" xr:uid="{C0706B75-8943-4FCF-AE9D-6512ABA49875}"/>
    <cellStyle name="Normal 3 3 2 2 2 2 2 2 4" xfId="5909" xr:uid="{00000000-0005-0000-0000-0000FC160000}"/>
    <cellStyle name="Normal 3 3 2 2 2 2 2 2 4 10" xfId="5910" xr:uid="{00000000-0005-0000-0000-0000FD160000}"/>
    <cellStyle name="Normal 3 3 2 2 2 2 2 2 4 10 2" xfId="13896" xr:uid="{E8B393C0-B42A-4A34-A593-4CD91F79E4D7}"/>
    <cellStyle name="Normal 3 3 2 2 2 2 2 2 4 11" xfId="5911" xr:uid="{00000000-0005-0000-0000-0000FE160000}"/>
    <cellStyle name="Normal 3 3 2 2 2 2 2 2 4 11 2" xfId="13897" xr:uid="{EE554882-E775-4011-9F64-DCCDF3CC4B87}"/>
    <cellStyle name="Normal 3 3 2 2 2 2 2 2 4 12" xfId="5912" xr:uid="{00000000-0005-0000-0000-0000FF160000}"/>
    <cellStyle name="Normal 3 3 2 2 2 2 2 2 4 12 2" xfId="13898" xr:uid="{4F10EDE7-3100-4C81-962A-252C50A20E60}"/>
    <cellStyle name="Normal 3 3 2 2 2 2 2 2 4 13" xfId="5913" xr:uid="{00000000-0005-0000-0000-000000170000}"/>
    <cellStyle name="Normal 3 3 2 2 2 2 2 2 4 13 2" xfId="13899" xr:uid="{750F8875-49B3-4DB0-936B-42F05575B8E4}"/>
    <cellStyle name="Normal 3 3 2 2 2 2 2 2 4 14" xfId="5914" xr:uid="{00000000-0005-0000-0000-000001170000}"/>
    <cellStyle name="Normal 3 3 2 2 2 2 2 2 4 14 2" xfId="13900" xr:uid="{06EC4188-49C3-4286-B3C3-8CA05F24864C}"/>
    <cellStyle name="Normal 3 3 2 2 2 2 2 2 4 15" xfId="5915" xr:uid="{00000000-0005-0000-0000-000002170000}"/>
    <cellStyle name="Normal 3 3 2 2 2 2 2 2 4 15 2" xfId="13901" xr:uid="{69BDC3AA-61E7-4803-919C-059FF95263DD}"/>
    <cellStyle name="Normal 3 3 2 2 2 2 2 2 4 16" xfId="13895" xr:uid="{029938A4-3B93-4D47-9632-BEB18A0309FD}"/>
    <cellStyle name="Normal 3 3 2 2 2 2 2 2 4 2" xfId="5916" xr:uid="{00000000-0005-0000-0000-000003170000}"/>
    <cellStyle name="Normal 3 3 2 2 2 2 2 2 4 2 2" xfId="13902" xr:uid="{550E3901-1D58-406C-9377-8A554218AD35}"/>
    <cellStyle name="Normal 3 3 2 2 2 2 2 2 4 3" xfId="5917" xr:uid="{00000000-0005-0000-0000-000004170000}"/>
    <cellStyle name="Normal 3 3 2 2 2 2 2 2 4 3 2" xfId="13903" xr:uid="{4433B507-1B1D-4C49-BD52-AD654053EB2D}"/>
    <cellStyle name="Normal 3 3 2 2 2 2 2 2 4 4" xfId="5918" xr:uid="{00000000-0005-0000-0000-000005170000}"/>
    <cellStyle name="Normal 3 3 2 2 2 2 2 2 4 4 2" xfId="13904" xr:uid="{C21402BA-B475-4854-93E2-CE4E388D172B}"/>
    <cellStyle name="Normal 3 3 2 2 2 2 2 2 4 5" xfId="5919" xr:uid="{00000000-0005-0000-0000-000006170000}"/>
    <cellStyle name="Normal 3 3 2 2 2 2 2 2 4 5 2" xfId="13905" xr:uid="{162FEFCC-CD59-4061-BFD8-6356CDAB7277}"/>
    <cellStyle name="Normal 3 3 2 2 2 2 2 2 4 6" xfId="5920" xr:uid="{00000000-0005-0000-0000-000007170000}"/>
    <cellStyle name="Normal 3 3 2 2 2 2 2 2 4 6 2" xfId="13906" xr:uid="{6DE16575-D1CF-467C-BDF0-DB54B3D519F9}"/>
    <cellStyle name="Normal 3 3 2 2 2 2 2 2 4 7" xfId="5921" xr:uid="{00000000-0005-0000-0000-000008170000}"/>
    <cellStyle name="Normal 3 3 2 2 2 2 2 2 4 7 2" xfId="13907" xr:uid="{4BBB8B7F-1CB1-4D58-A3DE-26BE80C44E6A}"/>
    <cellStyle name="Normal 3 3 2 2 2 2 2 2 4 8" xfId="5922" xr:uid="{00000000-0005-0000-0000-000009170000}"/>
    <cellStyle name="Normal 3 3 2 2 2 2 2 2 4 8 2" xfId="13908" xr:uid="{7A54E80B-171F-48AD-965C-29AE282C15AF}"/>
    <cellStyle name="Normal 3 3 2 2 2 2 2 2 4 9" xfId="5923" xr:uid="{00000000-0005-0000-0000-00000A170000}"/>
    <cellStyle name="Normal 3 3 2 2 2 2 2 2 4 9 2" xfId="13909" xr:uid="{AC157E6D-1C78-4474-B935-06EF9FE46CF0}"/>
    <cellStyle name="Normal 3 3 2 2 2 2 2 2 5" xfId="5924" xr:uid="{00000000-0005-0000-0000-00000B170000}"/>
    <cellStyle name="Normal 3 3 2 2 2 2 2 2 5 10" xfId="5925" xr:uid="{00000000-0005-0000-0000-00000C170000}"/>
    <cellStyle name="Normal 3 3 2 2 2 2 2 2 5 10 2" xfId="13911" xr:uid="{DFBA8526-1986-41A6-8FE7-13D613DB844D}"/>
    <cellStyle name="Normal 3 3 2 2 2 2 2 2 5 11" xfId="5926" xr:uid="{00000000-0005-0000-0000-00000D170000}"/>
    <cellStyle name="Normal 3 3 2 2 2 2 2 2 5 11 2" xfId="13912" xr:uid="{12DE8175-24D5-4436-9A56-097ACFEE14E8}"/>
    <cellStyle name="Normal 3 3 2 2 2 2 2 2 5 12" xfId="5927" xr:uid="{00000000-0005-0000-0000-00000E170000}"/>
    <cellStyle name="Normal 3 3 2 2 2 2 2 2 5 12 2" xfId="13913" xr:uid="{87530F2C-2FAF-4796-AA70-6DA97AEE402C}"/>
    <cellStyle name="Normal 3 3 2 2 2 2 2 2 5 13" xfId="5928" xr:uid="{00000000-0005-0000-0000-00000F170000}"/>
    <cellStyle name="Normal 3 3 2 2 2 2 2 2 5 13 2" xfId="13914" xr:uid="{9E831103-43A4-4698-8602-AF7A66F991F5}"/>
    <cellStyle name="Normal 3 3 2 2 2 2 2 2 5 14" xfId="5929" xr:uid="{00000000-0005-0000-0000-000010170000}"/>
    <cellStyle name="Normal 3 3 2 2 2 2 2 2 5 14 2" xfId="13915" xr:uid="{6594A72D-8547-47B2-81B4-3CE0C2254C94}"/>
    <cellStyle name="Normal 3 3 2 2 2 2 2 2 5 15" xfId="5930" xr:uid="{00000000-0005-0000-0000-000011170000}"/>
    <cellStyle name="Normal 3 3 2 2 2 2 2 2 5 15 2" xfId="13916" xr:uid="{C06C9F37-4521-434D-9467-232AD0D8DDC0}"/>
    <cellStyle name="Normal 3 3 2 2 2 2 2 2 5 16" xfId="13910" xr:uid="{A7F0EFCC-5F3B-4FE7-BF1A-739CB797B360}"/>
    <cellStyle name="Normal 3 3 2 2 2 2 2 2 5 2" xfId="5931" xr:uid="{00000000-0005-0000-0000-000012170000}"/>
    <cellStyle name="Normal 3 3 2 2 2 2 2 2 5 2 2" xfId="13917" xr:uid="{C98C87A6-E02F-47D8-B6F7-233F77313EC8}"/>
    <cellStyle name="Normal 3 3 2 2 2 2 2 2 5 3" xfId="5932" xr:uid="{00000000-0005-0000-0000-000013170000}"/>
    <cellStyle name="Normal 3 3 2 2 2 2 2 2 5 3 2" xfId="13918" xr:uid="{4DD75675-5E8D-4B3A-B6FC-A1652462E2BF}"/>
    <cellStyle name="Normal 3 3 2 2 2 2 2 2 5 4" xfId="5933" xr:uid="{00000000-0005-0000-0000-000014170000}"/>
    <cellStyle name="Normal 3 3 2 2 2 2 2 2 5 4 2" xfId="13919" xr:uid="{50FB27E4-3D5C-4AEB-A668-B39625D171B6}"/>
    <cellStyle name="Normal 3 3 2 2 2 2 2 2 5 5" xfId="5934" xr:uid="{00000000-0005-0000-0000-000015170000}"/>
    <cellStyle name="Normal 3 3 2 2 2 2 2 2 5 5 2" xfId="13920" xr:uid="{08B327E3-ED11-4C5B-B704-CD0C014B2F52}"/>
    <cellStyle name="Normal 3 3 2 2 2 2 2 2 5 6" xfId="5935" xr:uid="{00000000-0005-0000-0000-000016170000}"/>
    <cellStyle name="Normal 3 3 2 2 2 2 2 2 5 6 2" xfId="13921" xr:uid="{66FA3220-C899-445B-9388-2177DE66AAEF}"/>
    <cellStyle name="Normal 3 3 2 2 2 2 2 2 5 7" xfId="5936" xr:uid="{00000000-0005-0000-0000-000017170000}"/>
    <cellStyle name="Normal 3 3 2 2 2 2 2 2 5 7 2" xfId="13922" xr:uid="{612F7631-A944-4569-91AA-FF7A4B043A0B}"/>
    <cellStyle name="Normal 3 3 2 2 2 2 2 2 5 8" xfId="5937" xr:uid="{00000000-0005-0000-0000-000018170000}"/>
    <cellStyle name="Normal 3 3 2 2 2 2 2 2 5 8 2" xfId="13923" xr:uid="{8DDF3C34-1848-432A-95E6-5B39EA464887}"/>
    <cellStyle name="Normal 3 3 2 2 2 2 2 2 5 9" xfId="5938" xr:uid="{00000000-0005-0000-0000-000019170000}"/>
    <cellStyle name="Normal 3 3 2 2 2 2 2 2 5 9 2" xfId="13924" xr:uid="{65818559-3F38-4659-91A3-65B1C61453ED}"/>
    <cellStyle name="Normal 3 3 2 2 2 2 2 2 6" xfId="13864" xr:uid="{54FCC3BC-72B8-4FA8-AE8D-565A54C7CF73}"/>
    <cellStyle name="Normal 3 3 2 2 2 2 2 20" xfId="13853" xr:uid="{EA73DBD6-68CD-4351-BECF-FDB5F3CAC718}"/>
    <cellStyle name="Normal 3 3 2 2 2 2 2 3" xfId="5939" xr:uid="{00000000-0005-0000-0000-00001A170000}"/>
    <cellStyle name="Normal 3 3 2 2 2 2 2 3 2" xfId="13925" xr:uid="{2F9523F7-0015-4397-9393-E58FA4482DC0}"/>
    <cellStyle name="Normal 3 3 2 2 2 2 2 4" xfId="5940" xr:uid="{00000000-0005-0000-0000-00001B170000}"/>
    <cellStyle name="Normal 3 3 2 2 2 2 2 4 2" xfId="13926" xr:uid="{ABEF1836-57C4-4113-B067-F6F28CD15F31}"/>
    <cellStyle name="Normal 3 3 2 2 2 2 2 5" xfId="5941" xr:uid="{00000000-0005-0000-0000-00001C170000}"/>
    <cellStyle name="Normal 3 3 2 2 2 2 2 5 2" xfId="13927" xr:uid="{B0F16D87-545F-49F5-B655-6C38B37847CD}"/>
    <cellStyle name="Normal 3 3 2 2 2 2 2 6" xfId="5942" xr:uid="{00000000-0005-0000-0000-00001D170000}"/>
    <cellStyle name="Normal 3 3 2 2 2 2 2 6 2" xfId="13928" xr:uid="{18B753DB-3FD6-4EC5-A6A0-204878ADD50D}"/>
    <cellStyle name="Normal 3 3 2 2 2 2 2 7" xfId="5943" xr:uid="{00000000-0005-0000-0000-00001E170000}"/>
    <cellStyle name="Normal 3 3 2 2 2 2 2 7 2" xfId="13929" xr:uid="{EB8C5459-2FDA-4C2F-B649-012000227CFA}"/>
    <cellStyle name="Normal 3 3 2 2 2 2 2 8" xfId="5944" xr:uid="{00000000-0005-0000-0000-00001F170000}"/>
    <cellStyle name="Normal 3 3 2 2 2 2 2 8 2" xfId="13930" xr:uid="{4EE8F859-B37E-42D0-9E96-8136922C0967}"/>
    <cellStyle name="Normal 3 3 2 2 2 2 2 9" xfId="5945" xr:uid="{00000000-0005-0000-0000-000020170000}"/>
    <cellStyle name="Normal 3 3 2 2 2 2 2 9 2" xfId="13931" xr:uid="{449B4339-71E3-4270-8047-C98AFDD926DE}"/>
    <cellStyle name="Normal 3 3 2 2 2 2 3" xfId="5946" xr:uid="{00000000-0005-0000-0000-000021170000}"/>
    <cellStyle name="Normal 3 3 2 2 2 2 3 10" xfId="5947" xr:uid="{00000000-0005-0000-0000-000022170000}"/>
    <cellStyle name="Normal 3 3 2 2 2 2 3 10 2" xfId="13933" xr:uid="{7A87C75C-0836-4CCC-B24B-7985F8EE5BA2}"/>
    <cellStyle name="Normal 3 3 2 2 2 2 3 11" xfId="5948" xr:uid="{00000000-0005-0000-0000-000023170000}"/>
    <cellStyle name="Normal 3 3 2 2 2 2 3 11 2" xfId="13934" xr:uid="{EF9D2C53-C5AD-4765-B1A7-90B189978B5B}"/>
    <cellStyle name="Normal 3 3 2 2 2 2 3 12" xfId="5949" xr:uid="{00000000-0005-0000-0000-000024170000}"/>
    <cellStyle name="Normal 3 3 2 2 2 2 3 12 2" xfId="13935" xr:uid="{9D6A74EE-42EA-4E53-85D4-FEC33AB2324D}"/>
    <cellStyle name="Normal 3 3 2 2 2 2 3 13" xfId="5950" xr:uid="{00000000-0005-0000-0000-000025170000}"/>
    <cellStyle name="Normal 3 3 2 2 2 2 3 13 2" xfId="13936" xr:uid="{59839B6A-32B8-45AD-B657-66E2D4AE6C75}"/>
    <cellStyle name="Normal 3 3 2 2 2 2 3 14" xfId="5951" xr:uid="{00000000-0005-0000-0000-000026170000}"/>
    <cellStyle name="Normal 3 3 2 2 2 2 3 14 2" xfId="13937" xr:uid="{E0E43011-763C-4CBB-9DA9-AFE1DD77F5E2}"/>
    <cellStyle name="Normal 3 3 2 2 2 2 3 15" xfId="5952" xr:uid="{00000000-0005-0000-0000-000027170000}"/>
    <cellStyle name="Normal 3 3 2 2 2 2 3 15 2" xfId="13938" xr:uid="{1D7C809B-AD6E-4E85-823C-C28FC49E8FBB}"/>
    <cellStyle name="Normal 3 3 2 2 2 2 3 16" xfId="13932" xr:uid="{A9C46F62-B941-4623-9D0A-B9DED1731205}"/>
    <cellStyle name="Normal 3 3 2 2 2 2 3 2" xfId="5953" xr:uid="{00000000-0005-0000-0000-000028170000}"/>
    <cellStyle name="Normal 3 3 2 2 2 2 3 2 2" xfId="13939" xr:uid="{8F9BA52D-7F56-4EC4-A9C5-2DA633FC6652}"/>
    <cellStyle name="Normal 3 3 2 2 2 2 3 3" xfId="5954" xr:uid="{00000000-0005-0000-0000-000029170000}"/>
    <cellStyle name="Normal 3 3 2 2 2 2 3 3 2" xfId="13940" xr:uid="{99858947-6229-4EF4-8D17-F08A15C922D6}"/>
    <cellStyle name="Normal 3 3 2 2 2 2 3 4" xfId="5955" xr:uid="{00000000-0005-0000-0000-00002A170000}"/>
    <cellStyle name="Normal 3 3 2 2 2 2 3 4 2" xfId="13941" xr:uid="{285D755E-C3E3-471D-A576-B65C57A0177E}"/>
    <cellStyle name="Normal 3 3 2 2 2 2 3 5" xfId="5956" xr:uid="{00000000-0005-0000-0000-00002B170000}"/>
    <cellStyle name="Normal 3 3 2 2 2 2 3 5 2" xfId="13942" xr:uid="{B84CD22C-0E79-45DB-9B86-61B19899660F}"/>
    <cellStyle name="Normal 3 3 2 2 2 2 3 6" xfId="5957" xr:uid="{00000000-0005-0000-0000-00002C170000}"/>
    <cellStyle name="Normal 3 3 2 2 2 2 3 6 2" xfId="13943" xr:uid="{DF350D3E-095D-45F0-BA43-F6BB7B0E6F0B}"/>
    <cellStyle name="Normal 3 3 2 2 2 2 3 7" xfId="5958" xr:uid="{00000000-0005-0000-0000-00002D170000}"/>
    <cellStyle name="Normal 3 3 2 2 2 2 3 7 2" xfId="13944" xr:uid="{786702E0-96A2-4777-A986-3C9D3E5BAE6B}"/>
    <cellStyle name="Normal 3 3 2 2 2 2 3 8" xfId="5959" xr:uid="{00000000-0005-0000-0000-00002E170000}"/>
    <cellStyle name="Normal 3 3 2 2 2 2 3 8 2" xfId="13945" xr:uid="{17299A82-5CE4-43D0-BAF5-B63B61158E12}"/>
    <cellStyle name="Normal 3 3 2 2 2 2 3 9" xfId="5960" xr:uid="{00000000-0005-0000-0000-00002F170000}"/>
    <cellStyle name="Normal 3 3 2 2 2 2 3 9 2" xfId="13946" xr:uid="{47A6CB9B-56A8-4AF9-8B7D-5805A81D5378}"/>
    <cellStyle name="Normal 3 3 2 2 2 2 4" xfId="5961" xr:uid="{00000000-0005-0000-0000-000030170000}"/>
    <cellStyle name="Normal 3 3 2 2 2 2 4 10" xfId="5962" xr:uid="{00000000-0005-0000-0000-000031170000}"/>
    <cellStyle name="Normal 3 3 2 2 2 2 4 10 2" xfId="13948" xr:uid="{007397E1-70CC-46F3-99FC-CB731A4F2657}"/>
    <cellStyle name="Normal 3 3 2 2 2 2 4 11" xfId="5963" xr:uid="{00000000-0005-0000-0000-000032170000}"/>
    <cellStyle name="Normal 3 3 2 2 2 2 4 11 2" xfId="13949" xr:uid="{058F1A32-A59D-41FE-AD8D-035EE4AB6CC4}"/>
    <cellStyle name="Normal 3 3 2 2 2 2 4 12" xfId="5964" xr:uid="{00000000-0005-0000-0000-000033170000}"/>
    <cellStyle name="Normal 3 3 2 2 2 2 4 12 2" xfId="13950" xr:uid="{961CB50A-6084-4112-A8B6-7E2BD99A33E8}"/>
    <cellStyle name="Normal 3 3 2 2 2 2 4 13" xfId="5965" xr:uid="{00000000-0005-0000-0000-000034170000}"/>
    <cellStyle name="Normal 3 3 2 2 2 2 4 13 2" xfId="13951" xr:uid="{5E03FEBB-2D96-4E63-8158-D71713849B78}"/>
    <cellStyle name="Normal 3 3 2 2 2 2 4 14" xfId="5966" xr:uid="{00000000-0005-0000-0000-000035170000}"/>
    <cellStyle name="Normal 3 3 2 2 2 2 4 14 2" xfId="13952" xr:uid="{02ED2775-F899-4BBD-BC8A-E70BBB468132}"/>
    <cellStyle name="Normal 3 3 2 2 2 2 4 15" xfId="5967" xr:uid="{00000000-0005-0000-0000-000036170000}"/>
    <cellStyle name="Normal 3 3 2 2 2 2 4 15 2" xfId="13953" xr:uid="{D71938B9-2C51-48A6-8ECE-806DDDD0DB5F}"/>
    <cellStyle name="Normal 3 3 2 2 2 2 4 16" xfId="13947" xr:uid="{400725B6-53DA-48FE-B64F-5DAE227E4B00}"/>
    <cellStyle name="Normal 3 3 2 2 2 2 4 2" xfId="5968" xr:uid="{00000000-0005-0000-0000-000037170000}"/>
    <cellStyle name="Normal 3 3 2 2 2 2 4 2 2" xfId="13954" xr:uid="{EF379F31-DFAC-4BCD-B31C-FB805825424C}"/>
    <cellStyle name="Normal 3 3 2 2 2 2 4 3" xfId="5969" xr:uid="{00000000-0005-0000-0000-000038170000}"/>
    <cellStyle name="Normal 3 3 2 2 2 2 4 3 2" xfId="13955" xr:uid="{EDEE42D5-8982-4068-A132-3127EE75716D}"/>
    <cellStyle name="Normal 3 3 2 2 2 2 4 4" xfId="5970" xr:uid="{00000000-0005-0000-0000-000039170000}"/>
    <cellStyle name="Normal 3 3 2 2 2 2 4 4 2" xfId="13956" xr:uid="{CED6EDF4-F162-47E3-86D5-80442D1D5DE9}"/>
    <cellStyle name="Normal 3 3 2 2 2 2 4 5" xfId="5971" xr:uid="{00000000-0005-0000-0000-00003A170000}"/>
    <cellStyle name="Normal 3 3 2 2 2 2 4 5 2" xfId="13957" xr:uid="{46B99EF1-6720-4AFE-851E-2218B9F201F4}"/>
    <cellStyle name="Normal 3 3 2 2 2 2 4 6" xfId="5972" xr:uid="{00000000-0005-0000-0000-00003B170000}"/>
    <cellStyle name="Normal 3 3 2 2 2 2 4 6 2" xfId="13958" xr:uid="{A6FB1546-3623-43E4-91A0-558B7276BF6E}"/>
    <cellStyle name="Normal 3 3 2 2 2 2 4 7" xfId="5973" xr:uid="{00000000-0005-0000-0000-00003C170000}"/>
    <cellStyle name="Normal 3 3 2 2 2 2 4 7 2" xfId="13959" xr:uid="{20FEA237-E087-4309-993E-27D466ED14BC}"/>
    <cellStyle name="Normal 3 3 2 2 2 2 4 8" xfId="5974" xr:uid="{00000000-0005-0000-0000-00003D170000}"/>
    <cellStyle name="Normal 3 3 2 2 2 2 4 8 2" xfId="13960" xr:uid="{09069581-560F-48CD-9536-B96C0AF5C4FB}"/>
    <cellStyle name="Normal 3 3 2 2 2 2 4 9" xfId="5975" xr:uid="{00000000-0005-0000-0000-00003E170000}"/>
    <cellStyle name="Normal 3 3 2 2 2 2 4 9 2" xfId="13961" xr:uid="{758A3027-DB83-4F94-ACD2-2E96FEA6A6A7}"/>
    <cellStyle name="Normal 3 3 2 2 2 2 5" xfId="5976" xr:uid="{00000000-0005-0000-0000-00003F170000}"/>
    <cellStyle name="Normal 3 3 2 2 2 2 5 10" xfId="5977" xr:uid="{00000000-0005-0000-0000-000040170000}"/>
    <cellStyle name="Normal 3 3 2 2 2 2 5 10 2" xfId="13963" xr:uid="{D0BFE485-4FCE-471E-8EBB-022CDA164F57}"/>
    <cellStyle name="Normal 3 3 2 2 2 2 5 11" xfId="5978" xr:uid="{00000000-0005-0000-0000-000041170000}"/>
    <cellStyle name="Normal 3 3 2 2 2 2 5 11 2" xfId="13964" xr:uid="{2F4CC9CB-F81E-40A6-BB30-4F5EAC845DE3}"/>
    <cellStyle name="Normal 3 3 2 2 2 2 5 12" xfId="5979" xr:uid="{00000000-0005-0000-0000-000042170000}"/>
    <cellStyle name="Normal 3 3 2 2 2 2 5 12 2" xfId="13965" xr:uid="{A4623E7F-87B9-4B65-9AA6-6FB2627641CE}"/>
    <cellStyle name="Normal 3 3 2 2 2 2 5 13" xfId="5980" xr:uid="{00000000-0005-0000-0000-000043170000}"/>
    <cellStyle name="Normal 3 3 2 2 2 2 5 13 2" xfId="13966" xr:uid="{A4BACD27-DC60-4C42-AAEE-FA58A261A0B7}"/>
    <cellStyle name="Normal 3 3 2 2 2 2 5 14" xfId="5981" xr:uid="{00000000-0005-0000-0000-000044170000}"/>
    <cellStyle name="Normal 3 3 2 2 2 2 5 14 2" xfId="13967" xr:uid="{AC695D9C-222A-446E-90B5-3B6BBEDBEB4A}"/>
    <cellStyle name="Normal 3 3 2 2 2 2 5 15" xfId="5982" xr:uid="{00000000-0005-0000-0000-000045170000}"/>
    <cellStyle name="Normal 3 3 2 2 2 2 5 15 2" xfId="13968" xr:uid="{AD86928B-8A43-4DB4-AFCB-89F87922ADBE}"/>
    <cellStyle name="Normal 3 3 2 2 2 2 5 16" xfId="13962" xr:uid="{CCFD5BD8-EE4A-4997-8DA1-65EE88C90A88}"/>
    <cellStyle name="Normal 3 3 2 2 2 2 5 2" xfId="5983" xr:uid="{00000000-0005-0000-0000-000046170000}"/>
    <cellStyle name="Normal 3 3 2 2 2 2 5 2 2" xfId="13969" xr:uid="{2BFCAFF9-84A8-4EAA-BBCC-4C2E94CD223A}"/>
    <cellStyle name="Normal 3 3 2 2 2 2 5 3" xfId="5984" xr:uid="{00000000-0005-0000-0000-000047170000}"/>
    <cellStyle name="Normal 3 3 2 2 2 2 5 3 2" xfId="13970" xr:uid="{B1A6E05D-80C3-4F27-9F08-5A0BB895FCF5}"/>
    <cellStyle name="Normal 3 3 2 2 2 2 5 4" xfId="5985" xr:uid="{00000000-0005-0000-0000-000048170000}"/>
    <cellStyle name="Normal 3 3 2 2 2 2 5 4 2" xfId="13971" xr:uid="{03B59BD5-B423-4395-909D-03D9EE685BE6}"/>
    <cellStyle name="Normal 3 3 2 2 2 2 5 5" xfId="5986" xr:uid="{00000000-0005-0000-0000-000049170000}"/>
    <cellStyle name="Normal 3 3 2 2 2 2 5 5 2" xfId="13972" xr:uid="{90ACDBA5-5007-4652-B679-E8C4161F23D4}"/>
    <cellStyle name="Normal 3 3 2 2 2 2 5 6" xfId="5987" xr:uid="{00000000-0005-0000-0000-00004A170000}"/>
    <cellStyle name="Normal 3 3 2 2 2 2 5 6 2" xfId="13973" xr:uid="{D70FF1D9-928B-471A-B080-21B9F8D708AD}"/>
    <cellStyle name="Normal 3 3 2 2 2 2 5 7" xfId="5988" xr:uid="{00000000-0005-0000-0000-00004B170000}"/>
    <cellStyle name="Normal 3 3 2 2 2 2 5 7 2" xfId="13974" xr:uid="{9BBACBB5-D0AB-467E-8CFC-4B5CAB055951}"/>
    <cellStyle name="Normal 3 3 2 2 2 2 5 8" xfId="5989" xr:uid="{00000000-0005-0000-0000-00004C170000}"/>
    <cellStyle name="Normal 3 3 2 2 2 2 5 8 2" xfId="13975" xr:uid="{4C61DE15-EC44-4940-804B-E468BC387350}"/>
    <cellStyle name="Normal 3 3 2 2 2 2 5 9" xfId="5990" xr:uid="{00000000-0005-0000-0000-00004D170000}"/>
    <cellStyle name="Normal 3 3 2 2 2 2 5 9 2" xfId="13976" xr:uid="{CFE598F7-1642-40EE-89C4-599B9B6B98F5}"/>
    <cellStyle name="Normal 3 3 2 2 2 2 6" xfId="5991" xr:uid="{00000000-0005-0000-0000-00004E170000}"/>
    <cellStyle name="Normal 3 3 2 2 2 2 6 10" xfId="5992" xr:uid="{00000000-0005-0000-0000-00004F170000}"/>
    <cellStyle name="Normal 3 3 2 2 2 2 6 10 2" xfId="13978" xr:uid="{0A03E925-4876-4BCF-A255-E5862F338449}"/>
    <cellStyle name="Normal 3 3 2 2 2 2 6 11" xfId="5993" xr:uid="{00000000-0005-0000-0000-000050170000}"/>
    <cellStyle name="Normal 3 3 2 2 2 2 6 11 2" xfId="13979" xr:uid="{4B043142-4B29-4AA2-BEC9-358D3E6463E7}"/>
    <cellStyle name="Normal 3 3 2 2 2 2 6 12" xfId="5994" xr:uid="{00000000-0005-0000-0000-000051170000}"/>
    <cellStyle name="Normal 3 3 2 2 2 2 6 12 2" xfId="13980" xr:uid="{AFB1B773-192C-49B8-AD7C-A3672E81898D}"/>
    <cellStyle name="Normal 3 3 2 2 2 2 6 13" xfId="5995" xr:uid="{00000000-0005-0000-0000-000052170000}"/>
    <cellStyle name="Normal 3 3 2 2 2 2 6 13 2" xfId="13981" xr:uid="{10364512-457D-49EA-825E-0901D5D28212}"/>
    <cellStyle name="Normal 3 3 2 2 2 2 6 14" xfId="5996" xr:uid="{00000000-0005-0000-0000-000053170000}"/>
    <cellStyle name="Normal 3 3 2 2 2 2 6 14 2" xfId="13982" xr:uid="{67D5D855-0CE8-4779-8FE7-40C08011160A}"/>
    <cellStyle name="Normal 3 3 2 2 2 2 6 15" xfId="5997" xr:uid="{00000000-0005-0000-0000-000054170000}"/>
    <cellStyle name="Normal 3 3 2 2 2 2 6 15 2" xfId="13983" xr:uid="{2B49DAAD-2B88-4D66-893F-B5BE1F9E3D25}"/>
    <cellStyle name="Normal 3 3 2 2 2 2 6 16" xfId="13977" xr:uid="{B1193191-40D0-474B-9155-5BBB5EEB5DAD}"/>
    <cellStyle name="Normal 3 3 2 2 2 2 6 2" xfId="5998" xr:uid="{00000000-0005-0000-0000-000055170000}"/>
    <cellStyle name="Normal 3 3 2 2 2 2 6 2 2" xfId="13984" xr:uid="{94F1226C-8437-466D-A49F-C428E381C158}"/>
    <cellStyle name="Normal 3 3 2 2 2 2 6 3" xfId="5999" xr:uid="{00000000-0005-0000-0000-000056170000}"/>
    <cellStyle name="Normal 3 3 2 2 2 2 6 3 2" xfId="13985" xr:uid="{27E05CDF-5A69-4507-BFD1-55318383F0E5}"/>
    <cellStyle name="Normal 3 3 2 2 2 2 6 4" xfId="6000" xr:uid="{00000000-0005-0000-0000-000057170000}"/>
    <cellStyle name="Normal 3 3 2 2 2 2 6 4 2" xfId="13986" xr:uid="{90214758-18E3-4590-A7C2-87A107E37BB5}"/>
    <cellStyle name="Normal 3 3 2 2 2 2 6 5" xfId="6001" xr:uid="{00000000-0005-0000-0000-000058170000}"/>
    <cellStyle name="Normal 3 3 2 2 2 2 6 5 2" xfId="13987" xr:uid="{6714E972-07C1-4490-9567-A480B99C9A7C}"/>
    <cellStyle name="Normal 3 3 2 2 2 2 6 6" xfId="6002" xr:uid="{00000000-0005-0000-0000-000059170000}"/>
    <cellStyle name="Normal 3 3 2 2 2 2 6 6 2" xfId="13988" xr:uid="{9DDA1C6F-A237-4E95-956A-1D9434620D74}"/>
    <cellStyle name="Normal 3 3 2 2 2 2 6 7" xfId="6003" xr:uid="{00000000-0005-0000-0000-00005A170000}"/>
    <cellStyle name="Normal 3 3 2 2 2 2 6 7 2" xfId="13989" xr:uid="{14F83367-9045-41F6-8DED-B1614D779924}"/>
    <cellStyle name="Normal 3 3 2 2 2 2 6 8" xfId="6004" xr:uid="{00000000-0005-0000-0000-00005B170000}"/>
    <cellStyle name="Normal 3 3 2 2 2 2 6 8 2" xfId="13990" xr:uid="{9274E133-5F90-49A2-A9DF-13D868B5ABFA}"/>
    <cellStyle name="Normal 3 3 2 2 2 2 6 9" xfId="6005" xr:uid="{00000000-0005-0000-0000-00005C170000}"/>
    <cellStyle name="Normal 3 3 2 2 2 2 6 9 2" xfId="13991" xr:uid="{7348E8AD-EA26-433A-B476-878623CCB935}"/>
    <cellStyle name="Normal 3 3 2 2 2 2 7" xfId="6006" xr:uid="{00000000-0005-0000-0000-00005D170000}"/>
    <cellStyle name="Normal 3 3 2 2 2 2 7 10" xfId="6007" xr:uid="{00000000-0005-0000-0000-00005E170000}"/>
    <cellStyle name="Normal 3 3 2 2 2 2 7 10 2" xfId="13993" xr:uid="{2D60957E-F0E0-408F-BA60-BFC11460A0B2}"/>
    <cellStyle name="Normal 3 3 2 2 2 2 7 11" xfId="6008" xr:uid="{00000000-0005-0000-0000-00005F170000}"/>
    <cellStyle name="Normal 3 3 2 2 2 2 7 11 2" xfId="13994" xr:uid="{457AC6A1-5490-4868-8453-16F265C8BB5E}"/>
    <cellStyle name="Normal 3 3 2 2 2 2 7 12" xfId="6009" xr:uid="{00000000-0005-0000-0000-000060170000}"/>
    <cellStyle name="Normal 3 3 2 2 2 2 7 12 2" xfId="13995" xr:uid="{0AE0A58F-49B9-4CAB-BD52-317BED56D177}"/>
    <cellStyle name="Normal 3 3 2 2 2 2 7 13" xfId="6010" xr:uid="{00000000-0005-0000-0000-000061170000}"/>
    <cellStyle name="Normal 3 3 2 2 2 2 7 13 2" xfId="13996" xr:uid="{D448386D-A2CE-45D8-842E-71921622929C}"/>
    <cellStyle name="Normal 3 3 2 2 2 2 7 14" xfId="6011" xr:uid="{00000000-0005-0000-0000-000062170000}"/>
    <cellStyle name="Normal 3 3 2 2 2 2 7 14 2" xfId="13997" xr:uid="{2D0CC392-E768-4495-AADB-6DA7AD4F1264}"/>
    <cellStyle name="Normal 3 3 2 2 2 2 7 15" xfId="6012" xr:uid="{00000000-0005-0000-0000-000063170000}"/>
    <cellStyle name="Normal 3 3 2 2 2 2 7 15 2" xfId="13998" xr:uid="{2E955A55-C4B5-4E86-A15C-B5F71DEE018E}"/>
    <cellStyle name="Normal 3 3 2 2 2 2 7 16" xfId="13992" xr:uid="{02ECE52D-01DF-49D0-8244-7343E1A89011}"/>
    <cellStyle name="Normal 3 3 2 2 2 2 7 2" xfId="6013" xr:uid="{00000000-0005-0000-0000-000064170000}"/>
    <cellStyle name="Normal 3 3 2 2 2 2 7 2 2" xfId="13999" xr:uid="{970402A9-C9CA-4FCA-8A11-186097978BCD}"/>
    <cellStyle name="Normal 3 3 2 2 2 2 7 3" xfId="6014" xr:uid="{00000000-0005-0000-0000-000065170000}"/>
    <cellStyle name="Normal 3 3 2 2 2 2 7 3 2" xfId="14000" xr:uid="{3815D407-A4B5-4C40-AA14-BC06A79AE568}"/>
    <cellStyle name="Normal 3 3 2 2 2 2 7 4" xfId="6015" xr:uid="{00000000-0005-0000-0000-000066170000}"/>
    <cellStyle name="Normal 3 3 2 2 2 2 7 4 2" xfId="14001" xr:uid="{F013BC1D-08EF-404D-93EF-1B8A3CB6DA01}"/>
    <cellStyle name="Normal 3 3 2 2 2 2 7 5" xfId="6016" xr:uid="{00000000-0005-0000-0000-000067170000}"/>
    <cellStyle name="Normal 3 3 2 2 2 2 7 5 2" xfId="14002" xr:uid="{8D9C2BC0-C905-47CC-8BB3-8C0B488864E3}"/>
    <cellStyle name="Normal 3 3 2 2 2 2 7 6" xfId="6017" xr:uid="{00000000-0005-0000-0000-000068170000}"/>
    <cellStyle name="Normal 3 3 2 2 2 2 7 6 2" xfId="14003" xr:uid="{EB6D7649-B405-4EF6-8B3A-42C15822548E}"/>
    <cellStyle name="Normal 3 3 2 2 2 2 7 7" xfId="6018" xr:uid="{00000000-0005-0000-0000-000069170000}"/>
    <cellStyle name="Normal 3 3 2 2 2 2 7 7 2" xfId="14004" xr:uid="{C3C26D16-AD18-42A6-825F-8C77E0568906}"/>
    <cellStyle name="Normal 3 3 2 2 2 2 7 8" xfId="6019" xr:uid="{00000000-0005-0000-0000-00006A170000}"/>
    <cellStyle name="Normal 3 3 2 2 2 2 7 8 2" xfId="14005" xr:uid="{35F60494-DF44-4A9C-BBA6-AA4670120B85}"/>
    <cellStyle name="Normal 3 3 2 2 2 2 7 9" xfId="6020" xr:uid="{00000000-0005-0000-0000-00006B170000}"/>
    <cellStyle name="Normal 3 3 2 2 2 2 7 9 2" xfId="14006" xr:uid="{2269A206-CD9A-4652-B37B-5D355C83FD0B}"/>
    <cellStyle name="Normal 3 3 2 2 2 2 8" xfId="6021" xr:uid="{00000000-0005-0000-0000-00006C170000}"/>
    <cellStyle name="Normal 3 3 2 2 2 2 8 10" xfId="6022" xr:uid="{00000000-0005-0000-0000-00006D170000}"/>
    <cellStyle name="Normal 3 3 2 2 2 2 8 10 2" xfId="14008" xr:uid="{77500269-FD3A-4745-9F88-042613F21954}"/>
    <cellStyle name="Normal 3 3 2 2 2 2 8 11" xfId="6023" xr:uid="{00000000-0005-0000-0000-00006E170000}"/>
    <cellStyle name="Normal 3 3 2 2 2 2 8 11 2" xfId="14009" xr:uid="{D11E3A60-C3A0-4F75-8797-C87BFD8751CA}"/>
    <cellStyle name="Normal 3 3 2 2 2 2 8 12" xfId="6024" xr:uid="{00000000-0005-0000-0000-00006F170000}"/>
    <cellStyle name="Normal 3 3 2 2 2 2 8 12 2" xfId="14010" xr:uid="{A8519E26-1A08-47BA-86AB-605830DE4602}"/>
    <cellStyle name="Normal 3 3 2 2 2 2 8 13" xfId="6025" xr:uid="{00000000-0005-0000-0000-000070170000}"/>
    <cellStyle name="Normal 3 3 2 2 2 2 8 13 2" xfId="14011" xr:uid="{A85BAEBC-6AD6-4F7D-8B93-D1227E06CA41}"/>
    <cellStyle name="Normal 3 3 2 2 2 2 8 14" xfId="6026" xr:uid="{00000000-0005-0000-0000-000071170000}"/>
    <cellStyle name="Normal 3 3 2 2 2 2 8 14 2" xfId="14012" xr:uid="{B7C1E3AE-D48B-4240-A050-D335E595375D}"/>
    <cellStyle name="Normal 3 3 2 2 2 2 8 15" xfId="6027" xr:uid="{00000000-0005-0000-0000-000072170000}"/>
    <cellStyle name="Normal 3 3 2 2 2 2 8 15 2" xfId="14013" xr:uid="{13B0A337-4A4D-45CD-B4A8-F30E488FE56B}"/>
    <cellStyle name="Normal 3 3 2 2 2 2 8 16" xfId="14007" xr:uid="{8B8159AA-3222-4D61-9945-7E21B9FC7FF9}"/>
    <cellStyle name="Normal 3 3 2 2 2 2 8 2" xfId="6028" xr:uid="{00000000-0005-0000-0000-000073170000}"/>
    <cellStyle name="Normal 3 3 2 2 2 2 8 2 2" xfId="14014" xr:uid="{ED918E76-8EAF-446D-850D-34F72E671962}"/>
    <cellStyle name="Normal 3 3 2 2 2 2 8 3" xfId="6029" xr:uid="{00000000-0005-0000-0000-000074170000}"/>
    <cellStyle name="Normal 3 3 2 2 2 2 8 3 2" xfId="14015" xr:uid="{8D55BCD5-8D6D-491F-A4FC-F44930BC6530}"/>
    <cellStyle name="Normal 3 3 2 2 2 2 8 4" xfId="6030" xr:uid="{00000000-0005-0000-0000-000075170000}"/>
    <cellStyle name="Normal 3 3 2 2 2 2 8 4 2" xfId="14016" xr:uid="{E2122076-16C3-48E6-BDB0-CBC97719830F}"/>
    <cellStyle name="Normal 3 3 2 2 2 2 8 5" xfId="6031" xr:uid="{00000000-0005-0000-0000-000076170000}"/>
    <cellStyle name="Normal 3 3 2 2 2 2 8 5 2" xfId="14017" xr:uid="{B7F573EA-71B6-4B18-A137-258F14DD35E5}"/>
    <cellStyle name="Normal 3 3 2 2 2 2 8 6" xfId="6032" xr:uid="{00000000-0005-0000-0000-000077170000}"/>
    <cellStyle name="Normal 3 3 2 2 2 2 8 6 2" xfId="14018" xr:uid="{D311BB48-46A9-4C32-8072-1DC4DFBB6B66}"/>
    <cellStyle name="Normal 3 3 2 2 2 2 8 7" xfId="6033" xr:uid="{00000000-0005-0000-0000-000078170000}"/>
    <cellStyle name="Normal 3 3 2 2 2 2 8 7 2" xfId="14019" xr:uid="{24B76677-9E6A-4304-9A28-E6A1E41B739F}"/>
    <cellStyle name="Normal 3 3 2 2 2 2 8 8" xfId="6034" xr:uid="{00000000-0005-0000-0000-000079170000}"/>
    <cellStyle name="Normal 3 3 2 2 2 2 8 8 2" xfId="14020" xr:uid="{1D803E53-78C9-4EDA-B0E5-143CA5AAAAB2}"/>
    <cellStyle name="Normal 3 3 2 2 2 2 8 9" xfId="6035" xr:uid="{00000000-0005-0000-0000-00007A170000}"/>
    <cellStyle name="Normal 3 3 2 2 2 2 8 9 2" xfId="14021" xr:uid="{61C657E4-A3B5-4B15-87D6-DE75BBE238AC}"/>
    <cellStyle name="Normal 3 3 2 2 2 2 9" xfId="13852" xr:uid="{02A49BF2-F739-4A07-921D-76648ACE3CC0}"/>
    <cellStyle name="Normal 3 3 2 2 2 20" xfId="6036" xr:uid="{00000000-0005-0000-0000-00007B170000}"/>
    <cellStyle name="Normal 3 3 2 2 2 20 2" xfId="14022" xr:uid="{8AA5684F-D538-4756-923E-307547A06B0F}"/>
    <cellStyle name="Normal 3 3 2 2 2 21" xfId="6037" xr:uid="{00000000-0005-0000-0000-00007C170000}"/>
    <cellStyle name="Normal 3 3 2 2 2 21 2" xfId="14023" xr:uid="{5D68E47C-704C-4919-84AC-DD170643144F}"/>
    <cellStyle name="Normal 3 3 2 2 2 22" xfId="6038" xr:uid="{00000000-0005-0000-0000-00007D170000}"/>
    <cellStyle name="Normal 3 3 2 2 2 22 2" xfId="14024" xr:uid="{146C47BD-3FF9-4638-8AFA-606CCD23C364}"/>
    <cellStyle name="Normal 3 3 2 2 2 23" xfId="13841" xr:uid="{EA3B6DEC-BE4B-4DE1-9F09-767F7C4C00A8}"/>
    <cellStyle name="Normal 3 3 2 2 2 3" xfId="6039" xr:uid="{00000000-0005-0000-0000-00007E170000}"/>
    <cellStyle name="Normal 3 3 2 2 2 3 2" xfId="6040" xr:uid="{00000000-0005-0000-0000-00007F170000}"/>
    <cellStyle name="Normal 3 3 2 2 2 3 2 10" xfId="6041" xr:uid="{00000000-0005-0000-0000-000080170000}"/>
    <cellStyle name="Normal 3 3 2 2 2 3 2 10 2" xfId="14027" xr:uid="{5BA90906-28A7-46A4-8711-0C5E003C3BF9}"/>
    <cellStyle name="Normal 3 3 2 2 2 3 2 11" xfId="6042" xr:uid="{00000000-0005-0000-0000-000081170000}"/>
    <cellStyle name="Normal 3 3 2 2 2 3 2 11 2" xfId="14028" xr:uid="{E2242872-B52B-426B-9785-6AF70F39E78B}"/>
    <cellStyle name="Normal 3 3 2 2 2 3 2 12" xfId="6043" xr:uid="{00000000-0005-0000-0000-000082170000}"/>
    <cellStyle name="Normal 3 3 2 2 2 3 2 12 2" xfId="14029" xr:uid="{0A4C73FB-0804-44D5-AE0D-0F83D71F3795}"/>
    <cellStyle name="Normal 3 3 2 2 2 3 2 13" xfId="6044" xr:uid="{00000000-0005-0000-0000-000083170000}"/>
    <cellStyle name="Normal 3 3 2 2 2 3 2 13 2" xfId="14030" xr:uid="{6F80EC0C-44D9-44A9-B615-D4EAC5BD963A}"/>
    <cellStyle name="Normal 3 3 2 2 2 3 2 14" xfId="6045" xr:uid="{00000000-0005-0000-0000-000084170000}"/>
    <cellStyle name="Normal 3 3 2 2 2 3 2 14 2" xfId="14031" xr:uid="{36FC30AF-DD23-493A-95AD-639EE60C3AAA}"/>
    <cellStyle name="Normal 3 3 2 2 2 3 2 15" xfId="6046" xr:uid="{00000000-0005-0000-0000-000085170000}"/>
    <cellStyle name="Normal 3 3 2 2 2 3 2 15 2" xfId="14032" xr:uid="{44285A3B-3F27-425B-A62F-04D0E037082E}"/>
    <cellStyle name="Normal 3 3 2 2 2 3 2 16" xfId="6047" xr:uid="{00000000-0005-0000-0000-000086170000}"/>
    <cellStyle name="Normal 3 3 2 2 2 3 2 16 2" xfId="14033" xr:uid="{F6F9A609-40E1-45FC-89B2-14C8C8E569EC}"/>
    <cellStyle name="Normal 3 3 2 2 2 3 2 17" xfId="6048" xr:uid="{00000000-0005-0000-0000-000087170000}"/>
    <cellStyle name="Normal 3 3 2 2 2 3 2 17 2" xfId="14034" xr:uid="{FAFCC6BB-A5FC-4D2F-85AB-D3803EC96610}"/>
    <cellStyle name="Normal 3 3 2 2 2 3 2 18" xfId="6049" xr:uid="{00000000-0005-0000-0000-000088170000}"/>
    <cellStyle name="Normal 3 3 2 2 2 3 2 18 2" xfId="14035" xr:uid="{2AC5680E-F0F0-4DC2-908F-3249D88F260E}"/>
    <cellStyle name="Normal 3 3 2 2 2 3 2 19" xfId="6050" xr:uid="{00000000-0005-0000-0000-000089170000}"/>
    <cellStyle name="Normal 3 3 2 2 2 3 2 19 2" xfId="14036" xr:uid="{E5FAD980-46C1-4920-A68E-1C971490DCF4}"/>
    <cellStyle name="Normal 3 3 2 2 2 3 2 2" xfId="6051" xr:uid="{00000000-0005-0000-0000-00008A170000}"/>
    <cellStyle name="Normal 3 3 2 2 2 3 2 2 2" xfId="14037" xr:uid="{8E0185B8-6CC8-4033-8788-BBCADA1B87D1}"/>
    <cellStyle name="Normal 3 3 2 2 2 3 2 20" xfId="14026" xr:uid="{1544CEDB-19C4-41FB-B097-A2C8A4F0E61B}"/>
    <cellStyle name="Normal 3 3 2 2 2 3 2 3" xfId="6052" xr:uid="{00000000-0005-0000-0000-00008B170000}"/>
    <cellStyle name="Normal 3 3 2 2 2 3 2 3 2" xfId="14038" xr:uid="{9DA83272-EE66-4905-B41B-9F4C39170308}"/>
    <cellStyle name="Normal 3 3 2 2 2 3 2 4" xfId="6053" xr:uid="{00000000-0005-0000-0000-00008C170000}"/>
    <cellStyle name="Normal 3 3 2 2 2 3 2 4 2" xfId="14039" xr:uid="{BDF44522-DDC5-410A-9405-C69C623412C9}"/>
    <cellStyle name="Normal 3 3 2 2 2 3 2 5" xfId="6054" xr:uid="{00000000-0005-0000-0000-00008D170000}"/>
    <cellStyle name="Normal 3 3 2 2 2 3 2 5 2" xfId="14040" xr:uid="{1F723F64-A827-49EE-B0BC-7DECAC4B56FE}"/>
    <cellStyle name="Normal 3 3 2 2 2 3 2 6" xfId="6055" xr:uid="{00000000-0005-0000-0000-00008E170000}"/>
    <cellStyle name="Normal 3 3 2 2 2 3 2 6 2" xfId="14041" xr:uid="{763F969B-D31C-469B-A445-7C8B26B47898}"/>
    <cellStyle name="Normal 3 3 2 2 2 3 2 7" xfId="6056" xr:uid="{00000000-0005-0000-0000-00008F170000}"/>
    <cellStyle name="Normal 3 3 2 2 2 3 2 7 2" xfId="14042" xr:uid="{E41FFDEF-E5AD-4E7A-850B-2C17F1E80007}"/>
    <cellStyle name="Normal 3 3 2 2 2 3 2 8" xfId="6057" xr:uid="{00000000-0005-0000-0000-000090170000}"/>
    <cellStyle name="Normal 3 3 2 2 2 3 2 8 2" xfId="14043" xr:uid="{2C98EF28-61D0-48C0-84E1-844ADCC95CCD}"/>
    <cellStyle name="Normal 3 3 2 2 2 3 2 9" xfId="6058" xr:uid="{00000000-0005-0000-0000-000091170000}"/>
    <cellStyle name="Normal 3 3 2 2 2 3 2 9 2" xfId="14044" xr:uid="{4579AB7F-1271-4461-928F-8DFC2DFEADBB}"/>
    <cellStyle name="Normal 3 3 2 2 2 3 3" xfId="6059" xr:uid="{00000000-0005-0000-0000-000092170000}"/>
    <cellStyle name="Normal 3 3 2 2 2 3 3 10" xfId="6060" xr:uid="{00000000-0005-0000-0000-000093170000}"/>
    <cellStyle name="Normal 3 3 2 2 2 3 3 10 2" xfId="14046" xr:uid="{AC6E9999-E72F-47B6-B5FA-70B62AA9521E}"/>
    <cellStyle name="Normal 3 3 2 2 2 3 3 11" xfId="6061" xr:uid="{00000000-0005-0000-0000-000094170000}"/>
    <cellStyle name="Normal 3 3 2 2 2 3 3 11 2" xfId="14047" xr:uid="{B74F5013-77AD-498B-864C-54E44EEBB5A6}"/>
    <cellStyle name="Normal 3 3 2 2 2 3 3 12" xfId="6062" xr:uid="{00000000-0005-0000-0000-000095170000}"/>
    <cellStyle name="Normal 3 3 2 2 2 3 3 12 2" xfId="14048" xr:uid="{4CD048D9-18B7-4938-9353-C03E9482AC3E}"/>
    <cellStyle name="Normal 3 3 2 2 2 3 3 13" xfId="6063" xr:uid="{00000000-0005-0000-0000-000096170000}"/>
    <cellStyle name="Normal 3 3 2 2 2 3 3 13 2" xfId="14049" xr:uid="{4242EAC1-CFE4-4D57-9342-DC4C2178AEEF}"/>
    <cellStyle name="Normal 3 3 2 2 2 3 3 14" xfId="6064" xr:uid="{00000000-0005-0000-0000-000097170000}"/>
    <cellStyle name="Normal 3 3 2 2 2 3 3 14 2" xfId="14050" xr:uid="{560BC650-5C91-437B-BFD0-E7BE77A603BC}"/>
    <cellStyle name="Normal 3 3 2 2 2 3 3 15" xfId="6065" xr:uid="{00000000-0005-0000-0000-000098170000}"/>
    <cellStyle name="Normal 3 3 2 2 2 3 3 15 2" xfId="14051" xr:uid="{8568D4B9-6712-4D9B-9AD0-72BB1366BC71}"/>
    <cellStyle name="Normal 3 3 2 2 2 3 3 16" xfId="14045" xr:uid="{D68CDAA8-4D18-49E4-A3B1-1455F06096E9}"/>
    <cellStyle name="Normal 3 3 2 2 2 3 3 2" xfId="6066" xr:uid="{00000000-0005-0000-0000-000099170000}"/>
    <cellStyle name="Normal 3 3 2 2 2 3 3 2 2" xfId="14052" xr:uid="{9D23CDFF-1491-4023-B3A4-2102D1E43BCD}"/>
    <cellStyle name="Normal 3 3 2 2 2 3 3 3" xfId="6067" xr:uid="{00000000-0005-0000-0000-00009A170000}"/>
    <cellStyle name="Normal 3 3 2 2 2 3 3 3 2" xfId="14053" xr:uid="{6FF951BC-6F69-42A4-BB8D-F84B95D2034B}"/>
    <cellStyle name="Normal 3 3 2 2 2 3 3 4" xfId="6068" xr:uid="{00000000-0005-0000-0000-00009B170000}"/>
    <cellStyle name="Normal 3 3 2 2 2 3 3 4 2" xfId="14054" xr:uid="{9630F86B-18C4-43BC-A0AD-AF9CCAC869A6}"/>
    <cellStyle name="Normal 3 3 2 2 2 3 3 5" xfId="6069" xr:uid="{00000000-0005-0000-0000-00009C170000}"/>
    <cellStyle name="Normal 3 3 2 2 2 3 3 5 2" xfId="14055" xr:uid="{396AF130-6D08-4B16-8170-EBD9B19B3B27}"/>
    <cellStyle name="Normal 3 3 2 2 2 3 3 6" xfId="6070" xr:uid="{00000000-0005-0000-0000-00009D170000}"/>
    <cellStyle name="Normal 3 3 2 2 2 3 3 6 2" xfId="14056" xr:uid="{D061D362-A156-4BE3-90A2-DCA2DBB3D61D}"/>
    <cellStyle name="Normal 3 3 2 2 2 3 3 7" xfId="6071" xr:uid="{00000000-0005-0000-0000-00009E170000}"/>
    <cellStyle name="Normal 3 3 2 2 2 3 3 7 2" xfId="14057" xr:uid="{29C71E85-E9DE-44CB-B38B-B3013BF9F354}"/>
    <cellStyle name="Normal 3 3 2 2 2 3 3 8" xfId="6072" xr:uid="{00000000-0005-0000-0000-00009F170000}"/>
    <cellStyle name="Normal 3 3 2 2 2 3 3 8 2" xfId="14058" xr:uid="{5404D30C-9E42-4B22-A9C1-CE0266E51E71}"/>
    <cellStyle name="Normal 3 3 2 2 2 3 3 9" xfId="6073" xr:uid="{00000000-0005-0000-0000-0000A0170000}"/>
    <cellStyle name="Normal 3 3 2 2 2 3 3 9 2" xfId="14059" xr:uid="{A8722164-80D9-4060-B501-C83A53072FFC}"/>
    <cellStyle name="Normal 3 3 2 2 2 3 4" xfId="6074" xr:uid="{00000000-0005-0000-0000-0000A1170000}"/>
    <cellStyle name="Normal 3 3 2 2 2 3 4 10" xfId="6075" xr:uid="{00000000-0005-0000-0000-0000A2170000}"/>
    <cellStyle name="Normal 3 3 2 2 2 3 4 10 2" xfId="14061" xr:uid="{AFFAA286-71D4-4BED-8038-8C9F9273CB7B}"/>
    <cellStyle name="Normal 3 3 2 2 2 3 4 11" xfId="6076" xr:uid="{00000000-0005-0000-0000-0000A3170000}"/>
    <cellStyle name="Normal 3 3 2 2 2 3 4 11 2" xfId="14062" xr:uid="{CA354964-11FB-4821-82AB-16FE1C3C823C}"/>
    <cellStyle name="Normal 3 3 2 2 2 3 4 12" xfId="6077" xr:uid="{00000000-0005-0000-0000-0000A4170000}"/>
    <cellStyle name="Normal 3 3 2 2 2 3 4 12 2" xfId="14063" xr:uid="{A7E44DB4-A9E7-4E85-BBDB-2B11030C2A60}"/>
    <cellStyle name="Normal 3 3 2 2 2 3 4 13" xfId="6078" xr:uid="{00000000-0005-0000-0000-0000A5170000}"/>
    <cellStyle name="Normal 3 3 2 2 2 3 4 13 2" xfId="14064" xr:uid="{363CB4A0-5690-446D-AC0A-6C02A9EB2153}"/>
    <cellStyle name="Normal 3 3 2 2 2 3 4 14" xfId="6079" xr:uid="{00000000-0005-0000-0000-0000A6170000}"/>
    <cellStyle name="Normal 3 3 2 2 2 3 4 14 2" xfId="14065" xr:uid="{12A39C5C-3CA8-4E48-B109-021629F599C7}"/>
    <cellStyle name="Normal 3 3 2 2 2 3 4 15" xfId="6080" xr:uid="{00000000-0005-0000-0000-0000A7170000}"/>
    <cellStyle name="Normal 3 3 2 2 2 3 4 15 2" xfId="14066" xr:uid="{318BF6CA-F9D9-4512-AB33-842D9E55994E}"/>
    <cellStyle name="Normal 3 3 2 2 2 3 4 16" xfId="14060" xr:uid="{C46F9375-50E8-4D15-BCF6-C04BA18C8C0E}"/>
    <cellStyle name="Normal 3 3 2 2 2 3 4 2" xfId="6081" xr:uid="{00000000-0005-0000-0000-0000A8170000}"/>
    <cellStyle name="Normal 3 3 2 2 2 3 4 2 2" xfId="14067" xr:uid="{46363AD7-4536-4D6F-8B2B-D1B0D49ED4A8}"/>
    <cellStyle name="Normal 3 3 2 2 2 3 4 3" xfId="6082" xr:uid="{00000000-0005-0000-0000-0000A9170000}"/>
    <cellStyle name="Normal 3 3 2 2 2 3 4 3 2" xfId="14068" xr:uid="{A1FD4191-F2D9-4515-A131-AB53475DD61A}"/>
    <cellStyle name="Normal 3 3 2 2 2 3 4 4" xfId="6083" xr:uid="{00000000-0005-0000-0000-0000AA170000}"/>
    <cellStyle name="Normal 3 3 2 2 2 3 4 4 2" xfId="14069" xr:uid="{B8475C5E-D0DE-4DE4-B1C4-3F38ED63E76A}"/>
    <cellStyle name="Normal 3 3 2 2 2 3 4 5" xfId="6084" xr:uid="{00000000-0005-0000-0000-0000AB170000}"/>
    <cellStyle name="Normal 3 3 2 2 2 3 4 5 2" xfId="14070" xr:uid="{D8CC0447-F96D-4A49-9E84-234EF6A81DC6}"/>
    <cellStyle name="Normal 3 3 2 2 2 3 4 6" xfId="6085" xr:uid="{00000000-0005-0000-0000-0000AC170000}"/>
    <cellStyle name="Normal 3 3 2 2 2 3 4 6 2" xfId="14071" xr:uid="{F61E584C-AA6C-45D8-AD46-38FECED34943}"/>
    <cellStyle name="Normal 3 3 2 2 2 3 4 7" xfId="6086" xr:uid="{00000000-0005-0000-0000-0000AD170000}"/>
    <cellStyle name="Normal 3 3 2 2 2 3 4 7 2" xfId="14072" xr:uid="{584E9795-923C-4A9F-8358-9CCB1A97F45E}"/>
    <cellStyle name="Normal 3 3 2 2 2 3 4 8" xfId="6087" xr:uid="{00000000-0005-0000-0000-0000AE170000}"/>
    <cellStyle name="Normal 3 3 2 2 2 3 4 8 2" xfId="14073" xr:uid="{2D3D5966-9BDB-4968-8393-E098E50E0AFB}"/>
    <cellStyle name="Normal 3 3 2 2 2 3 4 9" xfId="6088" xr:uid="{00000000-0005-0000-0000-0000AF170000}"/>
    <cellStyle name="Normal 3 3 2 2 2 3 4 9 2" xfId="14074" xr:uid="{579057EF-B0EB-4450-ABB7-76EADF9D62B9}"/>
    <cellStyle name="Normal 3 3 2 2 2 3 5" xfId="6089" xr:uid="{00000000-0005-0000-0000-0000B0170000}"/>
    <cellStyle name="Normal 3 3 2 2 2 3 5 10" xfId="6090" xr:uid="{00000000-0005-0000-0000-0000B1170000}"/>
    <cellStyle name="Normal 3 3 2 2 2 3 5 10 2" xfId="14076" xr:uid="{9D847273-4FCC-416B-B2F7-D69BF5E6FB36}"/>
    <cellStyle name="Normal 3 3 2 2 2 3 5 11" xfId="6091" xr:uid="{00000000-0005-0000-0000-0000B2170000}"/>
    <cellStyle name="Normal 3 3 2 2 2 3 5 11 2" xfId="14077" xr:uid="{ECECCC9E-1407-4F6D-A896-E4B6549DE6B6}"/>
    <cellStyle name="Normal 3 3 2 2 2 3 5 12" xfId="6092" xr:uid="{00000000-0005-0000-0000-0000B3170000}"/>
    <cellStyle name="Normal 3 3 2 2 2 3 5 12 2" xfId="14078" xr:uid="{6CD1A21B-E58E-4DF0-B823-9A170909BB93}"/>
    <cellStyle name="Normal 3 3 2 2 2 3 5 13" xfId="6093" xr:uid="{00000000-0005-0000-0000-0000B4170000}"/>
    <cellStyle name="Normal 3 3 2 2 2 3 5 13 2" xfId="14079" xr:uid="{F7446A4F-AA75-431E-A1AA-CD4DB16170E5}"/>
    <cellStyle name="Normal 3 3 2 2 2 3 5 14" xfId="6094" xr:uid="{00000000-0005-0000-0000-0000B5170000}"/>
    <cellStyle name="Normal 3 3 2 2 2 3 5 14 2" xfId="14080" xr:uid="{6F8042C4-7274-4D11-93A6-1DF26E4597FA}"/>
    <cellStyle name="Normal 3 3 2 2 2 3 5 15" xfId="6095" xr:uid="{00000000-0005-0000-0000-0000B6170000}"/>
    <cellStyle name="Normal 3 3 2 2 2 3 5 15 2" xfId="14081" xr:uid="{BF6454B7-8964-4121-9865-D28C31523B68}"/>
    <cellStyle name="Normal 3 3 2 2 2 3 5 16" xfId="14075" xr:uid="{9D3FE251-DE63-4F21-9F7E-7C755F8E4C6C}"/>
    <cellStyle name="Normal 3 3 2 2 2 3 5 2" xfId="6096" xr:uid="{00000000-0005-0000-0000-0000B7170000}"/>
    <cellStyle name="Normal 3 3 2 2 2 3 5 2 2" xfId="14082" xr:uid="{371B6037-188B-429D-AC04-21B1CF8490EF}"/>
    <cellStyle name="Normal 3 3 2 2 2 3 5 3" xfId="6097" xr:uid="{00000000-0005-0000-0000-0000B8170000}"/>
    <cellStyle name="Normal 3 3 2 2 2 3 5 3 2" xfId="14083" xr:uid="{C6C95408-D713-42E5-9DAA-76258B88E7FA}"/>
    <cellStyle name="Normal 3 3 2 2 2 3 5 4" xfId="6098" xr:uid="{00000000-0005-0000-0000-0000B9170000}"/>
    <cellStyle name="Normal 3 3 2 2 2 3 5 4 2" xfId="14084" xr:uid="{78CBAE36-1A05-43B2-8F52-D6166C6152A4}"/>
    <cellStyle name="Normal 3 3 2 2 2 3 5 5" xfId="6099" xr:uid="{00000000-0005-0000-0000-0000BA170000}"/>
    <cellStyle name="Normal 3 3 2 2 2 3 5 5 2" xfId="14085" xr:uid="{9690F8B6-E0FC-4674-B7D9-E338F1EEC9D8}"/>
    <cellStyle name="Normal 3 3 2 2 2 3 5 6" xfId="6100" xr:uid="{00000000-0005-0000-0000-0000BB170000}"/>
    <cellStyle name="Normal 3 3 2 2 2 3 5 6 2" xfId="14086" xr:uid="{0A9C7DEB-665C-4118-967D-D13AB721EB45}"/>
    <cellStyle name="Normal 3 3 2 2 2 3 5 7" xfId="6101" xr:uid="{00000000-0005-0000-0000-0000BC170000}"/>
    <cellStyle name="Normal 3 3 2 2 2 3 5 7 2" xfId="14087" xr:uid="{6CFCA376-70FD-4785-A748-6FC957F91A1C}"/>
    <cellStyle name="Normal 3 3 2 2 2 3 5 8" xfId="6102" xr:uid="{00000000-0005-0000-0000-0000BD170000}"/>
    <cellStyle name="Normal 3 3 2 2 2 3 5 8 2" xfId="14088" xr:uid="{86F5C794-4B72-4359-9FBF-99591B763C90}"/>
    <cellStyle name="Normal 3 3 2 2 2 3 5 9" xfId="6103" xr:uid="{00000000-0005-0000-0000-0000BE170000}"/>
    <cellStyle name="Normal 3 3 2 2 2 3 5 9 2" xfId="14089" xr:uid="{DC345DD3-A343-428C-BC91-B210FE3D704C}"/>
    <cellStyle name="Normal 3 3 2 2 2 3 6" xfId="14025" xr:uid="{3585777C-EBD8-49ED-96DD-09F7A7B00893}"/>
    <cellStyle name="Normal 3 3 2 2 2 4" xfId="6104" xr:uid="{00000000-0005-0000-0000-0000BF170000}"/>
    <cellStyle name="Normal 3 3 2 2 2 4 2" xfId="14090" xr:uid="{B27EDFCE-62BB-402E-AA70-38304457BA26}"/>
    <cellStyle name="Normal 3 3 2 2 2 5" xfId="6105" xr:uid="{00000000-0005-0000-0000-0000C0170000}"/>
    <cellStyle name="Normal 3 3 2 2 2 5 2" xfId="14091" xr:uid="{23606A74-9B65-4615-A602-D8035E40155A}"/>
    <cellStyle name="Normal 3 3 2 2 2 6" xfId="6106" xr:uid="{00000000-0005-0000-0000-0000C1170000}"/>
    <cellStyle name="Normal 3 3 2 2 2 6 2" xfId="14092" xr:uid="{3FB0EBF3-B280-4878-8BB2-BADD55628620}"/>
    <cellStyle name="Normal 3 3 2 2 2 7" xfId="6107" xr:uid="{00000000-0005-0000-0000-0000C2170000}"/>
    <cellStyle name="Normal 3 3 2 2 2 7 2" xfId="14093" xr:uid="{599D4D7D-910B-40B2-8925-73B933234FD7}"/>
    <cellStyle name="Normal 3 3 2 2 2 8" xfId="6108" xr:uid="{00000000-0005-0000-0000-0000C3170000}"/>
    <cellStyle name="Normal 3 3 2 2 2 8 2" xfId="14094" xr:uid="{20766701-E874-407C-9839-DBBC140A949A}"/>
    <cellStyle name="Normal 3 3 2 2 2 9" xfId="6109" xr:uid="{00000000-0005-0000-0000-0000C4170000}"/>
    <cellStyle name="Normal 3 3 2 2 2 9 2" xfId="14095" xr:uid="{C667117B-3B51-4AC9-BC19-B38EBA540982}"/>
    <cellStyle name="Normal 3 3 2 2 3" xfId="6110" xr:uid="{00000000-0005-0000-0000-0000C5170000}"/>
    <cellStyle name="Normal 3 3 2 2 3 10" xfId="6111" xr:uid="{00000000-0005-0000-0000-0000C6170000}"/>
    <cellStyle name="Normal 3 3 2 2 3 10 2" xfId="14097" xr:uid="{61DFDDDE-E473-405E-B71F-5D66C05D7509}"/>
    <cellStyle name="Normal 3 3 2 2 3 11" xfId="6112" xr:uid="{00000000-0005-0000-0000-0000C7170000}"/>
    <cellStyle name="Normal 3 3 2 2 3 11 2" xfId="14098" xr:uid="{50B0CCEC-0150-448E-95B6-94DFE3A803F1}"/>
    <cellStyle name="Normal 3 3 2 2 3 12" xfId="6113" xr:uid="{00000000-0005-0000-0000-0000C8170000}"/>
    <cellStyle name="Normal 3 3 2 2 3 12 2" xfId="14099" xr:uid="{6FF0A7C9-F31F-4004-8543-9DCDE279FD1E}"/>
    <cellStyle name="Normal 3 3 2 2 3 13" xfId="6114" xr:uid="{00000000-0005-0000-0000-0000C9170000}"/>
    <cellStyle name="Normal 3 3 2 2 3 13 2" xfId="14100" xr:uid="{0FB4A9C9-C57C-4A90-A435-83DC4D784DDC}"/>
    <cellStyle name="Normal 3 3 2 2 3 14" xfId="6115" xr:uid="{00000000-0005-0000-0000-0000CA170000}"/>
    <cellStyle name="Normal 3 3 2 2 3 14 2" xfId="14101" xr:uid="{F862D7E9-CF93-49FC-9DAC-488CFC3C2B1F}"/>
    <cellStyle name="Normal 3 3 2 2 3 15" xfId="6116" xr:uid="{00000000-0005-0000-0000-0000CB170000}"/>
    <cellStyle name="Normal 3 3 2 2 3 15 2" xfId="14102" xr:uid="{BEDD7AE3-1A8B-401B-A95A-483C594C3160}"/>
    <cellStyle name="Normal 3 3 2 2 3 16" xfId="6117" xr:uid="{00000000-0005-0000-0000-0000CC170000}"/>
    <cellStyle name="Normal 3 3 2 2 3 16 2" xfId="14103" xr:uid="{99BE32BA-DCEF-4837-813B-FEE34D1967E8}"/>
    <cellStyle name="Normal 3 3 2 2 3 17" xfId="6118" xr:uid="{00000000-0005-0000-0000-0000CD170000}"/>
    <cellStyle name="Normal 3 3 2 2 3 17 2" xfId="14104" xr:uid="{D7DBDBAD-D352-4D3A-A15E-D758D349357C}"/>
    <cellStyle name="Normal 3 3 2 2 3 18" xfId="6119" xr:uid="{00000000-0005-0000-0000-0000CE170000}"/>
    <cellStyle name="Normal 3 3 2 2 3 18 2" xfId="14105" xr:uid="{326D0AC0-AAE0-4C64-A1AD-37221BCB3BB7}"/>
    <cellStyle name="Normal 3 3 2 2 3 19" xfId="6120" xr:uid="{00000000-0005-0000-0000-0000CF170000}"/>
    <cellStyle name="Normal 3 3 2 2 3 19 2" xfId="14106" xr:uid="{8E625097-A281-4F92-BD5D-700A683AC65B}"/>
    <cellStyle name="Normal 3 3 2 2 3 2" xfId="6121" xr:uid="{00000000-0005-0000-0000-0000D0170000}"/>
    <cellStyle name="Normal 3 3 2 2 3 2 2" xfId="6122" xr:uid="{00000000-0005-0000-0000-0000D1170000}"/>
    <cellStyle name="Normal 3 3 2 2 3 2 2 10" xfId="6123" xr:uid="{00000000-0005-0000-0000-0000D2170000}"/>
    <cellStyle name="Normal 3 3 2 2 3 2 2 10 2" xfId="14109" xr:uid="{058487C7-DC21-445D-BD68-03B2270EF3C1}"/>
    <cellStyle name="Normal 3 3 2 2 3 2 2 11" xfId="6124" xr:uid="{00000000-0005-0000-0000-0000D3170000}"/>
    <cellStyle name="Normal 3 3 2 2 3 2 2 11 2" xfId="14110" xr:uid="{DE4EFE1E-1498-4CF4-B03A-165EC3DEAD52}"/>
    <cellStyle name="Normal 3 3 2 2 3 2 2 12" xfId="6125" xr:uid="{00000000-0005-0000-0000-0000D4170000}"/>
    <cellStyle name="Normal 3 3 2 2 3 2 2 12 2" xfId="14111" xr:uid="{24D0D864-8EEF-45B2-9749-2C5684DD3E90}"/>
    <cellStyle name="Normal 3 3 2 2 3 2 2 13" xfId="6126" xr:uid="{00000000-0005-0000-0000-0000D5170000}"/>
    <cellStyle name="Normal 3 3 2 2 3 2 2 13 2" xfId="14112" xr:uid="{C3D44247-0A0C-4BCA-AF98-F475510BF946}"/>
    <cellStyle name="Normal 3 3 2 2 3 2 2 14" xfId="6127" xr:uid="{00000000-0005-0000-0000-0000D6170000}"/>
    <cellStyle name="Normal 3 3 2 2 3 2 2 14 2" xfId="14113" xr:uid="{89EE6B8D-EF17-49D5-9DD0-869CCBAD8B61}"/>
    <cellStyle name="Normal 3 3 2 2 3 2 2 15" xfId="6128" xr:uid="{00000000-0005-0000-0000-0000D7170000}"/>
    <cellStyle name="Normal 3 3 2 2 3 2 2 15 2" xfId="14114" xr:uid="{BB5671A8-DDAC-4D50-BFEA-2F98C760A82B}"/>
    <cellStyle name="Normal 3 3 2 2 3 2 2 16" xfId="14108" xr:uid="{11CAE0AB-95C9-4A1F-9DF1-7C19D6179CF5}"/>
    <cellStyle name="Normal 3 3 2 2 3 2 2 2" xfId="6129" xr:uid="{00000000-0005-0000-0000-0000D8170000}"/>
    <cellStyle name="Normal 3 3 2 2 3 2 2 2 2" xfId="14115" xr:uid="{61DB3F65-78FF-4774-AAB9-116FFAD03ACA}"/>
    <cellStyle name="Normal 3 3 2 2 3 2 2 3" xfId="6130" xr:uid="{00000000-0005-0000-0000-0000D9170000}"/>
    <cellStyle name="Normal 3 3 2 2 3 2 2 3 2" xfId="14116" xr:uid="{37FFAE03-4D69-4389-8A42-2B5E84446228}"/>
    <cellStyle name="Normal 3 3 2 2 3 2 2 4" xfId="6131" xr:uid="{00000000-0005-0000-0000-0000DA170000}"/>
    <cellStyle name="Normal 3 3 2 2 3 2 2 4 2" xfId="14117" xr:uid="{48263A25-7AA7-4474-A0FC-44C03ED1AFC2}"/>
    <cellStyle name="Normal 3 3 2 2 3 2 2 5" xfId="6132" xr:uid="{00000000-0005-0000-0000-0000DB170000}"/>
    <cellStyle name="Normal 3 3 2 2 3 2 2 5 2" xfId="14118" xr:uid="{7A31B579-2311-4774-B2CE-ABD92C428831}"/>
    <cellStyle name="Normal 3 3 2 2 3 2 2 6" xfId="6133" xr:uid="{00000000-0005-0000-0000-0000DC170000}"/>
    <cellStyle name="Normal 3 3 2 2 3 2 2 6 2" xfId="14119" xr:uid="{55F03A98-02EF-4C21-B430-CFED8EF5B8E2}"/>
    <cellStyle name="Normal 3 3 2 2 3 2 2 7" xfId="6134" xr:uid="{00000000-0005-0000-0000-0000DD170000}"/>
    <cellStyle name="Normal 3 3 2 2 3 2 2 7 2" xfId="14120" xr:uid="{0D2E7DD9-D5FD-46F4-9DD9-2672D6F1C23D}"/>
    <cellStyle name="Normal 3 3 2 2 3 2 2 8" xfId="6135" xr:uid="{00000000-0005-0000-0000-0000DE170000}"/>
    <cellStyle name="Normal 3 3 2 2 3 2 2 8 2" xfId="14121" xr:uid="{975CC071-5D3C-4F52-9CE6-0FCF1DB35607}"/>
    <cellStyle name="Normal 3 3 2 2 3 2 2 9" xfId="6136" xr:uid="{00000000-0005-0000-0000-0000DF170000}"/>
    <cellStyle name="Normal 3 3 2 2 3 2 2 9 2" xfId="14122" xr:uid="{9456859F-0814-4637-9DE5-5BD22DB67690}"/>
    <cellStyle name="Normal 3 3 2 2 3 2 3" xfId="6137" xr:uid="{00000000-0005-0000-0000-0000E0170000}"/>
    <cellStyle name="Normal 3 3 2 2 3 2 3 10" xfId="6138" xr:uid="{00000000-0005-0000-0000-0000E1170000}"/>
    <cellStyle name="Normal 3 3 2 2 3 2 3 10 2" xfId="14124" xr:uid="{8C5B8F9D-7E92-484A-AC7B-F28DFD2ACA2E}"/>
    <cellStyle name="Normal 3 3 2 2 3 2 3 11" xfId="6139" xr:uid="{00000000-0005-0000-0000-0000E2170000}"/>
    <cellStyle name="Normal 3 3 2 2 3 2 3 11 2" xfId="14125" xr:uid="{4A9EF6B6-2174-44D7-BF82-FD9C15E73A46}"/>
    <cellStyle name="Normal 3 3 2 2 3 2 3 12" xfId="6140" xr:uid="{00000000-0005-0000-0000-0000E3170000}"/>
    <cellStyle name="Normal 3 3 2 2 3 2 3 12 2" xfId="14126" xr:uid="{F9299450-3A31-4288-AAB7-703C7C243421}"/>
    <cellStyle name="Normal 3 3 2 2 3 2 3 13" xfId="6141" xr:uid="{00000000-0005-0000-0000-0000E4170000}"/>
    <cellStyle name="Normal 3 3 2 2 3 2 3 13 2" xfId="14127" xr:uid="{CDA36C78-BCB8-4270-B007-852EA83F4575}"/>
    <cellStyle name="Normal 3 3 2 2 3 2 3 14" xfId="6142" xr:uid="{00000000-0005-0000-0000-0000E5170000}"/>
    <cellStyle name="Normal 3 3 2 2 3 2 3 14 2" xfId="14128" xr:uid="{A39C5AA4-84DC-4141-96DD-99DA10776C01}"/>
    <cellStyle name="Normal 3 3 2 2 3 2 3 15" xfId="6143" xr:uid="{00000000-0005-0000-0000-0000E6170000}"/>
    <cellStyle name="Normal 3 3 2 2 3 2 3 15 2" xfId="14129" xr:uid="{14FF2785-20CE-4CF6-8015-388123B4FF20}"/>
    <cellStyle name="Normal 3 3 2 2 3 2 3 16" xfId="14123" xr:uid="{2CD98351-510E-455E-A3DA-5BA012E73291}"/>
    <cellStyle name="Normal 3 3 2 2 3 2 3 2" xfId="6144" xr:uid="{00000000-0005-0000-0000-0000E7170000}"/>
    <cellStyle name="Normal 3 3 2 2 3 2 3 2 2" xfId="14130" xr:uid="{0A61C035-9841-4142-BD4F-65497F84E74C}"/>
    <cellStyle name="Normal 3 3 2 2 3 2 3 3" xfId="6145" xr:uid="{00000000-0005-0000-0000-0000E8170000}"/>
    <cellStyle name="Normal 3 3 2 2 3 2 3 3 2" xfId="14131" xr:uid="{B46739C4-E82A-4FF5-8618-A885C59D5B8B}"/>
    <cellStyle name="Normal 3 3 2 2 3 2 3 4" xfId="6146" xr:uid="{00000000-0005-0000-0000-0000E9170000}"/>
    <cellStyle name="Normal 3 3 2 2 3 2 3 4 2" xfId="14132" xr:uid="{BE0D7A99-9722-41B7-9261-CDFE2AADA9CA}"/>
    <cellStyle name="Normal 3 3 2 2 3 2 3 5" xfId="6147" xr:uid="{00000000-0005-0000-0000-0000EA170000}"/>
    <cellStyle name="Normal 3 3 2 2 3 2 3 5 2" xfId="14133" xr:uid="{23030711-0B41-472B-BD28-B4690199DF6C}"/>
    <cellStyle name="Normal 3 3 2 2 3 2 3 6" xfId="6148" xr:uid="{00000000-0005-0000-0000-0000EB170000}"/>
    <cellStyle name="Normal 3 3 2 2 3 2 3 6 2" xfId="14134" xr:uid="{A256267C-2D88-40BB-8082-77A2B10451E2}"/>
    <cellStyle name="Normal 3 3 2 2 3 2 3 7" xfId="6149" xr:uid="{00000000-0005-0000-0000-0000EC170000}"/>
    <cellStyle name="Normal 3 3 2 2 3 2 3 7 2" xfId="14135" xr:uid="{623E28E4-E1A9-404C-B0D1-182F37F06CD8}"/>
    <cellStyle name="Normal 3 3 2 2 3 2 3 8" xfId="6150" xr:uid="{00000000-0005-0000-0000-0000ED170000}"/>
    <cellStyle name="Normal 3 3 2 2 3 2 3 8 2" xfId="14136" xr:uid="{A443D954-B624-4CB8-89CD-BAFB6BF31BFC}"/>
    <cellStyle name="Normal 3 3 2 2 3 2 3 9" xfId="6151" xr:uid="{00000000-0005-0000-0000-0000EE170000}"/>
    <cellStyle name="Normal 3 3 2 2 3 2 3 9 2" xfId="14137" xr:uid="{5015BC05-657C-416D-B424-29314906BF0A}"/>
    <cellStyle name="Normal 3 3 2 2 3 2 4" xfId="6152" xr:uid="{00000000-0005-0000-0000-0000EF170000}"/>
    <cellStyle name="Normal 3 3 2 2 3 2 4 10" xfId="6153" xr:uid="{00000000-0005-0000-0000-0000F0170000}"/>
    <cellStyle name="Normal 3 3 2 2 3 2 4 10 2" xfId="14139" xr:uid="{1B3F2EA6-CAC9-4C84-BA81-C9D833BF4A55}"/>
    <cellStyle name="Normal 3 3 2 2 3 2 4 11" xfId="6154" xr:uid="{00000000-0005-0000-0000-0000F1170000}"/>
    <cellStyle name="Normal 3 3 2 2 3 2 4 11 2" xfId="14140" xr:uid="{623D0D3E-D8D2-4953-908D-419D7E5D57B4}"/>
    <cellStyle name="Normal 3 3 2 2 3 2 4 12" xfId="6155" xr:uid="{00000000-0005-0000-0000-0000F2170000}"/>
    <cellStyle name="Normal 3 3 2 2 3 2 4 12 2" xfId="14141" xr:uid="{DF148A93-884A-489E-B7D1-50D7A7217B8E}"/>
    <cellStyle name="Normal 3 3 2 2 3 2 4 13" xfId="6156" xr:uid="{00000000-0005-0000-0000-0000F3170000}"/>
    <cellStyle name="Normal 3 3 2 2 3 2 4 13 2" xfId="14142" xr:uid="{E9128DE4-F0A9-41C3-A41F-09D16028DAED}"/>
    <cellStyle name="Normal 3 3 2 2 3 2 4 14" xfId="6157" xr:uid="{00000000-0005-0000-0000-0000F4170000}"/>
    <cellStyle name="Normal 3 3 2 2 3 2 4 14 2" xfId="14143" xr:uid="{7820732A-D662-4775-9A30-D75FDEB9B6F7}"/>
    <cellStyle name="Normal 3 3 2 2 3 2 4 15" xfId="6158" xr:uid="{00000000-0005-0000-0000-0000F5170000}"/>
    <cellStyle name="Normal 3 3 2 2 3 2 4 15 2" xfId="14144" xr:uid="{89D72252-2AF1-46F9-A0C0-260A8D6ABD73}"/>
    <cellStyle name="Normal 3 3 2 2 3 2 4 16" xfId="14138" xr:uid="{30FC4753-1585-4844-9983-2D94BF84DBD3}"/>
    <cellStyle name="Normal 3 3 2 2 3 2 4 2" xfId="6159" xr:uid="{00000000-0005-0000-0000-0000F6170000}"/>
    <cellStyle name="Normal 3 3 2 2 3 2 4 2 2" xfId="14145" xr:uid="{C800908D-F796-4FC6-9CF4-6A048CA56E29}"/>
    <cellStyle name="Normal 3 3 2 2 3 2 4 3" xfId="6160" xr:uid="{00000000-0005-0000-0000-0000F7170000}"/>
    <cellStyle name="Normal 3 3 2 2 3 2 4 3 2" xfId="14146" xr:uid="{97E2EC14-9B69-426A-A729-FD14E8965794}"/>
    <cellStyle name="Normal 3 3 2 2 3 2 4 4" xfId="6161" xr:uid="{00000000-0005-0000-0000-0000F8170000}"/>
    <cellStyle name="Normal 3 3 2 2 3 2 4 4 2" xfId="14147" xr:uid="{E235FD7E-F9AA-4DA9-A86B-F28FDD5CC597}"/>
    <cellStyle name="Normal 3 3 2 2 3 2 4 5" xfId="6162" xr:uid="{00000000-0005-0000-0000-0000F9170000}"/>
    <cellStyle name="Normal 3 3 2 2 3 2 4 5 2" xfId="14148" xr:uid="{5B2B4FA8-8AC9-4D11-A1DD-A736A6CD95E7}"/>
    <cellStyle name="Normal 3 3 2 2 3 2 4 6" xfId="6163" xr:uid="{00000000-0005-0000-0000-0000FA170000}"/>
    <cellStyle name="Normal 3 3 2 2 3 2 4 6 2" xfId="14149" xr:uid="{223DB0E5-DF10-45AC-BAB8-AE7148BC726F}"/>
    <cellStyle name="Normal 3 3 2 2 3 2 4 7" xfId="6164" xr:uid="{00000000-0005-0000-0000-0000FB170000}"/>
    <cellStyle name="Normal 3 3 2 2 3 2 4 7 2" xfId="14150" xr:uid="{63446898-36B9-4481-8432-8450D5201E05}"/>
    <cellStyle name="Normal 3 3 2 2 3 2 4 8" xfId="6165" xr:uid="{00000000-0005-0000-0000-0000FC170000}"/>
    <cellStyle name="Normal 3 3 2 2 3 2 4 8 2" xfId="14151" xr:uid="{443C25A7-527A-449A-80D2-E5C81B07F8FC}"/>
    <cellStyle name="Normal 3 3 2 2 3 2 4 9" xfId="6166" xr:uid="{00000000-0005-0000-0000-0000FD170000}"/>
    <cellStyle name="Normal 3 3 2 2 3 2 4 9 2" xfId="14152" xr:uid="{4CD605D7-D7FC-49E2-9C24-8FDBCB000789}"/>
    <cellStyle name="Normal 3 3 2 2 3 2 5" xfId="6167" xr:uid="{00000000-0005-0000-0000-0000FE170000}"/>
    <cellStyle name="Normal 3 3 2 2 3 2 5 10" xfId="6168" xr:uid="{00000000-0005-0000-0000-0000FF170000}"/>
    <cellStyle name="Normal 3 3 2 2 3 2 5 10 2" xfId="14154" xr:uid="{BA411BA9-2393-464C-83A2-2459A822D73A}"/>
    <cellStyle name="Normal 3 3 2 2 3 2 5 11" xfId="6169" xr:uid="{00000000-0005-0000-0000-000000180000}"/>
    <cellStyle name="Normal 3 3 2 2 3 2 5 11 2" xfId="14155" xr:uid="{C6D39064-EEA9-4787-BE31-ED062059A8D1}"/>
    <cellStyle name="Normal 3 3 2 2 3 2 5 12" xfId="6170" xr:uid="{00000000-0005-0000-0000-000001180000}"/>
    <cellStyle name="Normal 3 3 2 2 3 2 5 12 2" xfId="14156" xr:uid="{15385276-E302-478D-8F14-E89D4F2D11F9}"/>
    <cellStyle name="Normal 3 3 2 2 3 2 5 13" xfId="6171" xr:uid="{00000000-0005-0000-0000-000002180000}"/>
    <cellStyle name="Normal 3 3 2 2 3 2 5 13 2" xfId="14157" xr:uid="{D320C3D2-D6FE-4A83-AD56-5225B4D265EA}"/>
    <cellStyle name="Normal 3 3 2 2 3 2 5 14" xfId="6172" xr:uid="{00000000-0005-0000-0000-000003180000}"/>
    <cellStyle name="Normal 3 3 2 2 3 2 5 14 2" xfId="14158" xr:uid="{491A4E24-BF7E-40C7-BF0D-0C71C8CEF38F}"/>
    <cellStyle name="Normal 3 3 2 2 3 2 5 15" xfId="6173" xr:uid="{00000000-0005-0000-0000-000004180000}"/>
    <cellStyle name="Normal 3 3 2 2 3 2 5 15 2" xfId="14159" xr:uid="{1DEAB770-51D0-4B53-BC41-7ED82CE59311}"/>
    <cellStyle name="Normal 3 3 2 2 3 2 5 16" xfId="14153" xr:uid="{EEDADF83-C356-427B-9DD5-D9BE5FF5AA2E}"/>
    <cellStyle name="Normal 3 3 2 2 3 2 5 2" xfId="6174" xr:uid="{00000000-0005-0000-0000-000005180000}"/>
    <cellStyle name="Normal 3 3 2 2 3 2 5 2 2" xfId="14160" xr:uid="{72F7C490-C871-440C-B1BA-DC0238F2D9A5}"/>
    <cellStyle name="Normal 3 3 2 2 3 2 5 3" xfId="6175" xr:uid="{00000000-0005-0000-0000-000006180000}"/>
    <cellStyle name="Normal 3 3 2 2 3 2 5 3 2" xfId="14161" xr:uid="{7819C4E0-2F78-4A9B-8426-1D9FEF5EE067}"/>
    <cellStyle name="Normal 3 3 2 2 3 2 5 4" xfId="6176" xr:uid="{00000000-0005-0000-0000-000007180000}"/>
    <cellStyle name="Normal 3 3 2 2 3 2 5 4 2" xfId="14162" xr:uid="{6665E55C-1CC2-4D17-9B02-606C0E7422D5}"/>
    <cellStyle name="Normal 3 3 2 2 3 2 5 5" xfId="6177" xr:uid="{00000000-0005-0000-0000-000008180000}"/>
    <cellStyle name="Normal 3 3 2 2 3 2 5 5 2" xfId="14163" xr:uid="{A1C3AFFF-BE0C-4155-8E5C-51AD5AD4312F}"/>
    <cellStyle name="Normal 3 3 2 2 3 2 5 6" xfId="6178" xr:uid="{00000000-0005-0000-0000-000009180000}"/>
    <cellStyle name="Normal 3 3 2 2 3 2 5 6 2" xfId="14164" xr:uid="{585CAB17-9758-4CE4-AAFB-E1157189A1A7}"/>
    <cellStyle name="Normal 3 3 2 2 3 2 5 7" xfId="6179" xr:uid="{00000000-0005-0000-0000-00000A180000}"/>
    <cellStyle name="Normal 3 3 2 2 3 2 5 7 2" xfId="14165" xr:uid="{54FEFB4F-5230-4E08-A2FF-6A1C28E22D6C}"/>
    <cellStyle name="Normal 3 3 2 2 3 2 5 8" xfId="6180" xr:uid="{00000000-0005-0000-0000-00000B180000}"/>
    <cellStyle name="Normal 3 3 2 2 3 2 5 8 2" xfId="14166" xr:uid="{C634FDCE-9BC9-4EEF-B650-94225CBFF18C}"/>
    <cellStyle name="Normal 3 3 2 2 3 2 5 9" xfId="6181" xr:uid="{00000000-0005-0000-0000-00000C180000}"/>
    <cellStyle name="Normal 3 3 2 2 3 2 5 9 2" xfId="14167" xr:uid="{659D2294-012A-40E7-8D2F-56EA81121999}"/>
    <cellStyle name="Normal 3 3 2 2 3 2 6" xfId="14107" xr:uid="{ADF2D909-C5B7-4850-9728-E42EEA0E2ED1}"/>
    <cellStyle name="Normal 3 3 2 2 3 20" xfId="14096" xr:uid="{12645CF3-B033-4E0E-87E8-F18D23E47B7F}"/>
    <cellStyle name="Normal 3 3 2 2 3 3" xfId="6182" xr:uid="{00000000-0005-0000-0000-00000D180000}"/>
    <cellStyle name="Normal 3 3 2 2 3 3 2" xfId="14168" xr:uid="{1A7CE989-9B68-411E-942C-1EB2B57695B9}"/>
    <cellStyle name="Normal 3 3 2 2 3 4" xfId="6183" xr:uid="{00000000-0005-0000-0000-00000E180000}"/>
    <cellStyle name="Normal 3 3 2 2 3 4 2" xfId="14169" xr:uid="{20C1E49B-A3BD-4D6D-860F-50F71A5E7D78}"/>
    <cellStyle name="Normal 3 3 2 2 3 5" xfId="6184" xr:uid="{00000000-0005-0000-0000-00000F180000}"/>
    <cellStyle name="Normal 3 3 2 2 3 5 2" xfId="14170" xr:uid="{9F76B1B8-E23A-48BB-BE2E-34056B6B1169}"/>
    <cellStyle name="Normal 3 3 2 2 3 6" xfId="6185" xr:uid="{00000000-0005-0000-0000-000010180000}"/>
    <cellStyle name="Normal 3 3 2 2 3 6 2" xfId="14171" xr:uid="{DEE7C859-6CB8-4355-B99B-F2BED0786981}"/>
    <cellStyle name="Normal 3 3 2 2 3 7" xfId="6186" xr:uid="{00000000-0005-0000-0000-000011180000}"/>
    <cellStyle name="Normal 3 3 2 2 3 7 2" xfId="14172" xr:uid="{846A1F41-A7B9-41DD-9297-60D54943E82E}"/>
    <cellStyle name="Normal 3 3 2 2 3 8" xfId="6187" xr:uid="{00000000-0005-0000-0000-000012180000}"/>
    <cellStyle name="Normal 3 3 2 2 3 8 2" xfId="14173" xr:uid="{D91BB268-89DA-4162-A11C-ABBA7D10A506}"/>
    <cellStyle name="Normal 3 3 2 2 3 9" xfId="6188" xr:uid="{00000000-0005-0000-0000-000013180000}"/>
    <cellStyle name="Normal 3 3 2 2 3 9 2" xfId="14174" xr:uid="{FCFE5809-575D-45D2-9AB5-864AF6B24C12}"/>
    <cellStyle name="Normal 3 3 2 2 4" xfId="6189" xr:uid="{00000000-0005-0000-0000-000014180000}"/>
    <cellStyle name="Normal 3 3 2 2 4 10" xfId="6190" xr:uid="{00000000-0005-0000-0000-000015180000}"/>
    <cellStyle name="Normal 3 3 2 2 4 10 2" xfId="14176" xr:uid="{6EA95DCA-6040-4596-977D-850FE8951204}"/>
    <cellStyle name="Normal 3 3 2 2 4 11" xfId="6191" xr:uid="{00000000-0005-0000-0000-000016180000}"/>
    <cellStyle name="Normal 3 3 2 2 4 11 2" xfId="14177" xr:uid="{439961EA-06D5-472D-A750-DE4FADF6A24C}"/>
    <cellStyle name="Normal 3 3 2 2 4 12" xfId="6192" xr:uid="{00000000-0005-0000-0000-000017180000}"/>
    <cellStyle name="Normal 3 3 2 2 4 12 2" xfId="14178" xr:uid="{0DB263C0-920A-4255-8523-7BB138DF5CA1}"/>
    <cellStyle name="Normal 3 3 2 2 4 13" xfId="6193" xr:uid="{00000000-0005-0000-0000-000018180000}"/>
    <cellStyle name="Normal 3 3 2 2 4 13 2" xfId="14179" xr:uid="{801CF9A3-7A65-4BA8-9930-51A7EA9D1237}"/>
    <cellStyle name="Normal 3 3 2 2 4 14" xfId="6194" xr:uid="{00000000-0005-0000-0000-000019180000}"/>
    <cellStyle name="Normal 3 3 2 2 4 14 2" xfId="14180" xr:uid="{5D2B6EB7-667D-4CEE-8258-7F97ED0F5464}"/>
    <cellStyle name="Normal 3 3 2 2 4 15" xfId="6195" xr:uid="{00000000-0005-0000-0000-00001A180000}"/>
    <cellStyle name="Normal 3 3 2 2 4 15 2" xfId="14181" xr:uid="{179601FB-8DFF-4E77-8D14-F0042496B85C}"/>
    <cellStyle name="Normal 3 3 2 2 4 16" xfId="14175" xr:uid="{8ACB6292-C0DA-45BE-931C-7D3CAFC78637}"/>
    <cellStyle name="Normal 3 3 2 2 4 2" xfId="6196" xr:uid="{00000000-0005-0000-0000-00001B180000}"/>
    <cellStyle name="Normal 3 3 2 2 4 2 2" xfId="14182" xr:uid="{CE56EF92-962D-4042-A084-14C7AA80483F}"/>
    <cellStyle name="Normal 3 3 2 2 4 3" xfId="6197" xr:uid="{00000000-0005-0000-0000-00001C180000}"/>
    <cellStyle name="Normal 3 3 2 2 4 3 2" xfId="14183" xr:uid="{937F71F2-0468-4773-834A-5D176713F4D4}"/>
    <cellStyle name="Normal 3 3 2 2 4 4" xfId="6198" xr:uid="{00000000-0005-0000-0000-00001D180000}"/>
    <cellStyle name="Normal 3 3 2 2 4 4 2" xfId="14184" xr:uid="{6A586C44-1B2E-472D-BFA4-CF4781447C02}"/>
    <cellStyle name="Normal 3 3 2 2 4 5" xfId="6199" xr:uid="{00000000-0005-0000-0000-00001E180000}"/>
    <cellStyle name="Normal 3 3 2 2 4 5 2" xfId="14185" xr:uid="{E7DE86B3-CBFF-484E-8F33-6EDA073C8AAC}"/>
    <cellStyle name="Normal 3 3 2 2 4 6" xfId="6200" xr:uid="{00000000-0005-0000-0000-00001F180000}"/>
    <cellStyle name="Normal 3 3 2 2 4 6 2" xfId="14186" xr:uid="{1C98B100-5132-41E4-9D4F-0A977B63A788}"/>
    <cellStyle name="Normal 3 3 2 2 4 7" xfId="6201" xr:uid="{00000000-0005-0000-0000-000020180000}"/>
    <cellStyle name="Normal 3 3 2 2 4 7 2" xfId="14187" xr:uid="{401B48E4-18C2-4BD5-90E8-05362DEDBC9A}"/>
    <cellStyle name="Normal 3 3 2 2 4 8" xfId="6202" xr:uid="{00000000-0005-0000-0000-000021180000}"/>
    <cellStyle name="Normal 3 3 2 2 4 8 2" xfId="14188" xr:uid="{B15F83BD-6C5D-4F4C-AE4B-DD99E6B39362}"/>
    <cellStyle name="Normal 3 3 2 2 4 9" xfId="6203" xr:uid="{00000000-0005-0000-0000-000022180000}"/>
    <cellStyle name="Normal 3 3 2 2 4 9 2" xfId="14189" xr:uid="{D5C56AC6-B079-4A5C-8839-FD2E1BAE1DBA}"/>
    <cellStyle name="Normal 3 3 2 2 5" xfId="6204" xr:uid="{00000000-0005-0000-0000-000023180000}"/>
    <cellStyle name="Normal 3 3 2 2 5 10" xfId="6205" xr:uid="{00000000-0005-0000-0000-000024180000}"/>
    <cellStyle name="Normal 3 3 2 2 5 10 2" xfId="14191" xr:uid="{4E44BECD-97FA-4217-9BBA-BDF1D13C7A87}"/>
    <cellStyle name="Normal 3 3 2 2 5 11" xfId="6206" xr:uid="{00000000-0005-0000-0000-000025180000}"/>
    <cellStyle name="Normal 3 3 2 2 5 11 2" xfId="14192" xr:uid="{BDA65378-50EF-4F4C-9A60-EF47FD15AB19}"/>
    <cellStyle name="Normal 3 3 2 2 5 12" xfId="6207" xr:uid="{00000000-0005-0000-0000-000026180000}"/>
    <cellStyle name="Normal 3 3 2 2 5 12 2" xfId="14193" xr:uid="{CE84EED8-64DA-44E8-A21C-79AEB7E23F9A}"/>
    <cellStyle name="Normal 3 3 2 2 5 13" xfId="6208" xr:uid="{00000000-0005-0000-0000-000027180000}"/>
    <cellStyle name="Normal 3 3 2 2 5 13 2" xfId="14194" xr:uid="{1A675098-7B78-4985-85BA-DC434FB70E43}"/>
    <cellStyle name="Normal 3 3 2 2 5 14" xfId="6209" xr:uid="{00000000-0005-0000-0000-000028180000}"/>
    <cellStyle name="Normal 3 3 2 2 5 14 2" xfId="14195" xr:uid="{62D90DCB-5363-483C-AD79-21CAA0A82E58}"/>
    <cellStyle name="Normal 3 3 2 2 5 15" xfId="6210" xr:uid="{00000000-0005-0000-0000-000029180000}"/>
    <cellStyle name="Normal 3 3 2 2 5 15 2" xfId="14196" xr:uid="{F3855F43-56C5-40C8-96AD-6BE05E348355}"/>
    <cellStyle name="Normal 3 3 2 2 5 16" xfId="14190" xr:uid="{B5A8B016-0E4F-40B1-9A76-370370852FBC}"/>
    <cellStyle name="Normal 3 3 2 2 5 2" xfId="6211" xr:uid="{00000000-0005-0000-0000-00002A180000}"/>
    <cellStyle name="Normal 3 3 2 2 5 2 2" xfId="14197" xr:uid="{5BD18C8A-CCF1-4EF8-BE4D-7C8087BE10B0}"/>
    <cellStyle name="Normal 3 3 2 2 5 3" xfId="6212" xr:uid="{00000000-0005-0000-0000-00002B180000}"/>
    <cellStyle name="Normal 3 3 2 2 5 3 2" xfId="14198" xr:uid="{04DDBB62-49C9-4BC0-8466-53C650B941DD}"/>
    <cellStyle name="Normal 3 3 2 2 5 4" xfId="6213" xr:uid="{00000000-0005-0000-0000-00002C180000}"/>
    <cellStyle name="Normal 3 3 2 2 5 4 2" xfId="14199" xr:uid="{63C493FD-5B09-4D36-B0A2-BF2C2C6CE431}"/>
    <cellStyle name="Normal 3 3 2 2 5 5" xfId="6214" xr:uid="{00000000-0005-0000-0000-00002D180000}"/>
    <cellStyle name="Normal 3 3 2 2 5 5 2" xfId="14200" xr:uid="{0C034245-F3C2-4FE7-BBBF-96FA901C9AE9}"/>
    <cellStyle name="Normal 3 3 2 2 5 6" xfId="6215" xr:uid="{00000000-0005-0000-0000-00002E180000}"/>
    <cellStyle name="Normal 3 3 2 2 5 6 2" xfId="14201" xr:uid="{482C2BEA-1A46-4CBF-95BF-6279B6974A99}"/>
    <cellStyle name="Normal 3 3 2 2 5 7" xfId="6216" xr:uid="{00000000-0005-0000-0000-00002F180000}"/>
    <cellStyle name="Normal 3 3 2 2 5 7 2" xfId="14202" xr:uid="{03F236FA-C028-4967-A35B-B3144EE6DD73}"/>
    <cellStyle name="Normal 3 3 2 2 5 8" xfId="6217" xr:uid="{00000000-0005-0000-0000-000030180000}"/>
    <cellStyle name="Normal 3 3 2 2 5 8 2" xfId="14203" xr:uid="{6AB2FE25-100E-4883-893E-36D77FC58263}"/>
    <cellStyle name="Normal 3 3 2 2 5 9" xfId="6218" xr:uid="{00000000-0005-0000-0000-000031180000}"/>
    <cellStyle name="Normal 3 3 2 2 5 9 2" xfId="14204" xr:uid="{E51C27BE-0F0A-4397-A850-F0AA2F4AD25F}"/>
    <cellStyle name="Normal 3 3 2 2 6" xfId="6219" xr:uid="{00000000-0005-0000-0000-000032180000}"/>
    <cellStyle name="Normal 3 3 2 2 6 10" xfId="6220" xr:uid="{00000000-0005-0000-0000-000033180000}"/>
    <cellStyle name="Normal 3 3 2 2 6 10 2" xfId="14206" xr:uid="{B1E49836-FD5B-4FA2-9A88-80953F413EA6}"/>
    <cellStyle name="Normal 3 3 2 2 6 11" xfId="6221" xr:uid="{00000000-0005-0000-0000-000034180000}"/>
    <cellStyle name="Normal 3 3 2 2 6 11 2" xfId="14207" xr:uid="{172F7F21-F095-4432-A584-A6C0835B5FFB}"/>
    <cellStyle name="Normal 3 3 2 2 6 12" xfId="6222" xr:uid="{00000000-0005-0000-0000-000035180000}"/>
    <cellStyle name="Normal 3 3 2 2 6 12 2" xfId="14208" xr:uid="{B1C1EB46-390A-4442-9475-10382E95609E}"/>
    <cellStyle name="Normal 3 3 2 2 6 13" xfId="6223" xr:uid="{00000000-0005-0000-0000-000036180000}"/>
    <cellStyle name="Normal 3 3 2 2 6 13 2" xfId="14209" xr:uid="{19CE0B0D-47F8-43F2-BCF6-C40CC67269B7}"/>
    <cellStyle name="Normal 3 3 2 2 6 14" xfId="6224" xr:uid="{00000000-0005-0000-0000-000037180000}"/>
    <cellStyle name="Normal 3 3 2 2 6 14 2" xfId="14210" xr:uid="{FF9BC017-F2E0-4BC8-B54C-241DC4189A9A}"/>
    <cellStyle name="Normal 3 3 2 2 6 15" xfId="6225" xr:uid="{00000000-0005-0000-0000-000038180000}"/>
    <cellStyle name="Normal 3 3 2 2 6 15 2" xfId="14211" xr:uid="{33EB0C0E-C460-44AE-89D0-89EEBC4FE611}"/>
    <cellStyle name="Normal 3 3 2 2 6 16" xfId="14205" xr:uid="{053C0320-D6C9-4831-A31E-5D9AC1C690AC}"/>
    <cellStyle name="Normal 3 3 2 2 6 2" xfId="6226" xr:uid="{00000000-0005-0000-0000-000039180000}"/>
    <cellStyle name="Normal 3 3 2 2 6 2 2" xfId="14212" xr:uid="{8FD3BAFD-D81C-4810-B10B-CBC1B3B8235A}"/>
    <cellStyle name="Normal 3 3 2 2 6 3" xfId="6227" xr:uid="{00000000-0005-0000-0000-00003A180000}"/>
    <cellStyle name="Normal 3 3 2 2 6 3 2" xfId="14213" xr:uid="{01D990FB-2A3F-44F9-8892-E78022EBB151}"/>
    <cellStyle name="Normal 3 3 2 2 6 4" xfId="6228" xr:uid="{00000000-0005-0000-0000-00003B180000}"/>
    <cellStyle name="Normal 3 3 2 2 6 4 2" xfId="14214" xr:uid="{69AF5E7C-19C4-457C-9824-A986D5F25A5E}"/>
    <cellStyle name="Normal 3 3 2 2 6 5" xfId="6229" xr:uid="{00000000-0005-0000-0000-00003C180000}"/>
    <cellStyle name="Normal 3 3 2 2 6 5 2" xfId="14215" xr:uid="{C5988D43-FA91-4264-A7F6-50210E7689A5}"/>
    <cellStyle name="Normal 3 3 2 2 6 6" xfId="6230" xr:uid="{00000000-0005-0000-0000-00003D180000}"/>
    <cellStyle name="Normal 3 3 2 2 6 6 2" xfId="14216" xr:uid="{7218BA61-812A-4B96-A65F-2D7B883ED3A5}"/>
    <cellStyle name="Normal 3 3 2 2 6 7" xfId="6231" xr:uid="{00000000-0005-0000-0000-00003E180000}"/>
    <cellStyle name="Normal 3 3 2 2 6 7 2" xfId="14217" xr:uid="{21CD675D-7C4C-417C-B0AC-033C07C7466C}"/>
    <cellStyle name="Normal 3 3 2 2 6 8" xfId="6232" xr:uid="{00000000-0005-0000-0000-00003F180000}"/>
    <cellStyle name="Normal 3 3 2 2 6 8 2" xfId="14218" xr:uid="{F3C8DB77-7081-47DD-8D75-F13951482E2B}"/>
    <cellStyle name="Normal 3 3 2 2 6 9" xfId="6233" xr:uid="{00000000-0005-0000-0000-000040180000}"/>
    <cellStyle name="Normal 3 3 2 2 6 9 2" xfId="14219" xr:uid="{00D0684F-A582-4812-8502-96CB37987707}"/>
    <cellStyle name="Normal 3 3 2 2 7" xfId="6234" xr:uid="{00000000-0005-0000-0000-000041180000}"/>
    <cellStyle name="Normal 3 3 2 2 7 10" xfId="6235" xr:uid="{00000000-0005-0000-0000-000042180000}"/>
    <cellStyle name="Normal 3 3 2 2 7 10 2" xfId="14221" xr:uid="{86B6170E-7B62-40CE-88AD-C336BE910918}"/>
    <cellStyle name="Normal 3 3 2 2 7 11" xfId="6236" xr:uid="{00000000-0005-0000-0000-000043180000}"/>
    <cellStyle name="Normal 3 3 2 2 7 11 2" xfId="14222" xr:uid="{96D3DD72-6837-4893-AFA5-6BC4C58F36B7}"/>
    <cellStyle name="Normal 3 3 2 2 7 12" xfId="6237" xr:uid="{00000000-0005-0000-0000-000044180000}"/>
    <cellStyle name="Normal 3 3 2 2 7 12 2" xfId="14223" xr:uid="{8C9D1C30-06CA-4F10-952C-E1F6C959BDED}"/>
    <cellStyle name="Normal 3 3 2 2 7 13" xfId="6238" xr:uid="{00000000-0005-0000-0000-000045180000}"/>
    <cellStyle name="Normal 3 3 2 2 7 13 2" xfId="14224" xr:uid="{07CAAA95-A8DB-418D-A221-6FB749CA9BFC}"/>
    <cellStyle name="Normal 3 3 2 2 7 14" xfId="6239" xr:uid="{00000000-0005-0000-0000-000046180000}"/>
    <cellStyle name="Normal 3 3 2 2 7 14 2" xfId="14225" xr:uid="{337F64AA-3A68-4A31-9E38-1CAAF7663AB0}"/>
    <cellStyle name="Normal 3 3 2 2 7 15" xfId="6240" xr:uid="{00000000-0005-0000-0000-000047180000}"/>
    <cellStyle name="Normal 3 3 2 2 7 15 2" xfId="14226" xr:uid="{8C63AF25-CB34-4DD2-945B-38B58E9F0D15}"/>
    <cellStyle name="Normal 3 3 2 2 7 16" xfId="14220" xr:uid="{F5462D52-6DEF-4BC2-B26D-986DBD3C01A8}"/>
    <cellStyle name="Normal 3 3 2 2 7 2" xfId="6241" xr:uid="{00000000-0005-0000-0000-000048180000}"/>
    <cellStyle name="Normal 3 3 2 2 7 2 2" xfId="14227" xr:uid="{C49B115B-3E0E-4C2A-9B76-9EFFFFBBE173}"/>
    <cellStyle name="Normal 3 3 2 2 7 3" xfId="6242" xr:uid="{00000000-0005-0000-0000-000049180000}"/>
    <cellStyle name="Normal 3 3 2 2 7 3 2" xfId="14228" xr:uid="{AB83BB94-7258-4297-A207-4F6BFA66E8CD}"/>
    <cellStyle name="Normal 3 3 2 2 7 4" xfId="6243" xr:uid="{00000000-0005-0000-0000-00004A180000}"/>
    <cellStyle name="Normal 3 3 2 2 7 4 2" xfId="14229" xr:uid="{9ED8276F-542D-4043-AD14-3E67375EF83B}"/>
    <cellStyle name="Normal 3 3 2 2 7 5" xfId="6244" xr:uid="{00000000-0005-0000-0000-00004B180000}"/>
    <cellStyle name="Normal 3 3 2 2 7 5 2" xfId="14230" xr:uid="{0556921F-CAC9-4435-A890-8FF96B663201}"/>
    <cellStyle name="Normal 3 3 2 2 7 6" xfId="6245" xr:uid="{00000000-0005-0000-0000-00004C180000}"/>
    <cellStyle name="Normal 3 3 2 2 7 6 2" xfId="14231" xr:uid="{CDF2C11D-0B93-4832-BD13-6465ED219564}"/>
    <cellStyle name="Normal 3 3 2 2 7 7" xfId="6246" xr:uid="{00000000-0005-0000-0000-00004D180000}"/>
    <cellStyle name="Normal 3 3 2 2 7 7 2" xfId="14232" xr:uid="{A0EFBFB9-9C17-4A42-8E18-AF6274BF5593}"/>
    <cellStyle name="Normal 3 3 2 2 7 8" xfId="6247" xr:uid="{00000000-0005-0000-0000-00004E180000}"/>
    <cellStyle name="Normal 3 3 2 2 7 8 2" xfId="14233" xr:uid="{97A2F7DB-E187-4B1A-8D5E-0C84349D069D}"/>
    <cellStyle name="Normal 3 3 2 2 7 9" xfId="6248" xr:uid="{00000000-0005-0000-0000-00004F180000}"/>
    <cellStyle name="Normal 3 3 2 2 7 9 2" xfId="14234" xr:uid="{9A4A6C32-2506-4347-A6CE-58091FC4C8E0}"/>
    <cellStyle name="Normal 3 3 2 2 8" xfId="6249" xr:uid="{00000000-0005-0000-0000-000050180000}"/>
    <cellStyle name="Normal 3 3 2 2 8 10" xfId="6250" xr:uid="{00000000-0005-0000-0000-000051180000}"/>
    <cellStyle name="Normal 3 3 2 2 8 10 2" xfId="14236" xr:uid="{EF0EB38A-DF10-49AA-A01D-47DDE2688630}"/>
    <cellStyle name="Normal 3 3 2 2 8 11" xfId="6251" xr:uid="{00000000-0005-0000-0000-000052180000}"/>
    <cellStyle name="Normal 3 3 2 2 8 11 2" xfId="14237" xr:uid="{ED36B41C-9AED-4029-9307-FC534417C283}"/>
    <cellStyle name="Normal 3 3 2 2 8 12" xfId="6252" xr:uid="{00000000-0005-0000-0000-000053180000}"/>
    <cellStyle name="Normal 3 3 2 2 8 12 2" xfId="14238" xr:uid="{2C312093-D7DF-4F04-8947-A4120E25AA8E}"/>
    <cellStyle name="Normal 3 3 2 2 8 13" xfId="6253" xr:uid="{00000000-0005-0000-0000-000054180000}"/>
    <cellStyle name="Normal 3 3 2 2 8 13 2" xfId="14239" xr:uid="{8AD39461-4166-4290-B21E-0FD563043E50}"/>
    <cellStyle name="Normal 3 3 2 2 8 14" xfId="6254" xr:uid="{00000000-0005-0000-0000-000055180000}"/>
    <cellStyle name="Normal 3 3 2 2 8 14 2" xfId="14240" xr:uid="{E1B363FC-C22A-4C40-AE63-A4867B7E2A72}"/>
    <cellStyle name="Normal 3 3 2 2 8 15" xfId="6255" xr:uid="{00000000-0005-0000-0000-000056180000}"/>
    <cellStyle name="Normal 3 3 2 2 8 15 2" xfId="14241" xr:uid="{56B4F76D-4D6D-4E56-A6E1-AF7280A52701}"/>
    <cellStyle name="Normal 3 3 2 2 8 16" xfId="14235" xr:uid="{0CFFE3E4-7F25-478B-9C31-0F1FD2F61C96}"/>
    <cellStyle name="Normal 3 3 2 2 8 2" xfId="6256" xr:uid="{00000000-0005-0000-0000-000057180000}"/>
    <cellStyle name="Normal 3 3 2 2 8 2 2" xfId="14242" xr:uid="{060EBF62-56DC-4290-A4FA-270384B2F090}"/>
    <cellStyle name="Normal 3 3 2 2 8 3" xfId="6257" xr:uid="{00000000-0005-0000-0000-000058180000}"/>
    <cellStyle name="Normal 3 3 2 2 8 3 2" xfId="14243" xr:uid="{8F24649D-B53E-4A1D-9787-2C98331EEAA8}"/>
    <cellStyle name="Normal 3 3 2 2 8 4" xfId="6258" xr:uid="{00000000-0005-0000-0000-000059180000}"/>
    <cellStyle name="Normal 3 3 2 2 8 4 2" xfId="14244" xr:uid="{0B891C10-6055-49DA-9E1F-9649DC65A898}"/>
    <cellStyle name="Normal 3 3 2 2 8 5" xfId="6259" xr:uid="{00000000-0005-0000-0000-00005A180000}"/>
    <cellStyle name="Normal 3 3 2 2 8 5 2" xfId="14245" xr:uid="{AFFDCBDC-7760-4EF0-8C79-6181505271CF}"/>
    <cellStyle name="Normal 3 3 2 2 8 6" xfId="6260" xr:uid="{00000000-0005-0000-0000-00005B180000}"/>
    <cellStyle name="Normal 3 3 2 2 8 6 2" xfId="14246" xr:uid="{B18E5FCC-71D9-4654-97EF-09A680B7A198}"/>
    <cellStyle name="Normal 3 3 2 2 8 7" xfId="6261" xr:uid="{00000000-0005-0000-0000-00005C180000}"/>
    <cellStyle name="Normal 3 3 2 2 8 7 2" xfId="14247" xr:uid="{CB8E88E1-9929-46F4-BB8D-605720A4A65B}"/>
    <cellStyle name="Normal 3 3 2 2 8 8" xfId="6262" xr:uid="{00000000-0005-0000-0000-00005D180000}"/>
    <cellStyle name="Normal 3 3 2 2 8 8 2" xfId="14248" xr:uid="{D7F5B2CA-7449-4BDC-943F-33EE7053EB64}"/>
    <cellStyle name="Normal 3 3 2 2 8 9" xfId="6263" xr:uid="{00000000-0005-0000-0000-00005E180000}"/>
    <cellStyle name="Normal 3 3 2 2 8 9 2" xfId="14249" xr:uid="{3B014C9B-8BF7-445F-AF40-A3418B38BCAB}"/>
    <cellStyle name="Normal 3 3 2 2 9" xfId="6264" xr:uid="{00000000-0005-0000-0000-00005F180000}"/>
    <cellStyle name="Normal 3 3 2 2 9 10" xfId="6265" xr:uid="{00000000-0005-0000-0000-000060180000}"/>
    <cellStyle name="Normal 3 3 2 2 9 10 2" xfId="14251" xr:uid="{2F041D10-BE94-4C24-B690-16E0C1DFDD5C}"/>
    <cellStyle name="Normal 3 3 2 2 9 11" xfId="6266" xr:uid="{00000000-0005-0000-0000-000061180000}"/>
    <cellStyle name="Normal 3 3 2 2 9 11 2" xfId="14252" xr:uid="{A41897F9-830C-484B-BB33-8BA55B3B8DC6}"/>
    <cellStyle name="Normal 3 3 2 2 9 12" xfId="6267" xr:uid="{00000000-0005-0000-0000-000062180000}"/>
    <cellStyle name="Normal 3 3 2 2 9 12 2" xfId="14253" xr:uid="{861314D1-F182-4357-A141-42DD1B746456}"/>
    <cellStyle name="Normal 3 3 2 2 9 13" xfId="6268" xr:uid="{00000000-0005-0000-0000-000063180000}"/>
    <cellStyle name="Normal 3 3 2 2 9 13 2" xfId="14254" xr:uid="{8B816F98-3542-4EFC-92B5-DF22A8885C94}"/>
    <cellStyle name="Normal 3 3 2 2 9 14" xfId="6269" xr:uid="{00000000-0005-0000-0000-000064180000}"/>
    <cellStyle name="Normal 3 3 2 2 9 14 2" xfId="14255" xr:uid="{29677410-FB93-43EF-9A8E-1873DAFAC64B}"/>
    <cellStyle name="Normal 3 3 2 2 9 15" xfId="6270" xr:uid="{00000000-0005-0000-0000-000065180000}"/>
    <cellStyle name="Normal 3 3 2 2 9 15 2" xfId="14256" xr:uid="{02BAA1E1-49C7-476E-8B6C-D3012F180402}"/>
    <cellStyle name="Normal 3 3 2 2 9 16" xfId="14250" xr:uid="{5C46CEA4-E1FA-4A2A-8E0A-0151AB32645F}"/>
    <cellStyle name="Normal 3 3 2 2 9 2" xfId="6271" xr:uid="{00000000-0005-0000-0000-000066180000}"/>
    <cellStyle name="Normal 3 3 2 2 9 2 2" xfId="14257" xr:uid="{895E7A32-07C5-4822-BBD8-26310D8D01DE}"/>
    <cellStyle name="Normal 3 3 2 2 9 3" xfId="6272" xr:uid="{00000000-0005-0000-0000-000067180000}"/>
    <cellStyle name="Normal 3 3 2 2 9 3 2" xfId="14258" xr:uid="{02B0157A-C6C0-44E7-AB40-89F788A951D5}"/>
    <cellStyle name="Normal 3 3 2 2 9 4" xfId="6273" xr:uid="{00000000-0005-0000-0000-000068180000}"/>
    <cellStyle name="Normal 3 3 2 2 9 4 2" xfId="14259" xr:uid="{42A9E875-91DB-49D2-AC72-953EB2E37AEC}"/>
    <cellStyle name="Normal 3 3 2 2 9 5" xfId="6274" xr:uid="{00000000-0005-0000-0000-000069180000}"/>
    <cellStyle name="Normal 3 3 2 2 9 5 2" xfId="14260" xr:uid="{990595D6-270F-4403-9DD1-D0B71D3D3AEF}"/>
    <cellStyle name="Normal 3 3 2 2 9 6" xfId="6275" xr:uid="{00000000-0005-0000-0000-00006A180000}"/>
    <cellStyle name="Normal 3 3 2 2 9 6 2" xfId="14261" xr:uid="{4F0D9186-0369-468D-AFDB-16BDFD46777E}"/>
    <cellStyle name="Normal 3 3 2 2 9 7" xfId="6276" xr:uid="{00000000-0005-0000-0000-00006B180000}"/>
    <cellStyle name="Normal 3 3 2 2 9 7 2" xfId="14262" xr:uid="{BECA4B18-72EB-407F-AFD8-956917DD244A}"/>
    <cellStyle name="Normal 3 3 2 2 9 8" xfId="6277" xr:uid="{00000000-0005-0000-0000-00006C180000}"/>
    <cellStyle name="Normal 3 3 2 2 9 8 2" xfId="14263" xr:uid="{25E46D95-0115-43D7-A88A-1E63E4AF0872}"/>
    <cellStyle name="Normal 3 3 2 2 9 9" xfId="6278" xr:uid="{00000000-0005-0000-0000-00006D180000}"/>
    <cellStyle name="Normal 3 3 2 2 9 9 2" xfId="14264" xr:uid="{1149DF48-7935-498F-9498-2BC1FC3F65D2}"/>
    <cellStyle name="Normal 3 3 2 20" xfId="6279" xr:uid="{00000000-0005-0000-0000-00006E180000}"/>
    <cellStyle name="Normal 3 3 2 20 2" xfId="14265" xr:uid="{E68A7007-E65C-4FC7-9AE6-5CE6BA375717}"/>
    <cellStyle name="Normal 3 3 2 21" xfId="6280" xr:uid="{00000000-0005-0000-0000-00006F180000}"/>
    <cellStyle name="Normal 3 3 2 21 2" xfId="14266" xr:uid="{59EDBD95-EA39-4A98-8C2C-757638419C74}"/>
    <cellStyle name="Normal 3 3 2 22" xfId="6281" xr:uid="{00000000-0005-0000-0000-000070180000}"/>
    <cellStyle name="Normal 3 3 2 22 2" xfId="14267" xr:uid="{AF4B252E-8547-4CEC-8C41-083F4CC5D86B}"/>
    <cellStyle name="Normal 3 3 2 23" xfId="6282" xr:uid="{00000000-0005-0000-0000-000071180000}"/>
    <cellStyle name="Normal 3 3 2 23 2" xfId="14268" xr:uid="{B0F05355-2814-4572-990A-231D9281F85D}"/>
    <cellStyle name="Normal 3 3 2 24" xfId="13829" xr:uid="{AF3D54E1-02B4-44C1-8DE7-25A02CF9581B}"/>
    <cellStyle name="Normal 3 3 2 3" xfId="6283" xr:uid="{00000000-0005-0000-0000-000072180000}"/>
    <cellStyle name="Normal 3 3 2 3 2" xfId="6284" xr:uid="{00000000-0005-0000-0000-000073180000}"/>
    <cellStyle name="Normal 3 3 2 3 2 10" xfId="6285" xr:uid="{00000000-0005-0000-0000-000074180000}"/>
    <cellStyle name="Normal 3 3 2 3 2 10 2" xfId="14271" xr:uid="{28A61287-AC40-4A3C-933E-46252908317C}"/>
    <cellStyle name="Normal 3 3 2 3 2 11" xfId="6286" xr:uid="{00000000-0005-0000-0000-000075180000}"/>
    <cellStyle name="Normal 3 3 2 3 2 11 2" xfId="14272" xr:uid="{51A422DA-7719-467F-ACB2-DB88C3905662}"/>
    <cellStyle name="Normal 3 3 2 3 2 12" xfId="6287" xr:uid="{00000000-0005-0000-0000-000076180000}"/>
    <cellStyle name="Normal 3 3 2 3 2 12 2" xfId="14273" xr:uid="{6A6AD6A8-844C-4D21-A43D-B8241B11C59A}"/>
    <cellStyle name="Normal 3 3 2 3 2 13" xfId="6288" xr:uid="{00000000-0005-0000-0000-000077180000}"/>
    <cellStyle name="Normal 3 3 2 3 2 13 2" xfId="14274" xr:uid="{F544BFA7-9A65-49B9-8C35-E23FF7567265}"/>
    <cellStyle name="Normal 3 3 2 3 2 14" xfId="6289" xr:uid="{00000000-0005-0000-0000-000078180000}"/>
    <cellStyle name="Normal 3 3 2 3 2 14 2" xfId="14275" xr:uid="{7DF1811E-4A4C-41B1-9037-F01E80867599}"/>
    <cellStyle name="Normal 3 3 2 3 2 15" xfId="6290" xr:uid="{00000000-0005-0000-0000-000079180000}"/>
    <cellStyle name="Normal 3 3 2 3 2 15 2" xfId="14276" xr:uid="{3E417BCD-1781-4B03-B03F-0EDF4E38A15F}"/>
    <cellStyle name="Normal 3 3 2 3 2 16" xfId="6291" xr:uid="{00000000-0005-0000-0000-00007A180000}"/>
    <cellStyle name="Normal 3 3 2 3 2 16 2" xfId="14277" xr:uid="{10576CE3-3EBB-4FF0-A5B4-789527A8265E}"/>
    <cellStyle name="Normal 3 3 2 3 2 17" xfId="6292" xr:uid="{00000000-0005-0000-0000-00007B180000}"/>
    <cellStyle name="Normal 3 3 2 3 2 17 2" xfId="14278" xr:uid="{5C17ECC8-C572-416B-8A5D-F3727E15F393}"/>
    <cellStyle name="Normal 3 3 2 3 2 18" xfId="6293" xr:uid="{00000000-0005-0000-0000-00007C180000}"/>
    <cellStyle name="Normal 3 3 2 3 2 18 2" xfId="14279" xr:uid="{58C3D3F6-5AFE-4107-90A1-9ABA10250B75}"/>
    <cellStyle name="Normal 3 3 2 3 2 19" xfId="6294" xr:uid="{00000000-0005-0000-0000-00007D180000}"/>
    <cellStyle name="Normal 3 3 2 3 2 19 2" xfId="14280" xr:uid="{3A9CD3A1-05FF-4B18-9015-1B694CF7E6BF}"/>
    <cellStyle name="Normal 3 3 2 3 2 2" xfId="6295" xr:uid="{00000000-0005-0000-0000-00007E180000}"/>
    <cellStyle name="Normal 3 3 2 3 2 2 2" xfId="6296" xr:uid="{00000000-0005-0000-0000-00007F180000}"/>
    <cellStyle name="Normal 3 3 2 3 2 2 2 10" xfId="6297" xr:uid="{00000000-0005-0000-0000-000080180000}"/>
    <cellStyle name="Normal 3 3 2 3 2 2 2 10 2" xfId="14283" xr:uid="{82E60FC2-E4CF-446B-B601-E8C34CC2536A}"/>
    <cellStyle name="Normal 3 3 2 3 2 2 2 11" xfId="6298" xr:uid="{00000000-0005-0000-0000-000081180000}"/>
    <cellStyle name="Normal 3 3 2 3 2 2 2 11 2" xfId="14284" xr:uid="{6F7B5736-B47B-47A0-A7AB-8E4FA925E409}"/>
    <cellStyle name="Normal 3 3 2 3 2 2 2 12" xfId="6299" xr:uid="{00000000-0005-0000-0000-000082180000}"/>
    <cellStyle name="Normal 3 3 2 3 2 2 2 12 2" xfId="14285" xr:uid="{676ADE19-1F42-4DF1-AB52-0D45AA5BFE06}"/>
    <cellStyle name="Normal 3 3 2 3 2 2 2 13" xfId="6300" xr:uid="{00000000-0005-0000-0000-000083180000}"/>
    <cellStyle name="Normal 3 3 2 3 2 2 2 13 2" xfId="14286" xr:uid="{F1B30A83-EA37-4D80-8F4E-24D8EF414AA3}"/>
    <cellStyle name="Normal 3 3 2 3 2 2 2 14" xfId="6301" xr:uid="{00000000-0005-0000-0000-000084180000}"/>
    <cellStyle name="Normal 3 3 2 3 2 2 2 14 2" xfId="14287" xr:uid="{8F086A50-EFBC-405F-9D3A-8B7E149D272B}"/>
    <cellStyle name="Normal 3 3 2 3 2 2 2 15" xfId="6302" xr:uid="{00000000-0005-0000-0000-000085180000}"/>
    <cellStyle name="Normal 3 3 2 3 2 2 2 15 2" xfId="14288" xr:uid="{17A940BF-CAEA-40AD-B65E-FB1EC6D7A223}"/>
    <cellStyle name="Normal 3 3 2 3 2 2 2 16" xfId="14282" xr:uid="{1A7761EC-C1B5-4449-A06D-4548BF55905D}"/>
    <cellStyle name="Normal 3 3 2 3 2 2 2 2" xfId="6303" xr:uid="{00000000-0005-0000-0000-000086180000}"/>
    <cellStyle name="Normal 3 3 2 3 2 2 2 2 2" xfId="14289" xr:uid="{D464AAFB-518C-4DF7-B503-2325D53DEEED}"/>
    <cellStyle name="Normal 3 3 2 3 2 2 2 3" xfId="6304" xr:uid="{00000000-0005-0000-0000-000087180000}"/>
    <cellStyle name="Normal 3 3 2 3 2 2 2 3 2" xfId="14290" xr:uid="{DEA54816-CB8A-4621-9CD8-FFADE1009251}"/>
    <cellStyle name="Normal 3 3 2 3 2 2 2 4" xfId="6305" xr:uid="{00000000-0005-0000-0000-000088180000}"/>
    <cellStyle name="Normal 3 3 2 3 2 2 2 4 2" xfId="14291" xr:uid="{F290C33E-D8A8-481D-85A3-32911EC7765F}"/>
    <cellStyle name="Normal 3 3 2 3 2 2 2 5" xfId="6306" xr:uid="{00000000-0005-0000-0000-000089180000}"/>
    <cellStyle name="Normal 3 3 2 3 2 2 2 5 2" xfId="14292" xr:uid="{16419C45-9641-49B5-A1B2-0FB941D5D67A}"/>
    <cellStyle name="Normal 3 3 2 3 2 2 2 6" xfId="6307" xr:uid="{00000000-0005-0000-0000-00008A180000}"/>
    <cellStyle name="Normal 3 3 2 3 2 2 2 6 2" xfId="14293" xr:uid="{29176F62-5DE7-473A-B84E-8CCB75B7927D}"/>
    <cellStyle name="Normal 3 3 2 3 2 2 2 7" xfId="6308" xr:uid="{00000000-0005-0000-0000-00008B180000}"/>
    <cellStyle name="Normal 3 3 2 3 2 2 2 7 2" xfId="14294" xr:uid="{D85939EE-454D-4F6F-AFA6-D3CE42564825}"/>
    <cellStyle name="Normal 3 3 2 3 2 2 2 8" xfId="6309" xr:uid="{00000000-0005-0000-0000-00008C180000}"/>
    <cellStyle name="Normal 3 3 2 3 2 2 2 8 2" xfId="14295" xr:uid="{43D9B7B9-4D83-41C6-92FC-A863B5ADCFEE}"/>
    <cellStyle name="Normal 3 3 2 3 2 2 2 9" xfId="6310" xr:uid="{00000000-0005-0000-0000-00008D180000}"/>
    <cellStyle name="Normal 3 3 2 3 2 2 2 9 2" xfId="14296" xr:uid="{42360915-22DE-40C0-9190-75A22976C94E}"/>
    <cellStyle name="Normal 3 3 2 3 2 2 3" xfId="6311" xr:uid="{00000000-0005-0000-0000-00008E180000}"/>
    <cellStyle name="Normal 3 3 2 3 2 2 3 10" xfId="6312" xr:uid="{00000000-0005-0000-0000-00008F180000}"/>
    <cellStyle name="Normal 3 3 2 3 2 2 3 10 2" xfId="14298" xr:uid="{49B3EE83-8BC1-4F0B-80DD-0D5E5D5B3925}"/>
    <cellStyle name="Normal 3 3 2 3 2 2 3 11" xfId="6313" xr:uid="{00000000-0005-0000-0000-000090180000}"/>
    <cellStyle name="Normal 3 3 2 3 2 2 3 11 2" xfId="14299" xr:uid="{8AD8E4EE-E704-4FA9-85BA-74B174855147}"/>
    <cellStyle name="Normal 3 3 2 3 2 2 3 12" xfId="6314" xr:uid="{00000000-0005-0000-0000-000091180000}"/>
    <cellStyle name="Normal 3 3 2 3 2 2 3 12 2" xfId="14300" xr:uid="{2D7991B6-E742-4A89-8119-2A6B79163B9D}"/>
    <cellStyle name="Normal 3 3 2 3 2 2 3 13" xfId="6315" xr:uid="{00000000-0005-0000-0000-000092180000}"/>
    <cellStyle name="Normal 3 3 2 3 2 2 3 13 2" xfId="14301" xr:uid="{0ABD2F64-0763-409C-AE2E-ACE14CB325A0}"/>
    <cellStyle name="Normal 3 3 2 3 2 2 3 14" xfId="6316" xr:uid="{00000000-0005-0000-0000-000093180000}"/>
    <cellStyle name="Normal 3 3 2 3 2 2 3 14 2" xfId="14302" xr:uid="{B7F6888F-E7DA-4836-B616-32536B2DC15B}"/>
    <cellStyle name="Normal 3 3 2 3 2 2 3 15" xfId="6317" xr:uid="{00000000-0005-0000-0000-000094180000}"/>
    <cellStyle name="Normal 3 3 2 3 2 2 3 15 2" xfId="14303" xr:uid="{6538A847-73F7-4AB5-8647-1EBF38569F05}"/>
    <cellStyle name="Normal 3 3 2 3 2 2 3 16" xfId="14297" xr:uid="{3E7426E0-CB7E-4DFF-BF8C-F3E1B4209932}"/>
    <cellStyle name="Normal 3 3 2 3 2 2 3 2" xfId="6318" xr:uid="{00000000-0005-0000-0000-000095180000}"/>
    <cellStyle name="Normal 3 3 2 3 2 2 3 2 2" xfId="14304" xr:uid="{39DA17C5-D550-4936-99A4-47B141E06559}"/>
    <cellStyle name="Normal 3 3 2 3 2 2 3 3" xfId="6319" xr:uid="{00000000-0005-0000-0000-000096180000}"/>
    <cellStyle name="Normal 3 3 2 3 2 2 3 3 2" xfId="14305" xr:uid="{773224EA-D069-4963-AEF0-24B43D3AACF7}"/>
    <cellStyle name="Normal 3 3 2 3 2 2 3 4" xfId="6320" xr:uid="{00000000-0005-0000-0000-000097180000}"/>
    <cellStyle name="Normal 3 3 2 3 2 2 3 4 2" xfId="14306" xr:uid="{0172B1DC-A82B-453F-A818-1B8E60FED750}"/>
    <cellStyle name="Normal 3 3 2 3 2 2 3 5" xfId="6321" xr:uid="{00000000-0005-0000-0000-000098180000}"/>
    <cellStyle name="Normal 3 3 2 3 2 2 3 5 2" xfId="14307" xr:uid="{4A3C4F15-E5B0-4DD5-9895-FECFB4561714}"/>
    <cellStyle name="Normal 3 3 2 3 2 2 3 6" xfId="6322" xr:uid="{00000000-0005-0000-0000-000099180000}"/>
    <cellStyle name="Normal 3 3 2 3 2 2 3 6 2" xfId="14308" xr:uid="{FAC3E6AB-864A-444F-8277-1E48A112039D}"/>
    <cellStyle name="Normal 3 3 2 3 2 2 3 7" xfId="6323" xr:uid="{00000000-0005-0000-0000-00009A180000}"/>
    <cellStyle name="Normal 3 3 2 3 2 2 3 7 2" xfId="14309" xr:uid="{416889F3-3677-486D-9143-7F4E783CA63C}"/>
    <cellStyle name="Normal 3 3 2 3 2 2 3 8" xfId="6324" xr:uid="{00000000-0005-0000-0000-00009B180000}"/>
    <cellStyle name="Normal 3 3 2 3 2 2 3 8 2" xfId="14310" xr:uid="{C2CD5000-819C-48EF-A7A5-70C2F8E2EC77}"/>
    <cellStyle name="Normal 3 3 2 3 2 2 3 9" xfId="6325" xr:uid="{00000000-0005-0000-0000-00009C180000}"/>
    <cellStyle name="Normal 3 3 2 3 2 2 3 9 2" xfId="14311" xr:uid="{A0F4DDFA-8824-4D5D-AAE0-5DD76B91C9E7}"/>
    <cellStyle name="Normal 3 3 2 3 2 2 4" xfId="6326" xr:uid="{00000000-0005-0000-0000-00009D180000}"/>
    <cellStyle name="Normal 3 3 2 3 2 2 4 10" xfId="6327" xr:uid="{00000000-0005-0000-0000-00009E180000}"/>
    <cellStyle name="Normal 3 3 2 3 2 2 4 10 2" xfId="14313" xr:uid="{4E532561-4885-41AB-9FE3-54227B95F359}"/>
    <cellStyle name="Normal 3 3 2 3 2 2 4 11" xfId="6328" xr:uid="{00000000-0005-0000-0000-00009F180000}"/>
    <cellStyle name="Normal 3 3 2 3 2 2 4 11 2" xfId="14314" xr:uid="{9B03BAC2-E72A-4FBF-85D3-4F4C3964C006}"/>
    <cellStyle name="Normal 3 3 2 3 2 2 4 12" xfId="6329" xr:uid="{00000000-0005-0000-0000-0000A0180000}"/>
    <cellStyle name="Normal 3 3 2 3 2 2 4 12 2" xfId="14315" xr:uid="{68BDFEB9-6D27-4083-BEE1-790CC15F9868}"/>
    <cellStyle name="Normal 3 3 2 3 2 2 4 13" xfId="6330" xr:uid="{00000000-0005-0000-0000-0000A1180000}"/>
    <cellStyle name="Normal 3 3 2 3 2 2 4 13 2" xfId="14316" xr:uid="{9D7E4391-4DA7-4FC3-9530-6A81F3F54982}"/>
    <cellStyle name="Normal 3 3 2 3 2 2 4 14" xfId="6331" xr:uid="{00000000-0005-0000-0000-0000A2180000}"/>
    <cellStyle name="Normal 3 3 2 3 2 2 4 14 2" xfId="14317" xr:uid="{96F743EF-78C9-451B-A45A-121F311D9130}"/>
    <cellStyle name="Normal 3 3 2 3 2 2 4 15" xfId="6332" xr:uid="{00000000-0005-0000-0000-0000A3180000}"/>
    <cellStyle name="Normal 3 3 2 3 2 2 4 15 2" xfId="14318" xr:uid="{A653BB9C-7309-4A62-9B4B-8FB938FA2B8F}"/>
    <cellStyle name="Normal 3 3 2 3 2 2 4 16" xfId="14312" xr:uid="{68921027-F7A1-437F-9D7C-7ED17A1A3D7B}"/>
    <cellStyle name="Normal 3 3 2 3 2 2 4 2" xfId="6333" xr:uid="{00000000-0005-0000-0000-0000A4180000}"/>
    <cellStyle name="Normal 3 3 2 3 2 2 4 2 2" xfId="14319" xr:uid="{F4024046-0AD8-43EB-B2E7-6E82BD2FB1F4}"/>
    <cellStyle name="Normal 3 3 2 3 2 2 4 3" xfId="6334" xr:uid="{00000000-0005-0000-0000-0000A5180000}"/>
    <cellStyle name="Normal 3 3 2 3 2 2 4 3 2" xfId="14320" xr:uid="{1DF73C15-A57B-4B7B-BCBA-35E8704873BA}"/>
    <cellStyle name="Normal 3 3 2 3 2 2 4 4" xfId="6335" xr:uid="{00000000-0005-0000-0000-0000A6180000}"/>
    <cellStyle name="Normal 3 3 2 3 2 2 4 4 2" xfId="14321" xr:uid="{26C5A5A4-5014-48F3-BA8C-B71AB1C02D1E}"/>
    <cellStyle name="Normal 3 3 2 3 2 2 4 5" xfId="6336" xr:uid="{00000000-0005-0000-0000-0000A7180000}"/>
    <cellStyle name="Normal 3 3 2 3 2 2 4 5 2" xfId="14322" xr:uid="{2B61B3CA-363F-46DF-8792-80DE6F27DC5E}"/>
    <cellStyle name="Normal 3 3 2 3 2 2 4 6" xfId="6337" xr:uid="{00000000-0005-0000-0000-0000A8180000}"/>
    <cellStyle name="Normal 3 3 2 3 2 2 4 6 2" xfId="14323" xr:uid="{8CFF2445-AB44-4623-8B8D-150C5D3A76C6}"/>
    <cellStyle name="Normal 3 3 2 3 2 2 4 7" xfId="6338" xr:uid="{00000000-0005-0000-0000-0000A9180000}"/>
    <cellStyle name="Normal 3 3 2 3 2 2 4 7 2" xfId="14324" xr:uid="{4E54FA35-32F9-4E95-8FD0-5399D8807B90}"/>
    <cellStyle name="Normal 3 3 2 3 2 2 4 8" xfId="6339" xr:uid="{00000000-0005-0000-0000-0000AA180000}"/>
    <cellStyle name="Normal 3 3 2 3 2 2 4 8 2" xfId="14325" xr:uid="{76D0D334-B34A-4E97-B5DC-58C284C33DD4}"/>
    <cellStyle name="Normal 3 3 2 3 2 2 4 9" xfId="6340" xr:uid="{00000000-0005-0000-0000-0000AB180000}"/>
    <cellStyle name="Normal 3 3 2 3 2 2 4 9 2" xfId="14326" xr:uid="{7F30DA1B-22E1-4845-92DA-A0AF833FA8E8}"/>
    <cellStyle name="Normal 3 3 2 3 2 2 5" xfId="6341" xr:uid="{00000000-0005-0000-0000-0000AC180000}"/>
    <cellStyle name="Normal 3 3 2 3 2 2 5 10" xfId="6342" xr:uid="{00000000-0005-0000-0000-0000AD180000}"/>
    <cellStyle name="Normal 3 3 2 3 2 2 5 10 2" xfId="14328" xr:uid="{C543775D-0209-4B12-B4B3-97337ADB75B0}"/>
    <cellStyle name="Normal 3 3 2 3 2 2 5 11" xfId="6343" xr:uid="{00000000-0005-0000-0000-0000AE180000}"/>
    <cellStyle name="Normal 3 3 2 3 2 2 5 11 2" xfId="14329" xr:uid="{AC82C53C-0DE7-4789-B6CB-1BD2E314726C}"/>
    <cellStyle name="Normal 3 3 2 3 2 2 5 12" xfId="6344" xr:uid="{00000000-0005-0000-0000-0000AF180000}"/>
    <cellStyle name="Normal 3 3 2 3 2 2 5 12 2" xfId="14330" xr:uid="{B3F3E329-CDCF-4B07-A3B7-F7E08D04B89F}"/>
    <cellStyle name="Normal 3 3 2 3 2 2 5 13" xfId="6345" xr:uid="{00000000-0005-0000-0000-0000B0180000}"/>
    <cellStyle name="Normal 3 3 2 3 2 2 5 13 2" xfId="14331" xr:uid="{B4BBFFAC-F0A5-4997-BD74-DC1AEF7D95CA}"/>
    <cellStyle name="Normal 3 3 2 3 2 2 5 14" xfId="6346" xr:uid="{00000000-0005-0000-0000-0000B1180000}"/>
    <cellStyle name="Normal 3 3 2 3 2 2 5 14 2" xfId="14332" xr:uid="{59E2675F-8BBA-4887-9C64-D400A911AD60}"/>
    <cellStyle name="Normal 3 3 2 3 2 2 5 15" xfId="6347" xr:uid="{00000000-0005-0000-0000-0000B2180000}"/>
    <cellStyle name="Normal 3 3 2 3 2 2 5 15 2" xfId="14333" xr:uid="{B9D6FD3F-C0CA-4396-8AAF-9961A79F748F}"/>
    <cellStyle name="Normal 3 3 2 3 2 2 5 16" xfId="14327" xr:uid="{A74AC8C2-8707-42A2-A767-CE2BB978534B}"/>
    <cellStyle name="Normal 3 3 2 3 2 2 5 2" xfId="6348" xr:uid="{00000000-0005-0000-0000-0000B3180000}"/>
    <cellStyle name="Normal 3 3 2 3 2 2 5 2 2" xfId="14334" xr:uid="{18A4579D-60C8-48A3-AFEE-8E43F552EC8B}"/>
    <cellStyle name="Normal 3 3 2 3 2 2 5 3" xfId="6349" xr:uid="{00000000-0005-0000-0000-0000B4180000}"/>
    <cellStyle name="Normal 3 3 2 3 2 2 5 3 2" xfId="14335" xr:uid="{77F3BAC6-F892-4861-A789-2CA75048ADDE}"/>
    <cellStyle name="Normal 3 3 2 3 2 2 5 4" xfId="6350" xr:uid="{00000000-0005-0000-0000-0000B5180000}"/>
    <cellStyle name="Normal 3 3 2 3 2 2 5 4 2" xfId="14336" xr:uid="{06512D5B-A954-4983-8699-8BCD48BBD191}"/>
    <cellStyle name="Normal 3 3 2 3 2 2 5 5" xfId="6351" xr:uid="{00000000-0005-0000-0000-0000B6180000}"/>
    <cellStyle name="Normal 3 3 2 3 2 2 5 5 2" xfId="14337" xr:uid="{DEC0E335-ACEF-42D6-9617-ED93F72A1F2E}"/>
    <cellStyle name="Normal 3 3 2 3 2 2 5 6" xfId="6352" xr:uid="{00000000-0005-0000-0000-0000B7180000}"/>
    <cellStyle name="Normal 3 3 2 3 2 2 5 6 2" xfId="14338" xr:uid="{88E1C503-817E-41F7-A51D-F8B512EAB41D}"/>
    <cellStyle name="Normal 3 3 2 3 2 2 5 7" xfId="6353" xr:uid="{00000000-0005-0000-0000-0000B8180000}"/>
    <cellStyle name="Normal 3 3 2 3 2 2 5 7 2" xfId="14339" xr:uid="{E69F3C68-BC40-435A-A7EE-2D0453675C44}"/>
    <cellStyle name="Normal 3 3 2 3 2 2 5 8" xfId="6354" xr:uid="{00000000-0005-0000-0000-0000B9180000}"/>
    <cellStyle name="Normal 3 3 2 3 2 2 5 8 2" xfId="14340" xr:uid="{CDD20A2F-93E2-4AB3-B7FB-BD214E9FE0F2}"/>
    <cellStyle name="Normal 3 3 2 3 2 2 5 9" xfId="6355" xr:uid="{00000000-0005-0000-0000-0000BA180000}"/>
    <cellStyle name="Normal 3 3 2 3 2 2 5 9 2" xfId="14341" xr:uid="{D1C22E10-15AD-4AE7-ACD2-099CDFB9DA28}"/>
    <cellStyle name="Normal 3 3 2 3 2 2 6" xfId="14281" xr:uid="{CF3C936E-E458-40B0-9D59-CBBF60145897}"/>
    <cellStyle name="Normal 3 3 2 3 2 20" xfId="14270" xr:uid="{025F8E86-B9C1-4AE8-B079-17A745BBA6CB}"/>
    <cellStyle name="Normal 3 3 2 3 2 3" xfId="6356" xr:uid="{00000000-0005-0000-0000-0000BB180000}"/>
    <cellStyle name="Normal 3 3 2 3 2 3 2" xfId="14342" xr:uid="{44B13AD9-A4CE-44C2-A45D-CA3470392638}"/>
    <cellStyle name="Normal 3 3 2 3 2 4" xfId="6357" xr:uid="{00000000-0005-0000-0000-0000BC180000}"/>
    <cellStyle name="Normal 3 3 2 3 2 4 2" xfId="14343" xr:uid="{409812ED-26EF-4709-8636-3058747A683A}"/>
    <cellStyle name="Normal 3 3 2 3 2 5" xfId="6358" xr:uid="{00000000-0005-0000-0000-0000BD180000}"/>
    <cellStyle name="Normal 3 3 2 3 2 5 2" xfId="14344" xr:uid="{05B1AEDD-A6DB-47F2-9228-8FC01C3D67D5}"/>
    <cellStyle name="Normal 3 3 2 3 2 6" xfId="6359" xr:uid="{00000000-0005-0000-0000-0000BE180000}"/>
    <cellStyle name="Normal 3 3 2 3 2 6 2" xfId="14345" xr:uid="{634D4436-E0BC-4F22-BCBB-A152022DDBBF}"/>
    <cellStyle name="Normal 3 3 2 3 2 7" xfId="6360" xr:uid="{00000000-0005-0000-0000-0000BF180000}"/>
    <cellStyle name="Normal 3 3 2 3 2 7 2" xfId="14346" xr:uid="{859781B9-24DC-4860-8F7F-0AFE76586812}"/>
    <cellStyle name="Normal 3 3 2 3 2 8" xfId="6361" xr:uid="{00000000-0005-0000-0000-0000C0180000}"/>
    <cellStyle name="Normal 3 3 2 3 2 8 2" xfId="14347" xr:uid="{4CE53053-DE26-47BD-8F3C-623D3E104023}"/>
    <cellStyle name="Normal 3 3 2 3 2 9" xfId="6362" xr:uid="{00000000-0005-0000-0000-0000C1180000}"/>
    <cellStyle name="Normal 3 3 2 3 2 9 2" xfId="14348" xr:uid="{40994ED8-EDBF-4B53-9917-AD2B0E621E7D}"/>
    <cellStyle name="Normal 3 3 2 3 3" xfId="6363" xr:uid="{00000000-0005-0000-0000-0000C2180000}"/>
    <cellStyle name="Normal 3 3 2 3 3 10" xfId="6364" xr:uid="{00000000-0005-0000-0000-0000C3180000}"/>
    <cellStyle name="Normal 3 3 2 3 3 10 2" xfId="14350" xr:uid="{7C5EF91D-0B12-4021-BA49-C8804E95EAAA}"/>
    <cellStyle name="Normal 3 3 2 3 3 11" xfId="6365" xr:uid="{00000000-0005-0000-0000-0000C4180000}"/>
    <cellStyle name="Normal 3 3 2 3 3 11 2" xfId="14351" xr:uid="{7A371DEF-598E-4D82-A91E-40CA856A0139}"/>
    <cellStyle name="Normal 3 3 2 3 3 12" xfId="6366" xr:uid="{00000000-0005-0000-0000-0000C5180000}"/>
    <cellStyle name="Normal 3 3 2 3 3 12 2" xfId="14352" xr:uid="{C58C88A3-6DA4-4163-9AA1-0783782D00D6}"/>
    <cellStyle name="Normal 3 3 2 3 3 13" xfId="6367" xr:uid="{00000000-0005-0000-0000-0000C6180000}"/>
    <cellStyle name="Normal 3 3 2 3 3 13 2" xfId="14353" xr:uid="{FE57C176-E982-407A-98B6-3280B1BBB696}"/>
    <cellStyle name="Normal 3 3 2 3 3 14" xfId="6368" xr:uid="{00000000-0005-0000-0000-0000C7180000}"/>
    <cellStyle name="Normal 3 3 2 3 3 14 2" xfId="14354" xr:uid="{84EB4A65-D22B-4223-9FB9-B29C6526A498}"/>
    <cellStyle name="Normal 3 3 2 3 3 15" xfId="6369" xr:uid="{00000000-0005-0000-0000-0000C8180000}"/>
    <cellStyle name="Normal 3 3 2 3 3 15 2" xfId="14355" xr:uid="{3A93870E-B300-4DF8-86C5-FDE1A71CA020}"/>
    <cellStyle name="Normal 3 3 2 3 3 16" xfId="14349" xr:uid="{509375A0-9300-45F2-9841-630973B4FF34}"/>
    <cellStyle name="Normal 3 3 2 3 3 2" xfId="6370" xr:uid="{00000000-0005-0000-0000-0000C9180000}"/>
    <cellStyle name="Normal 3 3 2 3 3 2 2" xfId="14356" xr:uid="{252A0506-5B8C-4FC5-970A-CFCB7005CFA8}"/>
    <cellStyle name="Normal 3 3 2 3 3 3" xfId="6371" xr:uid="{00000000-0005-0000-0000-0000CA180000}"/>
    <cellStyle name="Normal 3 3 2 3 3 3 2" xfId="14357" xr:uid="{2F7CA252-D255-49BF-8814-0F1DCAD32EA5}"/>
    <cellStyle name="Normal 3 3 2 3 3 4" xfId="6372" xr:uid="{00000000-0005-0000-0000-0000CB180000}"/>
    <cellStyle name="Normal 3 3 2 3 3 4 2" xfId="14358" xr:uid="{FA5117EA-EBB1-4A2A-8F9B-5818F9386E56}"/>
    <cellStyle name="Normal 3 3 2 3 3 5" xfId="6373" xr:uid="{00000000-0005-0000-0000-0000CC180000}"/>
    <cellStyle name="Normal 3 3 2 3 3 5 2" xfId="14359" xr:uid="{918B7FE5-3C30-41FB-A64A-2E5CF7432388}"/>
    <cellStyle name="Normal 3 3 2 3 3 6" xfId="6374" xr:uid="{00000000-0005-0000-0000-0000CD180000}"/>
    <cellStyle name="Normal 3 3 2 3 3 6 2" xfId="14360" xr:uid="{37F914E7-D07D-4084-A71D-2233621C9438}"/>
    <cellStyle name="Normal 3 3 2 3 3 7" xfId="6375" xr:uid="{00000000-0005-0000-0000-0000CE180000}"/>
    <cellStyle name="Normal 3 3 2 3 3 7 2" xfId="14361" xr:uid="{708CD9E8-8C98-4205-B451-79F102FFB3B1}"/>
    <cellStyle name="Normal 3 3 2 3 3 8" xfId="6376" xr:uid="{00000000-0005-0000-0000-0000CF180000}"/>
    <cellStyle name="Normal 3 3 2 3 3 8 2" xfId="14362" xr:uid="{6280A943-EB18-4B9B-984F-A1250697AA6B}"/>
    <cellStyle name="Normal 3 3 2 3 3 9" xfId="6377" xr:uid="{00000000-0005-0000-0000-0000D0180000}"/>
    <cellStyle name="Normal 3 3 2 3 3 9 2" xfId="14363" xr:uid="{737A1015-5118-4E53-BF64-FD10F32358F9}"/>
    <cellStyle name="Normal 3 3 2 3 4" xfId="6378" xr:uid="{00000000-0005-0000-0000-0000D1180000}"/>
    <cellStyle name="Normal 3 3 2 3 4 10" xfId="6379" xr:uid="{00000000-0005-0000-0000-0000D2180000}"/>
    <cellStyle name="Normal 3 3 2 3 4 10 2" xfId="14365" xr:uid="{66A54831-166E-40BD-A215-EA6461B777A1}"/>
    <cellStyle name="Normal 3 3 2 3 4 11" xfId="6380" xr:uid="{00000000-0005-0000-0000-0000D3180000}"/>
    <cellStyle name="Normal 3 3 2 3 4 11 2" xfId="14366" xr:uid="{51942A35-3C2D-43D7-BC03-F05082128E2A}"/>
    <cellStyle name="Normal 3 3 2 3 4 12" xfId="6381" xr:uid="{00000000-0005-0000-0000-0000D4180000}"/>
    <cellStyle name="Normal 3 3 2 3 4 12 2" xfId="14367" xr:uid="{2031C431-C7B9-4AD8-9330-78CEC80D34F9}"/>
    <cellStyle name="Normal 3 3 2 3 4 13" xfId="6382" xr:uid="{00000000-0005-0000-0000-0000D5180000}"/>
    <cellStyle name="Normal 3 3 2 3 4 13 2" xfId="14368" xr:uid="{EBE45299-2FB3-4B6F-A9AD-75AA06E5FD30}"/>
    <cellStyle name="Normal 3 3 2 3 4 14" xfId="6383" xr:uid="{00000000-0005-0000-0000-0000D6180000}"/>
    <cellStyle name="Normal 3 3 2 3 4 14 2" xfId="14369" xr:uid="{AE2917DF-70B7-4029-8B36-C3E7F9060CA5}"/>
    <cellStyle name="Normal 3 3 2 3 4 15" xfId="6384" xr:uid="{00000000-0005-0000-0000-0000D7180000}"/>
    <cellStyle name="Normal 3 3 2 3 4 15 2" xfId="14370" xr:uid="{E8A863EA-3515-4594-BA6A-D983CF3EFD86}"/>
    <cellStyle name="Normal 3 3 2 3 4 16" xfId="14364" xr:uid="{8407F815-AE2E-470C-9DE2-3B5127F80D55}"/>
    <cellStyle name="Normal 3 3 2 3 4 2" xfId="6385" xr:uid="{00000000-0005-0000-0000-0000D8180000}"/>
    <cellStyle name="Normal 3 3 2 3 4 2 2" xfId="14371" xr:uid="{0A953A09-C862-4A4B-863E-EF6889DECBA0}"/>
    <cellStyle name="Normal 3 3 2 3 4 3" xfId="6386" xr:uid="{00000000-0005-0000-0000-0000D9180000}"/>
    <cellStyle name="Normal 3 3 2 3 4 3 2" xfId="14372" xr:uid="{36CEAB49-1DDE-41C6-AC72-19D78C2D9012}"/>
    <cellStyle name="Normal 3 3 2 3 4 4" xfId="6387" xr:uid="{00000000-0005-0000-0000-0000DA180000}"/>
    <cellStyle name="Normal 3 3 2 3 4 4 2" xfId="14373" xr:uid="{363CB958-11B6-45FD-B410-D5797D2977DE}"/>
    <cellStyle name="Normal 3 3 2 3 4 5" xfId="6388" xr:uid="{00000000-0005-0000-0000-0000DB180000}"/>
    <cellStyle name="Normal 3 3 2 3 4 5 2" xfId="14374" xr:uid="{69F3A33B-1328-4F61-88D7-FE72124378B5}"/>
    <cellStyle name="Normal 3 3 2 3 4 6" xfId="6389" xr:uid="{00000000-0005-0000-0000-0000DC180000}"/>
    <cellStyle name="Normal 3 3 2 3 4 6 2" xfId="14375" xr:uid="{427676DD-A1BD-4C4A-B5FB-0A8821C95525}"/>
    <cellStyle name="Normal 3 3 2 3 4 7" xfId="6390" xr:uid="{00000000-0005-0000-0000-0000DD180000}"/>
    <cellStyle name="Normal 3 3 2 3 4 7 2" xfId="14376" xr:uid="{082D5ED3-0D0A-472E-9CE1-A2984CAFC86C}"/>
    <cellStyle name="Normal 3 3 2 3 4 8" xfId="6391" xr:uid="{00000000-0005-0000-0000-0000DE180000}"/>
    <cellStyle name="Normal 3 3 2 3 4 8 2" xfId="14377" xr:uid="{F1B708FE-46D2-4F63-A0C8-251E7BB18682}"/>
    <cellStyle name="Normal 3 3 2 3 4 9" xfId="6392" xr:uid="{00000000-0005-0000-0000-0000DF180000}"/>
    <cellStyle name="Normal 3 3 2 3 4 9 2" xfId="14378" xr:uid="{C30A3B91-FB68-453E-802C-140866BD16B9}"/>
    <cellStyle name="Normal 3 3 2 3 5" xfId="6393" xr:uid="{00000000-0005-0000-0000-0000E0180000}"/>
    <cellStyle name="Normal 3 3 2 3 5 10" xfId="6394" xr:uid="{00000000-0005-0000-0000-0000E1180000}"/>
    <cellStyle name="Normal 3 3 2 3 5 10 2" xfId="14380" xr:uid="{EB6C1D25-EE59-47AA-93B8-89E878417A41}"/>
    <cellStyle name="Normal 3 3 2 3 5 11" xfId="6395" xr:uid="{00000000-0005-0000-0000-0000E2180000}"/>
    <cellStyle name="Normal 3 3 2 3 5 11 2" xfId="14381" xr:uid="{7C8D15B8-2A4C-42FB-A0B8-74A89A131153}"/>
    <cellStyle name="Normal 3 3 2 3 5 12" xfId="6396" xr:uid="{00000000-0005-0000-0000-0000E3180000}"/>
    <cellStyle name="Normal 3 3 2 3 5 12 2" xfId="14382" xr:uid="{4F288C2D-D157-4677-98AA-5F05E4CB7292}"/>
    <cellStyle name="Normal 3 3 2 3 5 13" xfId="6397" xr:uid="{00000000-0005-0000-0000-0000E4180000}"/>
    <cellStyle name="Normal 3 3 2 3 5 13 2" xfId="14383" xr:uid="{78CC320A-F49E-4E21-AEC1-250B9BC8F269}"/>
    <cellStyle name="Normal 3 3 2 3 5 14" xfId="6398" xr:uid="{00000000-0005-0000-0000-0000E5180000}"/>
    <cellStyle name="Normal 3 3 2 3 5 14 2" xfId="14384" xr:uid="{50997175-8A58-40E8-BF26-205FB570D5FE}"/>
    <cellStyle name="Normal 3 3 2 3 5 15" xfId="6399" xr:uid="{00000000-0005-0000-0000-0000E6180000}"/>
    <cellStyle name="Normal 3 3 2 3 5 15 2" xfId="14385" xr:uid="{8D291F60-165A-4A3C-8014-1F71717040EC}"/>
    <cellStyle name="Normal 3 3 2 3 5 16" xfId="14379" xr:uid="{3C3B5692-E7E1-49E8-8570-E0E1CFEF48E4}"/>
    <cellStyle name="Normal 3 3 2 3 5 2" xfId="6400" xr:uid="{00000000-0005-0000-0000-0000E7180000}"/>
    <cellStyle name="Normal 3 3 2 3 5 2 2" xfId="14386" xr:uid="{A71BF98D-99CE-4B48-B286-102E920AFB2B}"/>
    <cellStyle name="Normal 3 3 2 3 5 3" xfId="6401" xr:uid="{00000000-0005-0000-0000-0000E8180000}"/>
    <cellStyle name="Normal 3 3 2 3 5 3 2" xfId="14387" xr:uid="{A14758DA-703C-4D13-B2D4-0542B5DF2A3A}"/>
    <cellStyle name="Normal 3 3 2 3 5 4" xfId="6402" xr:uid="{00000000-0005-0000-0000-0000E9180000}"/>
    <cellStyle name="Normal 3 3 2 3 5 4 2" xfId="14388" xr:uid="{0582B7CC-6423-4FA9-B590-B9A4AEE2DC75}"/>
    <cellStyle name="Normal 3 3 2 3 5 5" xfId="6403" xr:uid="{00000000-0005-0000-0000-0000EA180000}"/>
    <cellStyle name="Normal 3 3 2 3 5 5 2" xfId="14389" xr:uid="{5238BC1E-08B6-4E7F-800C-654C80A098A5}"/>
    <cellStyle name="Normal 3 3 2 3 5 6" xfId="6404" xr:uid="{00000000-0005-0000-0000-0000EB180000}"/>
    <cellStyle name="Normal 3 3 2 3 5 6 2" xfId="14390" xr:uid="{F3EFDCC5-A885-43C5-A514-C8AA89BD8B1D}"/>
    <cellStyle name="Normal 3 3 2 3 5 7" xfId="6405" xr:uid="{00000000-0005-0000-0000-0000EC180000}"/>
    <cellStyle name="Normal 3 3 2 3 5 7 2" xfId="14391" xr:uid="{A89A48EE-575C-4F7F-9E70-953D29064E48}"/>
    <cellStyle name="Normal 3 3 2 3 5 8" xfId="6406" xr:uid="{00000000-0005-0000-0000-0000ED180000}"/>
    <cellStyle name="Normal 3 3 2 3 5 8 2" xfId="14392" xr:uid="{8AA8F47B-8988-4BC4-B5DF-54ACCABE92DF}"/>
    <cellStyle name="Normal 3 3 2 3 5 9" xfId="6407" xr:uid="{00000000-0005-0000-0000-0000EE180000}"/>
    <cellStyle name="Normal 3 3 2 3 5 9 2" xfId="14393" xr:uid="{6A0181DB-65B0-447D-ACE6-792B1370614D}"/>
    <cellStyle name="Normal 3 3 2 3 6" xfId="6408" xr:uid="{00000000-0005-0000-0000-0000EF180000}"/>
    <cellStyle name="Normal 3 3 2 3 6 10" xfId="6409" xr:uid="{00000000-0005-0000-0000-0000F0180000}"/>
    <cellStyle name="Normal 3 3 2 3 6 10 2" xfId="14395" xr:uid="{986B8673-9B22-4A2D-88A1-945BDB3FD592}"/>
    <cellStyle name="Normal 3 3 2 3 6 11" xfId="6410" xr:uid="{00000000-0005-0000-0000-0000F1180000}"/>
    <cellStyle name="Normal 3 3 2 3 6 11 2" xfId="14396" xr:uid="{FA4BD459-0332-48DB-BB08-3826707519BA}"/>
    <cellStyle name="Normal 3 3 2 3 6 12" xfId="6411" xr:uid="{00000000-0005-0000-0000-0000F2180000}"/>
    <cellStyle name="Normal 3 3 2 3 6 12 2" xfId="14397" xr:uid="{4B93A0E5-86C0-4EBF-9FBD-05EB8C2CD217}"/>
    <cellStyle name="Normal 3 3 2 3 6 13" xfId="6412" xr:uid="{00000000-0005-0000-0000-0000F3180000}"/>
    <cellStyle name="Normal 3 3 2 3 6 13 2" xfId="14398" xr:uid="{25C44A8E-AC23-43CA-B5EB-11FD8015E598}"/>
    <cellStyle name="Normal 3 3 2 3 6 14" xfId="6413" xr:uid="{00000000-0005-0000-0000-0000F4180000}"/>
    <cellStyle name="Normal 3 3 2 3 6 14 2" xfId="14399" xr:uid="{DC8B1E6E-D7FA-4DEE-9450-674FF1658553}"/>
    <cellStyle name="Normal 3 3 2 3 6 15" xfId="6414" xr:uid="{00000000-0005-0000-0000-0000F5180000}"/>
    <cellStyle name="Normal 3 3 2 3 6 15 2" xfId="14400" xr:uid="{91175CEC-78F8-41C1-B2B1-DAF1EE05D671}"/>
    <cellStyle name="Normal 3 3 2 3 6 16" xfId="14394" xr:uid="{8864A939-0BDC-4048-A00C-AB8CE3FBF997}"/>
    <cellStyle name="Normal 3 3 2 3 6 2" xfId="6415" xr:uid="{00000000-0005-0000-0000-0000F6180000}"/>
    <cellStyle name="Normal 3 3 2 3 6 2 2" xfId="14401" xr:uid="{D97A7635-A5F6-495E-BA57-CEA4ADFFA85B}"/>
    <cellStyle name="Normal 3 3 2 3 6 3" xfId="6416" xr:uid="{00000000-0005-0000-0000-0000F7180000}"/>
    <cellStyle name="Normal 3 3 2 3 6 3 2" xfId="14402" xr:uid="{BCEB5D65-3ED0-4E17-8C8B-F354A62FD1C0}"/>
    <cellStyle name="Normal 3 3 2 3 6 4" xfId="6417" xr:uid="{00000000-0005-0000-0000-0000F8180000}"/>
    <cellStyle name="Normal 3 3 2 3 6 4 2" xfId="14403" xr:uid="{A167F648-BB58-4F47-97E3-D30A388CDEBE}"/>
    <cellStyle name="Normal 3 3 2 3 6 5" xfId="6418" xr:uid="{00000000-0005-0000-0000-0000F9180000}"/>
    <cellStyle name="Normal 3 3 2 3 6 5 2" xfId="14404" xr:uid="{3D129A14-CBC1-4C9C-BA7C-13BFF5B0D5DF}"/>
    <cellStyle name="Normal 3 3 2 3 6 6" xfId="6419" xr:uid="{00000000-0005-0000-0000-0000FA180000}"/>
    <cellStyle name="Normal 3 3 2 3 6 6 2" xfId="14405" xr:uid="{DBC40170-E41B-46A4-A655-62F596DF0B8F}"/>
    <cellStyle name="Normal 3 3 2 3 6 7" xfId="6420" xr:uid="{00000000-0005-0000-0000-0000FB180000}"/>
    <cellStyle name="Normal 3 3 2 3 6 7 2" xfId="14406" xr:uid="{8E33469A-5380-4CA8-9538-A528248EBF3F}"/>
    <cellStyle name="Normal 3 3 2 3 6 8" xfId="6421" xr:uid="{00000000-0005-0000-0000-0000FC180000}"/>
    <cellStyle name="Normal 3 3 2 3 6 8 2" xfId="14407" xr:uid="{C4008E1C-D3F8-4F38-A573-09DE3EDA4C08}"/>
    <cellStyle name="Normal 3 3 2 3 6 9" xfId="6422" xr:uid="{00000000-0005-0000-0000-0000FD180000}"/>
    <cellStyle name="Normal 3 3 2 3 6 9 2" xfId="14408" xr:uid="{02D09CC5-6AD1-4C40-B7C2-19D2C7A6E4D0}"/>
    <cellStyle name="Normal 3 3 2 3 7" xfId="6423" xr:uid="{00000000-0005-0000-0000-0000FE180000}"/>
    <cellStyle name="Normal 3 3 2 3 7 10" xfId="6424" xr:uid="{00000000-0005-0000-0000-0000FF180000}"/>
    <cellStyle name="Normal 3 3 2 3 7 10 2" xfId="14410" xr:uid="{D3A0D201-306D-4027-9762-00C0DEB7FAC2}"/>
    <cellStyle name="Normal 3 3 2 3 7 11" xfId="6425" xr:uid="{00000000-0005-0000-0000-000000190000}"/>
    <cellStyle name="Normal 3 3 2 3 7 11 2" xfId="14411" xr:uid="{D761B85C-BBAA-47A4-8731-87F533AB5FEB}"/>
    <cellStyle name="Normal 3 3 2 3 7 12" xfId="6426" xr:uid="{00000000-0005-0000-0000-000001190000}"/>
    <cellStyle name="Normal 3 3 2 3 7 12 2" xfId="14412" xr:uid="{FE865518-6855-4B5C-B39B-201C45861C92}"/>
    <cellStyle name="Normal 3 3 2 3 7 13" xfId="6427" xr:uid="{00000000-0005-0000-0000-000002190000}"/>
    <cellStyle name="Normal 3 3 2 3 7 13 2" xfId="14413" xr:uid="{04F1112A-DD1F-488E-BEFB-9C8BB7B4CEBE}"/>
    <cellStyle name="Normal 3 3 2 3 7 14" xfId="6428" xr:uid="{00000000-0005-0000-0000-000003190000}"/>
    <cellStyle name="Normal 3 3 2 3 7 14 2" xfId="14414" xr:uid="{8FEBD5C5-8E87-48C9-898A-0D5023A3F247}"/>
    <cellStyle name="Normal 3 3 2 3 7 15" xfId="6429" xr:uid="{00000000-0005-0000-0000-000004190000}"/>
    <cellStyle name="Normal 3 3 2 3 7 15 2" xfId="14415" xr:uid="{5CFB4391-F937-4F50-8C9B-46B5A6CCD986}"/>
    <cellStyle name="Normal 3 3 2 3 7 16" xfId="14409" xr:uid="{FF778A05-E703-4B09-90B0-6D5EB9D7796E}"/>
    <cellStyle name="Normal 3 3 2 3 7 2" xfId="6430" xr:uid="{00000000-0005-0000-0000-000005190000}"/>
    <cellStyle name="Normal 3 3 2 3 7 2 2" xfId="14416" xr:uid="{C188295B-E274-49CD-9C3A-DBB81685B803}"/>
    <cellStyle name="Normal 3 3 2 3 7 3" xfId="6431" xr:uid="{00000000-0005-0000-0000-000006190000}"/>
    <cellStyle name="Normal 3 3 2 3 7 3 2" xfId="14417" xr:uid="{4CA17FD5-A66A-4F3D-A48F-C478AC5CE420}"/>
    <cellStyle name="Normal 3 3 2 3 7 4" xfId="6432" xr:uid="{00000000-0005-0000-0000-000007190000}"/>
    <cellStyle name="Normal 3 3 2 3 7 4 2" xfId="14418" xr:uid="{3D89A99A-E684-4CE6-925F-E657303D7904}"/>
    <cellStyle name="Normal 3 3 2 3 7 5" xfId="6433" xr:uid="{00000000-0005-0000-0000-000008190000}"/>
    <cellStyle name="Normal 3 3 2 3 7 5 2" xfId="14419" xr:uid="{A807CB5B-AB33-43BB-B05E-FF6B54198040}"/>
    <cellStyle name="Normal 3 3 2 3 7 6" xfId="6434" xr:uid="{00000000-0005-0000-0000-000009190000}"/>
    <cellStyle name="Normal 3 3 2 3 7 6 2" xfId="14420" xr:uid="{B7528C02-6094-4D7C-9D86-16BA1E9C8CB7}"/>
    <cellStyle name="Normal 3 3 2 3 7 7" xfId="6435" xr:uid="{00000000-0005-0000-0000-00000A190000}"/>
    <cellStyle name="Normal 3 3 2 3 7 7 2" xfId="14421" xr:uid="{B66D57A7-91D8-478A-8DA1-BBD338431042}"/>
    <cellStyle name="Normal 3 3 2 3 7 8" xfId="6436" xr:uid="{00000000-0005-0000-0000-00000B190000}"/>
    <cellStyle name="Normal 3 3 2 3 7 8 2" xfId="14422" xr:uid="{FECE925D-BB36-4055-AEDA-37F49535671B}"/>
    <cellStyle name="Normal 3 3 2 3 7 9" xfId="6437" xr:uid="{00000000-0005-0000-0000-00000C190000}"/>
    <cellStyle name="Normal 3 3 2 3 7 9 2" xfId="14423" xr:uid="{FCF60B92-61C8-42D1-A1FA-221C2AB9BD7D}"/>
    <cellStyle name="Normal 3 3 2 3 8" xfId="6438" xr:uid="{00000000-0005-0000-0000-00000D190000}"/>
    <cellStyle name="Normal 3 3 2 3 8 10" xfId="6439" xr:uid="{00000000-0005-0000-0000-00000E190000}"/>
    <cellStyle name="Normal 3 3 2 3 8 10 2" xfId="14425" xr:uid="{DD4FBD55-9439-4368-866D-38F6BC8D1B08}"/>
    <cellStyle name="Normal 3 3 2 3 8 11" xfId="6440" xr:uid="{00000000-0005-0000-0000-00000F190000}"/>
    <cellStyle name="Normal 3 3 2 3 8 11 2" xfId="14426" xr:uid="{2A7E142F-0171-464B-B22B-841F87B9CA99}"/>
    <cellStyle name="Normal 3 3 2 3 8 12" xfId="6441" xr:uid="{00000000-0005-0000-0000-000010190000}"/>
    <cellStyle name="Normal 3 3 2 3 8 12 2" xfId="14427" xr:uid="{6711D9BC-A95E-43CD-A609-55D65121296E}"/>
    <cellStyle name="Normal 3 3 2 3 8 13" xfId="6442" xr:uid="{00000000-0005-0000-0000-000011190000}"/>
    <cellStyle name="Normal 3 3 2 3 8 13 2" xfId="14428" xr:uid="{A7930977-59D4-4AD7-9343-78D7480F10F5}"/>
    <cellStyle name="Normal 3 3 2 3 8 14" xfId="6443" xr:uid="{00000000-0005-0000-0000-000012190000}"/>
    <cellStyle name="Normal 3 3 2 3 8 14 2" xfId="14429" xr:uid="{4E31EE17-89DF-4C09-BBDF-28614BBF2606}"/>
    <cellStyle name="Normal 3 3 2 3 8 15" xfId="6444" xr:uid="{00000000-0005-0000-0000-000013190000}"/>
    <cellStyle name="Normal 3 3 2 3 8 15 2" xfId="14430" xr:uid="{18B44C23-883E-4256-AD08-061904B17105}"/>
    <cellStyle name="Normal 3 3 2 3 8 16" xfId="14424" xr:uid="{C7D068E0-A391-4D90-8DE0-E608E26BC886}"/>
    <cellStyle name="Normal 3 3 2 3 8 2" xfId="6445" xr:uid="{00000000-0005-0000-0000-000014190000}"/>
    <cellStyle name="Normal 3 3 2 3 8 2 2" xfId="14431" xr:uid="{B9816B2A-1C34-47AE-ABE5-431CBC869B9E}"/>
    <cellStyle name="Normal 3 3 2 3 8 3" xfId="6446" xr:uid="{00000000-0005-0000-0000-000015190000}"/>
    <cellStyle name="Normal 3 3 2 3 8 3 2" xfId="14432" xr:uid="{01EAB8C9-912F-4A3B-B8F1-E779FA597D65}"/>
    <cellStyle name="Normal 3 3 2 3 8 4" xfId="6447" xr:uid="{00000000-0005-0000-0000-000016190000}"/>
    <cellStyle name="Normal 3 3 2 3 8 4 2" xfId="14433" xr:uid="{431DE456-E9C3-4742-8988-D3E1D3B46EBD}"/>
    <cellStyle name="Normal 3 3 2 3 8 5" xfId="6448" xr:uid="{00000000-0005-0000-0000-000017190000}"/>
    <cellStyle name="Normal 3 3 2 3 8 5 2" xfId="14434" xr:uid="{614883A9-007F-4540-B373-FF5DD29674DA}"/>
    <cellStyle name="Normal 3 3 2 3 8 6" xfId="6449" xr:uid="{00000000-0005-0000-0000-000018190000}"/>
    <cellStyle name="Normal 3 3 2 3 8 6 2" xfId="14435" xr:uid="{1BFABB58-BE41-477A-9255-FCAE635B05DA}"/>
    <cellStyle name="Normal 3 3 2 3 8 7" xfId="6450" xr:uid="{00000000-0005-0000-0000-000019190000}"/>
    <cellStyle name="Normal 3 3 2 3 8 7 2" xfId="14436" xr:uid="{EB14EACA-3528-49D1-9E41-70E0F8A2D968}"/>
    <cellStyle name="Normal 3 3 2 3 8 8" xfId="6451" xr:uid="{00000000-0005-0000-0000-00001A190000}"/>
    <cellStyle name="Normal 3 3 2 3 8 8 2" xfId="14437" xr:uid="{3BE97240-CC1F-4306-A419-8CFD0619D3C6}"/>
    <cellStyle name="Normal 3 3 2 3 8 9" xfId="6452" xr:uid="{00000000-0005-0000-0000-00001B190000}"/>
    <cellStyle name="Normal 3 3 2 3 8 9 2" xfId="14438" xr:uid="{B685AA40-7310-403A-9AFD-A2491B21D80F}"/>
    <cellStyle name="Normal 3 3 2 3 9" xfId="14269" xr:uid="{CBB3DC23-E7F3-43E3-A7D7-DAA1EC097BEA}"/>
    <cellStyle name="Normal 3 3 2 4" xfId="6453" xr:uid="{00000000-0005-0000-0000-00001C190000}"/>
    <cellStyle name="Normal 3 3 2 4 2" xfId="6454" xr:uid="{00000000-0005-0000-0000-00001D190000}"/>
    <cellStyle name="Normal 3 3 2 4 2 10" xfId="6455" xr:uid="{00000000-0005-0000-0000-00001E190000}"/>
    <cellStyle name="Normal 3 3 2 4 2 10 2" xfId="14441" xr:uid="{77E87A11-C113-492B-B3C5-34AFBD15BDD7}"/>
    <cellStyle name="Normal 3 3 2 4 2 11" xfId="6456" xr:uid="{00000000-0005-0000-0000-00001F190000}"/>
    <cellStyle name="Normal 3 3 2 4 2 11 2" xfId="14442" xr:uid="{7FEE82BB-0E4F-4BC8-9D77-917DD46551DE}"/>
    <cellStyle name="Normal 3 3 2 4 2 12" xfId="6457" xr:uid="{00000000-0005-0000-0000-000020190000}"/>
    <cellStyle name="Normal 3 3 2 4 2 12 2" xfId="14443" xr:uid="{944E6333-78C0-47C9-948E-585600B7529D}"/>
    <cellStyle name="Normal 3 3 2 4 2 13" xfId="6458" xr:uid="{00000000-0005-0000-0000-000021190000}"/>
    <cellStyle name="Normal 3 3 2 4 2 13 2" xfId="14444" xr:uid="{CCEB515B-8699-4197-A8CE-8C0D047881CA}"/>
    <cellStyle name="Normal 3 3 2 4 2 14" xfId="6459" xr:uid="{00000000-0005-0000-0000-000022190000}"/>
    <cellStyle name="Normal 3 3 2 4 2 14 2" xfId="14445" xr:uid="{8E751F58-F57D-439D-A0C1-8D90732A2FD3}"/>
    <cellStyle name="Normal 3 3 2 4 2 15" xfId="6460" xr:uid="{00000000-0005-0000-0000-000023190000}"/>
    <cellStyle name="Normal 3 3 2 4 2 15 2" xfId="14446" xr:uid="{38882417-DB35-40B3-964E-3640CF305F3D}"/>
    <cellStyle name="Normal 3 3 2 4 2 16" xfId="6461" xr:uid="{00000000-0005-0000-0000-000024190000}"/>
    <cellStyle name="Normal 3 3 2 4 2 16 2" xfId="14447" xr:uid="{897513E2-906A-4AC7-9611-D3EF9D361DDA}"/>
    <cellStyle name="Normal 3 3 2 4 2 17" xfId="6462" xr:uid="{00000000-0005-0000-0000-000025190000}"/>
    <cellStyle name="Normal 3 3 2 4 2 17 2" xfId="14448" xr:uid="{49D71FD8-DC74-41C6-A73D-ABB0E436AEB8}"/>
    <cellStyle name="Normal 3 3 2 4 2 18" xfId="6463" xr:uid="{00000000-0005-0000-0000-000026190000}"/>
    <cellStyle name="Normal 3 3 2 4 2 18 2" xfId="14449" xr:uid="{92124549-6CC3-49E3-ACE9-46EA6FF5DCD8}"/>
    <cellStyle name="Normal 3 3 2 4 2 19" xfId="6464" xr:uid="{00000000-0005-0000-0000-000027190000}"/>
    <cellStyle name="Normal 3 3 2 4 2 19 2" xfId="14450" xr:uid="{31523AB6-07E9-4C7B-8181-769BA3DFF216}"/>
    <cellStyle name="Normal 3 3 2 4 2 2" xfId="6465" xr:uid="{00000000-0005-0000-0000-000028190000}"/>
    <cellStyle name="Normal 3 3 2 4 2 2 2" xfId="14451" xr:uid="{74E5637B-96A3-48F4-805F-268BF102AB7F}"/>
    <cellStyle name="Normal 3 3 2 4 2 20" xfId="14440" xr:uid="{CBCB5842-C739-4971-8A29-4BCD2C6D4B59}"/>
    <cellStyle name="Normal 3 3 2 4 2 3" xfId="6466" xr:uid="{00000000-0005-0000-0000-000029190000}"/>
    <cellStyle name="Normal 3 3 2 4 2 3 2" xfId="14452" xr:uid="{9F0485E4-15E3-4183-8419-57C52D574B00}"/>
    <cellStyle name="Normal 3 3 2 4 2 4" xfId="6467" xr:uid="{00000000-0005-0000-0000-00002A190000}"/>
    <cellStyle name="Normal 3 3 2 4 2 4 2" xfId="14453" xr:uid="{70643AF4-DBEA-499D-9A2C-51B9F1D2A5AD}"/>
    <cellStyle name="Normal 3 3 2 4 2 5" xfId="6468" xr:uid="{00000000-0005-0000-0000-00002B190000}"/>
    <cellStyle name="Normal 3 3 2 4 2 5 2" xfId="14454" xr:uid="{483BE91B-BBF0-4782-AE86-D3EFEB21BE79}"/>
    <cellStyle name="Normal 3 3 2 4 2 6" xfId="6469" xr:uid="{00000000-0005-0000-0000-00002C190000}"/>
    <cellStyle name="Normal 3 3 2 4 2 6 2" xfId="14455" xr:uid="{5FB0806F-FB1C-4B67-AD4C-434E6C5875E2}"/>
    <cellStyle name="Normal 3 3 2 4 2 7" xfId="6470" xr:uid="{00000000-0005-0000-0000-00002D190000}"/>
    <cellStyle name="Normal 3 3 2 4 2 7 2" xfId="14456" xr:uid="{50D37EBF-915B-4A25-9221-4EA4FB065551}"/>
    <cellStyle name="Normal 3 3 2 4 2 8" xfId="6471" xr:uid="{00000000-0005-0000-0000-00002E190000}"/>
    <cellStyle name="Normal 3 3 2 4 2 8 2" xfId="14457" xr:uid="{43CFCDF6-1450-40D3-BD17-EE97FAE2D1F7}"/>
    <cellStyle name="Normal 3 3 2 4 2 9" xfId="6472" xr:uid="{00000000-0005-0000-0000-00002F190000}"/>
    <cellStyle name="Normal 3 3 2 4 2 9 2" xfId="14458" xr:uid="{D91525F4-5CEE-45BB-8C57-99A1A132C59D}"/>
    <cellStyle name="Normal 3 3 2 4 3" xfId="6473" xr:uid="{00000000-0005-0000-0000-000030190000}"/>
    <cellStyle name="Normal 3 3 2 4 3 10" xfId="6474" xr:uid="{00000000-0005-0000-0000-000031190000}"/>
    <cellStyle name="Normal 3 3 2 4 3 10 2" xfId="14460" xr:uid="{FA60FB53-4D34-48D1-9D01-3A5170C589D4}"/>
    <cellStyle name="Normal 3 3 2 4 3 11" xfId="6475" xr:uid="{00000000-0005-0000-0000-000032190000}"/>
    <cellStyle name="Normal 3 3 2 4 3 11 2" xfId="14461" xr:uid="{66A8E6D7-4DA1-47BD-9B91-9662F94B9CB8}"/>
    <cellStyle name="Normal 3 3 2 4 3 12" xfId="6476" xr:uid="{00000000-0005-0000-0000-000033190000}"/>
    <cellStyle name="Normal 3 3 2 4 3 12 2" xfId="14462" xr:uid="{2B1FDDDC-72E8-4859-B942-99D4A5D03BD4}"/>
    <cellStyle name="Normal 3 3 2 4 3 13" xfId="6477" xr:uid="{00000000-0005-0000-0000-000034190000}"/>
    <cellStyle name="Normal 3 3 2 4 3 13 2" xfId="14463" xr:uid="{F0270AD2-94EE-46C1-8B58-66482F44EF84}"/>
    <cellStyle name="Normal 3 3 2 4 3 14" xfId="6478" xr:uid="{00000000-0005-0000-0000-000035190000}"/>
    <cellStyle name="Normal 3 3 2 4 3 14 2" xfId="14464" xr:uid="{B85594FE-24B2-40A6-892C-B353B257F5C3}"/>
    <cellStyle name="Normal 3 3 2 4 3 15" xfId="6479" xr:uid="{00000000-0005-0000-0000-000036190000}"/>
    <cellStyle name="Normal 3 3 2 4 3 15 2" xfId="14465" xr:uid="{C10F596A-71D0-433F-AB28-9F750187EBCA}"/>
    <cellStyle name="Normal 3 3 2 4 3 16" xfId="14459" xr:uid="{6CEDED84-F333-40FE-B396-13F0A9A2BDC2}"/>
    <cellStyle name="Normal 3 3 2 4 3 2" xfId="6480" xr:uid="{00000000-0005-0000-0000-000037190000}"/>
    <cellStyle name="Normal 3 3 2 4 3 2 2" xfId="14466" xr:uid="{6077C010-ED0A-4451-BD3F-BCF44C90E5E5}"/>
    <cellStyle name="Normal 3 3 2 4 3 3" xfId="6481" xr:uid="{00000000-0005-0000-0000-000038190000}"/>
    <cellStyle name="Normal 3 3 2 4 3 3 2" xfId="14467" xr:uid="{306C2A48-827C-4E1F-8CC3-9DD12948896C}"/>
    <cellStyle name="Normal 3 3 2 4 3 4" xfId="6482" xr:uid="{00000000-0005-0000-0000-000039190000}"/>
    <cellStyle name="Normal 3 3 2 4 3 4 2" xfId="14468" xr:uid="{58C0BF3F-25F5-4A4A-973A-3CE7CA21D6C6}"/>
    <cellStyle name="Normal 3 3 2 4 3 5" xfId="6483" xr:uid="{00000000-0005-0000-0000-00003A190000}"/>
    <cellStyle name="Normal 3 3 2 4 3 5 2" xfId="14469" xr:uid="{37AC6193-01E0-4460-9859-1A1FE6AB3086}"/>
    <cellStyle name="Normal 3 3 2 4 3 6" xfId="6484" xr:uid="{00000000-0005-0000-0000-00003B190000}"/>
    <cellStyle name="Normal 3 3 2 4 3 6 2" xfId="14470" xr:uid="{F460560F-3697-480C-BBBF-8C15BF998FCD}"/>
    <cellStyle name="Normal 3 3 2 4 3 7" xfId="6485" xr:uid="{00000000-0005-0000-0000-00003C190000}"/>
    <cellStyle name="Normal 3 3 2 4 3 7 2" xfId="14471" xr:uid="{7DF7E92A-B937-4ECD-99F3-44C6B3DF0CF3}"/>
    <cellStyle name="Normal 3 3 2 4 3 8" xfId="6486" xr:uid="{00000000-0005-0000-0000-00003D190000}"/>
    <cellStyle name="Normal 3 3 2 4 3 8 2" xfId="14472" xr:uid="{EE8FAAD7-568B-486E-9A6F-AE0FDF5A4F57}"/>
    <cellStyle name="Normal 3 3 2 4 3 9" xfId="6487" xr:uid="{00000000-0005-0000-0000-00003E190000}"/>
    <cellStyle name="Normal 3 3 2 4 3 9 2" xfId="14473" xr:uid="{24150A3B-E0B4-460E-8018-0CEC2CF5E584}"/>
    <cellStyle name="Normal 3 3 2 4 4" xfId="6488" xr:uid="{00000000-0005-0000-0000-00003F190000}"/>
    <cellStyle name="Normal 3 3 2 4 4 10" xfId="6489" xr:uid="{00000000-0005-0000-0000-000040190000}"/>
    <cellStyle name="Normal 3 3 2 4 4 10 2" xfId="14475" xr:uid="{3FEA5EAF-D0C0-4B60-89CA-05D971616F9F}"/>
    <cellStyle name="Normal 3 3 2 4 4 11" xfId="6490" xr:uid="{00000000-0005-0000-0000-000041190000}"/>
    <cellStyle name="Normal 3 3 2 4 4 11 2" xfId="14476" xr:uid="{11AB3294-DF2B-4C43-B592-0FF8B73FAB0D}"/>
    <cellStyle name="Normal 3 3 2 4 4 12" xfId="6491" xr:uid="{00000000-0005-0000-0000-000042190000}"/>
    <cellStyle name="Normal 3 3 2 4 4 12 2" xfId="14477" xr:uid="{4A9A18B5-111B-4A3E-A54D-9A9F6A59D5DD}"/>
    <cellStyle name="Normal 3 3 2 4 4 13" xfId="6492" xr:uid="{00000000-0005-0000-0000-000043190000}"/>
    <cellStyle name="Normal 3 3 2 4 4 13 2" xfId="14478" xr:uid="{665DD368-279B-40F1-A444-289ABF6EA197}"/>
    <cellStyle name="Normal 3 3 2 4 4 14" xfId="6493" xr:uid="{00000000-0005-0000-0000-000044190000}"/>
    <cellStyle name="Normal 3 3 2 4 4 14 2" xfId="14479" xr:uid="{76B1FAB9-21E4-4311-A5E2-FA46F92A6CB6}"/>
    <cellStyle name="Normal 3 3 2 4 4 15" xfId="6494" xr:uid="{00000000-0005-0000-0000-000045190000}"/>
    <cellStyle name="Normal 3 3 2 4 4 15 2" xfId="14480" xr:uid="{1F9F3882-8070-4E83-985A-2A877A7B4B39}"/>
    <cellStyle name="Normal 3 3 2 4 4 16" xfId="14474" xr:uid="{44A9500D-BF95-4E08-9572-0D56B0D648D0}"/>
    <cellStyle name="Normal 3 3 2 4 4 2" xfId="6495" xr:uid="{00000000-0005-0000-0000-000046190000}"/>
    <cellStyle name="Normal 3 3 2 4 4 2 2" xfId="14481" xr:uid="{E717E4E4-079A-476A-BD73-7E08BED771C5}"/>
    <cellStyle name="Normal 3 3 2 4 4 3" xfId="6496" xr:uid="{00000000-0005-0000-0000-000047190000}"/>
    <cellStyle name="Normal 3 3 2 4 4 3 2" xfId="14482" xr:uid="{F7F29C44-0F10-43F7-A14B-2F06ECAF5599}"/>
    <cellStyle name="Normal 3 3 2 4 4 4" xfId="6497" xr:uid="{00000000-0005-0000-0000-000048190000}"/>
    <cellStyle name="Normal 3 3 2 4 4 4 2" xfId="14483" xr:uid="{904DD506-9036-4972-BC9C-7CE7C8707638}"/>
    <cellStyle name="Normal 3 3 2 4 4 5" xfId="6498" xr:uid="{00000000-0005-0000-0000-000049190000}"/>
    <cellStyle name="Normal 3 3 2 4 4 5 2" xfId="14484" xr:uid="{D7EB48DE-28D9-4DC2-A9E0-EBDE1A4084D3}"/>
    <cellStyle name="Normal 3 3 2 4 4 6" xfId="6499" xr:uid="{00000000-0005-0000-0000-00004A190000}"/>
    <cellStyle name="Normal 3 3 2 4 4 6 2" xfId="14485" xr:uid="{BF4A947A-0A9B-4067-AF59-E5335CED47ED}"/>
    <cellStyle name="Normal 3 3 2 4 4 7" xfId="6500" xr:uid="{00000000-0005-0000-0000-00004B190000}"/>
    <cellStyle name="Normal 3 3 2 4 4 7 2" xfId="14486" xr:uid="{69108175-4B0F-43BE-A7C1-DCB16DA3BBA2}"/>
    <cellStyle name="Normal 3 3 2 4 4 8" xfId="6501" xr:uid="{00000000-0005-0000-0000-00004C190000}"/>
    <cellStyle name="Normal 3 3 2 4 4 8 2" xfId="14487" xr:uid="{25BFCB42-2DFA-45A9-A790-1392A09CE996}"/>
    <cellStyle name="Normal 3 3 2 4 4 9" xfId="6502" xr:uid="{00000000-0005-0000-0000-00004D190000}"/>
    <cellStyle name="Normal 3 3 2 4 4 9 2" xfId="14488" xr:uid="{234D66D4-C7A5-493D-A1A4-EC95B23D350A}"/>
    <cellStyle name="Normal 3 3 2 4 5" xfId="6503" xr:uid="{00000000-0005-0000-0000-00004E190000}"/>
    <cellStyle name="Normal 3 3 2 4 5 10" xfId="6504" xr:uid="{00000000-0005-0000-0000-00004F190000}"/>
    <cellStyle name="Normal 3 3 2 4 5 10 2" xfId="14490" xr:uid="{DFAAD59F-CCAB-489D-813D-BAA1A63BB67A}"/>
    <cellStyle name="Normal 3 3 2 4 5 11" xfId="6505" xr:uid="{00000000-0005-0000-0000-000050190000}"/>
    <cellStyle name="Normal 3 3 2 4 5 11 2" xfId="14491" xr:uid="{C53E0385-1F6F-4AE1-98A4-84CE591D8A11}"/>
    <cellStyle name="Normal 3 3 2 4 5 12" xfId="6506" xr:uid="{00000000-0005-0000-0000-000051190000}"/>
    <cellStyle name="Normal 3 3 2 4 5 12 2" xfId="14492" xr:uid="{2B20C6E5-5B6E-4F1D-9BC5-045FECF65EF5}"/>
    <cellStyle name="Normal 3 3 2 4 5 13" xfId="6507" xr:uid="{00000000-0005-0000-0000-000052190000}"/>
    <cellStyle name="Normal 3 3 2 4 5 13 2" xfId="14493" xr:uid="{CE2C6D50-4236-4742-93F5-8673917DCE43}"/>
    <cellStyle name="Normal 3 3 2 4 5 14" xfId="6508" xr:uid="{00000000-0005-0000-0000-000053190000}"/>
    <cellStyle name="Normal 3 3 2 4 5 14 2" xfId="14494" xr:uid="{AF22556E-5388-43D6-B68F-4DC15DED10D1}"/>
    <cellStyle name="Normal 3 3 2 4 5 15" xfId="6509" xr:uid="{00000000-0005-0000-0000-000054190000}"/>
    <cellStyle name="Normal 3 3 2 4 5 15 2" xfId="14495" xr:uid="{16751C76-5800-4978-AAFE-857AFC6B2383}"/>
    <cellStyle name="Normal 3 3 2 4 5 16" xfId="14489" xr:uid="{AE134C26-9A35-4004-AF7E-AF7DEA8DA192}"/>
    <cellStyle name="Normal 3 3 2 4 5 2" xfId="6510" xr:uid="{00000000-0005-0000-0000-000055190000}"/>
    <cellStyle name="Normal 3 3 2 4 5 2 2" xfId="14496" xr:uid="{90184BAA-8C8B-4B94-97C6-51719ADA25D2}"/>
    <cellStyle name="Normal 3 3 2 4 5 3" xfId="6511" xr:uid="{00000000-0005-0000-0000-000056190000}"/>
    <cellStyle name="Normal 3 3 2 4 5 3 2" xfId="14497" xr:uid="{8C0DE3D7-5F49-49C7-8554-1ABF3322239C}"/>
    <cellStyle name="Normal 3 3 2 4 5 4" xfId="6512" xr:uid="{00000000-0005-0000-0000-000057190000}"/>
    <cellStyle name="Normal 3 3 2 4 5 4 2" xfId="14498" xr:uid="{27604ADD-A92D-4FDB-80CC-26CDF7960781}"/>
    <cellStyle name="Normal 3 3 2 4 5 5" xfId="6513" xr:uid="{00000000-0005-0000-0000-000058190000}"/>
    <cellStyle name="Normal 3 3 2 4 5 5 2" xfId="14499" xr:uid="{42A3A870-706D-49F6-81F4-2E1AB4AD65E7}"/>
    <cellStyle name="Normal 3 3 2 4 5 6" xfId="6514" xr:uid="{00000000-0005-0000-0000-000059190000}"/>
    <cellStyle name="Normal 3 3 2 4 5 6 2" xfId="14500" xr:uid="{0FF532C0-0BFC-4F40-B45D-4DD8528933CD}"/>
    <cellStyle name="Normal 3 3 2 4 5 7" xfId="6515" xr:uid="{00000000-0005-0000-0000-00005A190000}"/>
    <cellStyle name="Normal 3 3 2 4 5 7 2" xfId="14501" xr:uid="{DFDC59F5-0B98-45A1-BE07-5E4414EE9E46}"/>
    <cellStyle name="Normal 3 3 2 4 5 8" xfId="6516" xr:uid="{00000000-0005-0000-0000-00005B190000}"/>
    <cellStyle name="Normal 3 3 2 4 5 8 2" xfId="14502" xr:uid="{360182C9-4DCA-462B-8F8D-5911676D78D0}"/>
    <cellStyle name="Normal 3 3 2 4 5 9" xfId="6517" xr:uid="{00000000-0005-0000-0000-00005C190000}"/>
    <cellStyle name="Normal 3 3 2 4 5 9 2" xfId="14503" xr:uid="{265BE706-AD59-446D-8DCE-50F148D5A464}"/>
    <cellStyle name="Normal 3 3 2 4 6" xfId="14439" xr:uid="{DC5B1552-9230-4592-9912-DA6F56768611}"/>
    <cellStyle name="Normal 3 3 2 5" xfId="6518" xr:uid="{00000000-0005-0000-0000-00005D190000}"/>
    <cellStyle name="Normal 3 3 2 5 2" xfId="14504" xr:uid="{CBD3C21E-3045-4F50-A83C-739365312C37}"/>
    <cellStyle name="Normal 3 3 2 6" xfId="6519" xr:uid="{00000000-0005-0000-0000-00005E190000}"/>
    <cellStyle name="Normal 3 3 2 6 2" xfId="14505" xr:uid="{2DEE5E21-5074-4A4E-B78C-70D3F0EF23C6}"/>
    <cellStyle name="Normal 3 3 2 7" xfId="6520" xr:uid="{00000000-0005-0000-0000-00005F190000}"/>
    <cellStyle name="Normal 3 3 2 7 2" xfId="14506" xr:uid="{6595EE5C-9399-4CE9-AB1D-9A939CC2001F}"/>
    <cellStyle name="Normal 3 3 2 8" xfId="6521" xr:uid="{00000000-0005-0000-0000-000060190000}"/>
    <cellStyle name="Normal 3 3 2 8 2" xfId="14507" xr:uid="{F964F577-BD66-489E-92BB-8488B9DAF6C9}"/>
    <cellStyle name="Normal 3 3 2 9" xfId="6522" xr:uid="{00000000-0005-0000-0000-000061190000}"/>
    <cellStyle name="Normal 3 3 2 9 2" xfId="14508" xr:uid="{3895ADE3-4578-4ED9-BE63-BC308F68E4E6}"/>
    <cellStyle name="Normal 3 3 3" xfId="6523" xr:uid="{00000000-0005-0000-0000-000062190000}"/>
    <cellStyle name="Normal 3 3 3 10" xfId="6524" xr:uid="{00000000-0005-0000-0000-000063190000}"/>
    <cellStyle name="Normal 3 3 3 10 2" xfId="14510" xr:uid="{5597D780-B1D7-4F6A-A459-030317BF49A1}"/>
    <cellStyle name="Normal 3 3 3 11" xfId="6525" xr:uid="{00000000-0005-0000-0000-000064190000}"/>
    <cellStyle name="Normal 3 3 3 11 2" xfId="14511" xr:uid="{D1B6E6A6-EC29-4343-A8F9-6809629911EA}"/>
    <cellStyle name="Normal 3 3 3 12" xfId="6526" xr:uid="{00000000-0005-0000-0000-000065190000}"/>
    <cellStyle name="Normal 3 3 3 12 2" xfId="14512" xr:uid="{2A1BD646-EE89-4BB6-980B-3B55CCDBA5C5}"/>
    <cellStyle name="Normal 3 3 3 13" xfId="6527" xr:uid="{00000000-0005-0000-0000-000066190000}"/>
    <cellStyle name="Normal 3 3 3 13 2" xfId="14513" xr:uid="{0AA49C26-AB60-4B16-9162-04CA34287B45}"/>
    <cellStyle name="Normal 3 3 3 14" xfId="6528" xr:uid="{00000000-0005-0000-0000-000067190000}"/>
    <cellStyle name="Normal 3 3 3 14 2" xfId="14514" xr:uid="{31340572-6C9E-41BB-9926-CC85DC6E7107}"/>
    <cellStyle name="Normal 3 3 3 15" xfId="6529" xr:uid="{00000000-0005-0000-0000-000068190000}"/>
    <cellStyle name="Normal 3 3 3 15 2" xfId="14515" xr:uid="{8D04DB2E-5DF3-4DBB-BC3C-F4F613EAC95F}"/>
    <cellStyle name="Normal 3 3 3 16" xfId="6530" xr:uid="{00000000-0005-0000-0000-000069190000}"/>
    <cellStyle name="Normal 3 3 3 16 2" xfId="14516" xr:uid="{A43F6125-2CD8-402F-87B4-5B06073298D2}"/>
    <cellStyle name="Normal 3 3 3 17" xfId="6531" xr:uid="{00000000-0005-0000-0000-00006A190000}"/>
    <cellStyle name="Normal 3 3 3 17 2" xfId="14517" xr:uid="{8CBE1F05-35C4-42FA-B229-43C9CB18D713}"/>
    <cellStyle name="Normal 3 3 3 18" xfId="6532" xr:uid="{00000000-0005-0000-0000-00006B190000}"/>
    <cellStyle name="Normal 3 3 3 18 2" xfId="14518" xr:uid="{ABFCC18A-BDC4-4693-B28A-1CB1FACADF43}"/>
    <cellStyle name="Normal 3 3 3 19" xfId="6533" xr:uid="{00000000-0005-0000-0000-00006C190000}"/>
    <cellStyle name="Normal 3 3 3 19 2" xfId="14519" xr:uid="{A200823B-C082-4A3E-9A71-7E82B6F6F76D}"/>
    <cellStyle name="Normal 3 3 3 2" xfId="6534" xr:uid="{00000000-0005-0000-0000-00006D190000}"/>
    <cellStyle name="Normal 3 3 3 2 2" xfId="6535" xr:uid="{00000000-0005-0000-0000-00006E190000}"/>
    <cellStyle name="Normal 3 3 3 2 2 10" xfId="6536" xr:uid="{00000000-0005-0000-0000-00006F190000}"/>
    <cellStyle name="Normal 3 3 3 2 2 10 2" xfId="14522" xr:uid="{019E78CE-BBF4-419E-BC52-03BA8FAA710D}"/>
    <cellStyle name="Normal 3 3 3 2 2 11" xfId="6537" xr:uid="{00000000-0005-0000-0000-000070190000}"/>
    <cellStyle name="Normal 3 3 3 2 2 11 2" xfId="14523" xr:uid="{7A009042-2CAB-4879-8572-67921456D597}"/>
    <cellStyle name="Normal 3 3 3 2 2 12" xfId="6538" xr:uid="{00000000-0005-0000-0000-000071190000}"/>
    <cellStyle name="Normal 3 3 3 2 2 12 2" xfId="14524" xr:uid="{69C1E15B-4922-48EC-89BA-133A4D303BC9}"/>
    <cellStyle name="Normal 3 3 3 2 2 13" xfId="6539" xr:uid="{00000000-0005-0000-0000-000072190000}"/>
    <cellStyle name="Normal 3 3 3 2 2 13 2" xfId="14525" xr:uid="{164F8A26-38B4-49D8-9EB2-079DBD945AB5}"/>
    <cellStyle name="Normal 3 3 3 2 2 14" xfId="6540" xr:uid="{00000000-0005-0000-0000-000073190000}"/>
    <cellStyle name="Normal 3 3 3 2 2 14 2" xfId="14526" xr:uid="{968C5A98-2007-4B0D-BF2F-6D2F050DD74C}"/>
    <cellStyle name="Normal 3 3 3 2 2 15" xfId="6541" xr:uid="{00000000-0005-0000-0000-000074190000}"/>
    <cellStyle name="Normal 3 3 3 2 2 15 2" xfId="14527" xr:uid="{0FFF0FCB-86CE-4782-8CC9-DACAD856C57E}"/>
    <cellStyle name="Normal 3 3 3 2 2 16" xfId="6542" xr:uid="{00000000-0005-0000-0000-000075190000}"/>
    <cellStyle name="Normal 3 3 3 2 2 16 2" xfId="14528" xr:uid="{F471C4DB-BC8D-467D-A3C9-1AAF23C90C52}"/>
    <cellStyle name="Normal 3 3 3 2 2 17" xfId="6543" xr:uid="{00000000-0005-0000-0000-000076190000}"/>
    <cellStyle name="Normal 3 3 3 2 2 17 2" xfId="14529" xr:uid="{BAD7141D-71C8-45D9-99F1-50919E5129EA}"/>
    <cellStyle name="Normal 3 3 3 2 2 18" xfId="6544" xr:uid="{00000000-0005-0000-0000-000077190000}"/>
    <cellStyle name="Normal 3 3 3 2 2 18 2" xfId="14530" xr:uid="{D3719AD6-C813-4154-A782-B1AA2A595209}"/>
    <cellStyle name="Normal 3 3 3 2 2 19" xfId="6545" xr:uid="{00000000-0005-0000-0000-000078190000}"/>
    <cellStyle name="Normal 3 3 3 2 2 19 2" xfId="14531" xr:uid="{CE49A505-B484-4037-84F4-5C40721D726F}"/>
    <cellStyle name="Normal 3 3 3 2 2 2" xfId="6546" xr:uid="{00000000-0005-0000-0000-000079190000}"/>
    <cellStyle name="Normal 3 3 3 2 2 2 2" xfId="6547" xr:uid="{00000000-0005-0000-0000-00007A190000}"/>
    <cellStyle name="Normal 3 3 3 2 2 2 2 10" xfId="6548" xr:uid="{00000000-0005-0000-0000-00007B190000}"/>
    <cellStyle name="Normal 3 3 3 2 2 2 2 10 2" xfId="14534" xr:uid="{9AAD9819-18AD-4D18-AB08-C9A46601C328}"/>
    <cellStyle name="Normal 3 3 3 2 2 2 2 11" xfId="6549" xr:uid="{00000000-0005-0000-0000-00007C190000}"/>
    <cellStyle name="Normal 3 3 3 2 2 2 2 11 2" xfId="14535" xr:uid="{E661C0C5-39C6-4353-8422-804B50E9EE60}"/>
    <cellStyle name="Normal 3 3 3 2 2 2 2 12" xfId="6550" xr:uid="{00000000-0005-0000-0000-00007D190000}"/>
    <cellStyle name="Normal 3 3 3 2 2 2 2 12 2" xfId="14536" xr:uid="{A8DD59FD-0EA6-447F-BFBE-40D0E16A7182}"/>
    <cellStyle name="Normal 3 3 3 2 2 2 2 13" xfId="6551" xr:uid="{00000000-0005-0000-0000-00007E190000}"/>
    <cellStyle name="Normal 3 3 3 2 2 2 2 13 2" xfId="14537" xr:uid="{CED0E36B-D97E-4087-84F4-A9B03C24E977}"/>
    <cellStyle name="Normal 3 3 3 2 2 2 2 14" xfId="6552" xr:uid="{00000000-0005-0000-0000-00007F190000}"/>
    <cellStyle name="Normal 3 3 3 2 2 2 2 14 2" xfId="14538" xr:uid="{116E46C1-4ECE-4AAF-A00E-2B36049A07D8}"/>
    <cellStyle name="Normal 3 3 3 2 2 2 2 15" xfId="6553" xr:uid="{00000000-0005-0000-0000-000080190000}"/>
    <cellStyle name="Normal 3 3 3 2 2 2 2 15 2" xfId="14539" xr:uid="{42404A49-8514-4D74-AF1C-3F79F174C1A9}"/>
    <cellStyle name="Normal 3 3 3 2 2 2 2 16" xfId="14533" xr:uid="{CDE93A76-22E6-4C65-A090-6D1B83045DB0}"/>
    <cellStyle name="Normal 3 3 3 2 2 2 2 2" xfId="6554" xr:uid="{00000000-0005-0000-0000-000081190000}"/>
    <cellStyle name="Normal 3 3 3 2 2 2 2 2 2" xfId="14540" xr:uid="{9D22120B-FE3E-489E-8EAA-90792928ECE4}"/>
    <cellStyle name="Normal 3 3 3 2 2 2 2 3" xfId="6555" xr:uid="{00000000-0005-0000-0000-000082190000}"/>
    <cellStyle name="Normal 3 3 3 2 2 2 2 3 2" xfId="14541" xr:uid="{1A7DD6D1-EE5F-492D-9BD0-3183C21405AD}"/>
    <cellStyle name="Normal 3 3 3 2 2 2 2 4" xfId="6556" xr:uid="{00000000-0005-0000-0000-000083190000}"/>
    <cellStyle name="Normal 3 3 3 2 2 2 2 4 2" xfId="14542" xr:uid="{222DFD89-B766-4F40-B528-0842EEDC566A}"/>
    <cellStyle name="Normal 3 3 3 2 2 2 2 5" xfId="6557" xr:uid="{00000000-0005-0000-0000-000084190000}"/>
    <cellStyle name="Normal 3 3 3 2 2 2 2 5 2" xfId="14543" xr:uid="{A047DFB8-1740-47FA-9CA4-69FA568D1120}"/>
    <cellStyle name="Normal 3 3 3 2 2 2 2 6" xfId="6558" xr:uid="{00000000-0005-0000-0000-000085190000}"/>
    <cellStyle name="Normal 3 3 3 2 2 2 2 6 2" xfId="14544" xr:uid="{9822CB52-15FE-45BA-A5FF-8CD2CA57F4E1}"/>
    <cellStyle name="Normal 3 3 3 2 2 2 2 7" xfId="6559" xr:uid="{00000000-0005-0000-0000-000086190000}"/>
    <cellStyle name="Normal 3 3 3 2 2 2 2 7 2" xfId="14545" xr:uid="{CBF6051E-4398-4850-A295-6702355001B7}"/>
    <cellStyle name="Normal 3 3 3 2 2 2 2 8" xfId="6560" xr:uid="{00000000-0005-0000-0000-000087190000}"/>
    <cellStyle name="Normal 3 3 3 2 2 2 2 8 2" xfId="14546" xr:uid="{ABD4AC68-EB36-4C64-B482-0595234A8B2A}"/>
    <cellStyle name="Normal 3 3 3 2 2 2 2 9" xfId="6561" xr:uid="{00000000-0005-0000-0000-000088190000}"/>
    <cellStyle name="Normal 3 3 3 2 2 2 2 9 2" xfId="14547" xr:uid="{4AD48056-7CFD-4520-93D6-BAEE1AE72A25}"/>
    <cellStyle name="Normal 3 3 3 2 2 2 3" xfId="6562" xr:uid="{00000000-0005-0000-0000-000089190000}"/>
    <cellStyle name="Normal 3 3 3 2 2 2 3 10" xfId="6563" xr:uid="{00000000-0005-0000-0000-00008A190000}"/>
    <cellStyle name="Normal 3 3 3 2 2 2 3 10 2" xfId="14549" xr:uid="{48304DD6-64F4-4DF3-AFFF-B4B0E7248377}"/>
    <cellStyle name="Normal 3 3 3 2 2 2 3 11" xfId="6564" xr:uid="{00000000-0005-0000-0000-00008B190000}"/>
    <cellStyle name="Normal 3 3 3 2 2 2 3 11 2" xfId="14550" xr:uid="{8CCE4CDB-C5A3-4001-A3BB-188B4AF1FC6C}"/>
    <cellStyle name="Normal 3 3 3 2 2 2 3 12" xfId="6565" xr:uid="{00000000-0005-0000-0000-00008C190000}"/>
    <cellStyle name="Normal 3 3 3 2 2 2 3 12 2" xfId="14551" xr:uid="{133A1F45-DCE3-4D51-A4B1-628DE08F23FE}"/>
    <cellStyle name="Normal 3 3 3 2 2 2 3 13" xfId="6566" xr:uid="{00000000-0005-0000-0000-00008D190000}"/>
    <cellStyle name="Normal 3 3 3 2 2 2 3 13 2" xfId="14552" xr:uid="{5F109FA8-0242-463B-B9C2-530062D3086F}"/>
    <cellStyle name="Normal 3 3 3 2 2 2 3 14" xfId="6567" xr:uid="{00000000-0005-0000-0000-00008E190000}"/>
    <cellStyle name="Normal 3 3 3 2 2 2 3 14 2" xfId="14553" xr:uid="{8C75D147-B571-498D-BE5F-5EA9AA940368}"/>
    <cellStyle name="Normal 3 3 3 2 2 2 3 15" xfId="6568" xr:uid="{00000000-0005-0000-0000-00008F190000}"/>
    <cellStyle name="Normal 3 3 3 2 2 2 3 15 2" xfId="14554" xr:uid="{53CBEA51-02C9-4504-B887-32E46E66FE5C}"/>
    <cellStyle name="Normal 3 3 3 2 2 2 3 16" xfId="14548" xr:uid="{503C357E-9760-4D8F-8BC1-3D34A4D24F61}"/>
    <cellStyle name="Normal 3 3 3 2 2 2 3 2" xfId="6569" xr:uid="{00000000-0005-0000-0000-000090190000}"/>
    <cellStyle name="Normal 3 3 3 2 2 2 3 2 2" xfId="14555" xr:uid="{16F3A697-EF83-4B3A-80CB-1BE3B8779087}"/>
    <cellStyle name="Normal 3 3 3 2 2 2 3 3" xfId="6570" xr:uid="{00000000-0005-0000-0000-000091190000}"/>
    <cellStyle name="Normal 3 3 3 2 2 2 3 3 2" xfId="14556" xr:uid="{D582D035-8D3E-4F32-9696-3CB60AF59CDC}"/>
    <cellStyle name="Normal 3 3 3 2 2 2 3 4" xfId="6571" xr:uid="{00000000-0005-0000-0000-000092190000}"/>
    <cellStyle name="Normal 3 3 3 2 2 2 3 4 2" xfId="14557" xr:uid="{7F46B2A1-8D16-4392-BCD2-074EA2598B98}"/>
    <cellStyle name="Normal 3 3 3 2 2 2 3 5" xfId="6572" xr:uid="{00000000-0005-0000-0000-000093190000}"/>
    <cellStyle name="Normal 3 3 3 2 2 2 3 5 2" xfId="14558" xr:uid="{8ED9B501-36F7-482A-B67B-7041967F1B48}"/>
    <cellStyle name="Normal 3 3 3 2 2 2 3 6" xfId="6573" xr:uid="{00000000-0005-0000-0000-000094190000}"/>
    <cellStyle name="Normal 3 3 3 2 2 2 3 6 2" xfId="14559" xr:uid="{44A95511-FF02-481E-AB9C-A95C943E3E09}"/>
    <cellStyle name="Normal 3 3 3 2 2 2 3 7" xfId="6574" xr:uid="{00000000-0005-0000-0000-000095190000}"/>
    <cellStyle name="Normal 3 3 3 2 2 2 3 7 2" xfId="14560" xr:uid="{9824F881-A132-4ED3-B1AC-26A7EA3B1932}"/>
    <cellStyle name="Normal 3 3 3 2 2 2 3 8" xfId="6575" xr:uid="{00000000-0005-0000-0000-000096190000}"/>
    <cellStyle name="Normal 3 3 3 2 2 2 3 8 2" xfId="14561" xr:uid="{576A74BD-D570-4E8C-8177-6423E77B8B76}"/>
    <cellStyle name="Normal 3 3 3 2 2 2 3 9" xfId="6576" xr:uid="{00000000-0005-0000-0000-000097190000}"/>
    <cellStyle name="Normal 3 3 3 2 2 2 3 9 2" xfId="14562" xr:uid="{70137C79-C0AD-4755-A1C4-49C7C78904FB}"/>
    <cellStyle name="Normal 3 3 3 2 2 2 4" xfId="6577" xr:uid="{00000000-0005-0000-0000-000098190000}"/>
    <cellStyle name="Normal 3 3 3 2 2 2 4 10" xfId="6578" xr:uid="{00000000-0005-0000-0000-000099190000}"/>
    <cellStyle name="Normal 3 3 3 2 2 2 4 10 2" xfId="14564" xr:uid="{514B7795-B12D-43A6-9C24-B40140482955}"/>
    <cellStyle name="Normal 3 3 3 2 2 2 4 11" xfId="6579" xr:uid="{00000000-0005-0000-0000-00009A190000}"/>
    <cellStyle name="Normal 3 3 3 2 2 2 4 11 2" xfId="14565" xr:uid="{07DFCAFF-47DC-4E83-A246-4D10DAC0E4FD}"/>
    <cellStyle name="Normal 3 3 3 2 2 2 4 12" xfId="6580" xr:uid="{00000000-0005-0000-0000-00009B190000}"/>
    <cellStyle name="Normal 3 3 3 2 2 2 4 12 2" xfId="14566" xr:uid="{C0F0BE56-D90A-43B4-A7DD-574930E88588}"/>
    <cellStyle name="Normal 3 3 3 2 2 2 4 13" xfId="6581" xr:uid="{00000000-0005-0000-0000-00009C190000}"/>
    <cellStyle name="Normal 3 3 3 2 2 2 4 13 2" xfId="14567" xr:uid="{7F1860C7-9627-45A2-8FBE-A721BFABD39F}"/>
    <cellStyle name="Normal 3 3 3 2 2 2 4 14" xfId="6582" xr:uid="{00000000-0005-0000-0000-00009D190000}"/>
    <cellStyle name="Normal 3 3 3 2 2 2 4 14 2" xfId="14568" xr:uid="{A72C0D70-F5D4-401D-A167-E2A3B25B24EB}"/>
    <cellStyle name="Normal 3 3 3 2 2 2 4 15" xfId="6583" xr:uid="{00000000-0005-0000-0000-00009E190000}"/>
    <cellStyle name="Normal 3 3 3 2 2 2 4 15 2" xfId="14569" xr:uid="{76A0D206-302D-4AB5-A550-3301337A7CF7}"/>
    <cellStyle name="Normal 3 3 3 2 2 2 4 16" xfId="14563" xr:uid="{6BE310B3-48C7-4B46-AB2E-368ABCEE721F}"/>
    <cellStyle name="Normal 3 3 3 2 2 2 4 2" xfId="6584" xr:uid="{00000000-0005-0000-0000-00009F190000}"/>
    <cellStyle name="Normal 3 3 3 2 2 2 4 2 2" xfId="14570" xr:uid="{0405BF37-B297-4658-B01E-5092F0BF98E4}"/>
    <cellStyle name="Normal 3 3 3 2 2 2 4 3" xfId="6585" xr:uid="{00000000-0005-0000-0000-0000A0190000}"/>
    <cellStyle name="Normal 3 3 3 2 2 2 4 3 2" xfId="14571" xr:uid="{CBB0E0C0-835A-4809-B6B0-7F1C2E70FFAD}"/>
    <cellStyle name="Normal 3 3 3 2 2 2 4 4" xfId="6586" xr:uid="{00000000-0005-0000-0000-0000A1190000}"/>
    <cellStyle name="Normal 3 3 3 2 2 2 4 4 2" xfId="14572" xr:uid="{2D34F1C4-8FA0-4742-86D4-4ABA322390DB}"/>
    <cellStyle name="Normal 3 3 3 2 2 2 4 5" xfId="6587" xr:uid="{00000000-0005-0000-0000-0000A2190000}"/>
    <cellStyle name="Normal 3 3 3 2 2 2 4 5 2" xfId="14573" xr:uid="{D4EDDB10-E489-415A-A89B-09361F26CE10}"/>
    <cellStyle name="Normal 3 3 3 2 2 2 4 6" xfId="6588" xr:uid="{00000000-0005-0000-0000-0000A3190000}"/>
    <cellStyle name="Normal 3 3 3 2 2 2 4 6 2" xfId="14574" xr:uid="{6BDB4B02-B586-4808-87E6-6798858345FC}"/>
    <cellStyle name="Normal 3 3 3 2 2 2 4 7" xfId="6589" xr:uid="{00000000-0005-0000-0000-0000A4190000}"/>
    <cellStyle name="Normal 3 3 3 2 2 2 4 7 2" xfId="14575" xr:uid="{1F3B109B-324F-4417-A5F8-C3CF138616C1}"/>
    <cellStyle name="Normal 3 3 3 2 2 2 4 8" xfId="6590" xr:uid="{00000000-0005-0000-0000-0000A5190000}"/>
    <cellStyle name="Normal 3 3 3 2 2 2 4 8 2" xfId="14576" xr:uid="{97804BF4-3151-4B24-A6BB-D69FF5F9E998}"/>
    <cellStyle name="Normal 3 3 3 2 2 2 4 9" xfId="6591" xr:uid="{00000000-0005-0000-0000-0000A6190000}"/>
    <cellStyle name="Normal 3 3 3 2 2 2 4 9 2" xfId="14577" xr:uid="{4BD961EA-17D0-4E3E-AD1F-756337E6E739}"/>
    <cellStyle name="Normal 3 3 3 2 2 2 5" xfId="6592" xr:uid="{00000000-0005-0000-0000-0000A7190000}"/>
    <cellStyle name="Normal 3 3 3 2 2 2 5 10" xfId="6593" xr:uid="{00000000-0005-0000-0000-0000A8190000}"/>
    <cellStyle name="Normal 3 3 3 2 2 2 5 10 2" xfId="14579" xr:uid="{5B530BF2-D4E9-4010-B766-501B79EE77D9}"/>
    <cellStyle name="Normal 3 3 3 2 2 2 5 11" xfId="6594" xr:uid="{00000000-0005-0000-0000-0000A9190000}"/>
    <cellStyle name="Normal 3 3 3 2 2 2 5 11 2" xfId="14580" xr:uid="{D3655984-D4B5-43AB-B22A-817C3BB7B121}"/>
    <cellStyle name="Normal 3 3 3 2 2 2 5 12" xfId="6595" xr:uid="{00000000-0005-0000-0000-0000AA190000}"/>
    <cellStyle name="Normal 3 3 3 2 2 2 5 12 2" xfId="14581" xr:uid="{1E89BB7A-6497-487B-B511-361AE2CAB12B}"/>
    <cellStyle name="Normal 3 3 3 2 2 2 5 13" xfId="6596" xr:uid="{00000000-0005-0000-0000-0000AB190000}"/>
    <cellStyle name="Normal 3 3 3 2 2 2 5 13 2" xfId="14582" xr:uid="{1D8911C3-5126-4CF7-86BE-647858969C24}"/>
    <cellStyle name="Normal 3 3 3 2 2 2 5 14" xfId="6597" xr:uid="{00000000-0005-0000-0000-0000AC190000}"/>
    <cellStyle name="Normal 3 3 3 2 2 2 5 14 2" xfId="14583" xr:uid="{353735DC-AB5C-44D9-A464-25F74D5DB066}"/>
    <cellStyle name="Normal 3 3 3 2 2 2 5 15" xfId="6598" xr:uid="{00000000-0005-0000-0000-0000AD190000}"/>
    <cellStyle name="Normal 3 3 3 2 2 2 5 15 2" xfId="14584" xr:uid="{CB21500F-F6FB-4F30-8B4B-F99E3EF01F97}"/>
    <cellStyle name="Normal 3 3 3 2 2 2 5 16" xfId="14578" xr:uid="{791B66E3-6825-45AF-B62D-8BF18D4D126E}"/>
    <cellStyle name="Normal 3 3 3 2 2 2 5 2" xfId="6599" xr:uid="{00000000-0005-0000-0000-0000AE190000}"/>
    <cellStyle name="Normal 3 3 3 2 2 2 5 2 2" xfId="14585" xr:uid="{9CE5D14C-7DF9-46DB-B1F4-D99121DF325E}"/>
    <cellStyle name="Normal 3 3 3 2 2 2 5 3" xfId="6600" xr:uid="{00000000-0005-0000-0000-0000AF190000}"/>
    <cellStyle name="Normal 3 3 3 2 2 2 5 3 2" xfId="14586" xr:uid="{37D71448-2AC4-4033-B311-E0F8339D3E79}"/>
    <cellStyle name="Normal 3 3 3 2 2 2 5 4" xfId="6601" xr:uid="{00000000-0005-0000-0000-0000B0190000}"/>
    <cellStyle name="Normal 3 3 3 2 2 2 5 4 2" xfId="14587" xr:uid="{450A51C6-1812-4237-B3AD-3E207A8CF9AC}"/>
    <cellStyle name="Normal 3 3 3 2 2 2 5 5" xfId="6602" xr:uid="{00000000-0005-0000-0000-0000B1190000}"/>
    <cellStyle name="Normal 3 3 3 2 2 2 5 5 2" xfId="14588" xr:uid="{70548CE7-11B8-4333-86EF-57AB568D6DE9}"/>
    <cellStyle name="Normal 3 3 3 2 2 2 5 6" xfId="6603" xr:uid="{00000000-0005-0000-0000-0000B2190000}"/>
    <cellStyle name="Normal 3 3 3 2 2 2 5 6 2" xfId="14589" xr:uid="{3B394F7D-4574-432F-BDF8-CA78147FEB0E}"/>
    <cellStyle name="Normal 3 3 3 2 2 2 5 7" xfId="6604" xr:uid="{00000000-0005-0000-0000-0000B3190000}"/>
    <cellStyle name="Normal 3 3 3 2 2 2 5 7 2" xfId="14590" xr:uid="{6C8B9604-47A7-44A0-8989-BAFB178B2906}"/>
    <cellStyle name="Normal 3 3 3 2 2 2 5 8" xfId="6605" xr:uid="{00000000-0005-0000-0000-0000B4190000}"/>
    <cellStyle name="Normal 3 3 3 2 2 2 5 8 2" xfId="14591" xr:uid="{3B2CAF8C-616F-4A2C-ADF8-5F8CB9504AB0}"/>
    <cellStyle name="Normal 3 3 3 2 2 2 5 9" xfId="6606" xr:uid="{00000000-0005-0000-0000-0000B5190000}"/>
    <cellStyle name="Normal 3 3 3 2 2 2 5 9 2" xfId="14592" xr:uid="{020A8B49-A271-4C92-83BF-6B6D5DFB3C4E}"/>
    <cellStyle name="Normal 3 3 3 2 2 2 6" xfId="14532" xr:uid="{8E62B7BB-6456-4228-9EBA-52A761027345}"/>
    <cellStyle name="Normal 3 3 3 2 2 20" xfId="14521" xr:uid="{5CC8F9C5-81A6-431C-9532-462419BBA667}"/>
    <cellStyle name="Normal 3 3 3 2 2 3" xfId="6607" xr:uid="{00000000-0005-0000-0000-0000B6190000}"/>
    <cellStyle name="Normal 3 3 3 2 2 3 2" xfId="14593" xr:uid="{0F659EC3-67BF-4546-9945-B8119C893C1E}"/>
    <cellStyle name="Normal 3 3 3 2 2 4" xfId="6608" xr:uid="{00000000-0005-0000-0000-0000B7190000}"/>
    <cellStyle name="Normal 3 3 3 2 2 4 2" xfId="14594" xr:uid="{C80D0861-A43C-445A-B268-2F1E93B14792}"/>
    <cellStyle name="Normal 3 3 3 2 2 5" xfId="6609" xr:uid="{00000000-0005-0000-0000-0000B8190000}"/>
    <cellStyle name="Normal 3 3 3 2 2 5 2" xfId="14595" xr:uid="{CB8317B5-FB12-4BCC-A22D-CA6E61CA817C}"/>
    <cellStyle name="Normal 3 3 3 2 2 6" xfId="6610" xr:uid="{00000000-0005-0000-0000-0000B9190000}"/>
    <cellStyle name="Normal 3 3 3 2 2 6 2" xfId="14596" xr:uid="{B263BF65-06C3-425F-B8DE-FE9EF7B28AA7}"/>
    <cellStyle name="Normal 3 3 3 2 2 7" xfId="6611" xr:uid="{00000000-0005-0000-0000-0000BA190000}"/>
    <cellStyle name="Normal 3 3 3 2 2 7 2" xfId="14597" xr:uid="{D851584B-1173-4E0C-92CD-7CC9F537BC07}"/>
    <cellStyle name="Normal 3 3 3 2 2 8" xfId="6612" xr:uid="{00000000-0005-0000-0000-0000BB190000}"/>
    <cellStyle name="Normal 3 3 3 2 2 8 2" xfId="14598" xr:uid="{CF54A4BD-6848-4DD4-8A39-8AFFF2348FDE}"/>
    <cellStyle name="Normal 3 3 3 2 2 9" xfId="6613" xr:uid="{00000000-0005-0000-0000-0000BC190000}"/>
    <cellStyle name="Normal 3 3 3 2 2 9 2" xfId="14599" xr:uid="{BBA854CB-257A-48A3-9A03-94A7F35D53EB}"/>
    <cellStyle name="Normal 3 3 3 2 3" xfId="6614" xr:uid="{00000000-0005-0000-0000-0000BD190000}"/>
    <cellStyle name="Normal 3 3 3 2 3 10" xfId="6615" xr:uid="{00000000-0005-0000-0000-0000BE190000}"/>
    <cellStyle name="Normal 3 3 3 2 3 10 2" xfId="14601" xr:uid="{7E99DA32-9C37-4E5A-8D26-1790BD8F70EE}"/>
    <cellStyle name="Normal 3 3 3 2 3 11" xfId="6616" xr:uid="{00000000-0005-0000-0000-0000BF190000}"/>
    <cellStyle name="Normal 3 3 3 2 3 11 2" xfId="14602" xr:uid="{EBB13511-063F-4E19-9F36-DF53DAD9EFC6}"/>
    <cellStyle name="Normal 3 3 3 2 3 12" xfId="6617" xr:uid="{00000000-0005-0000-0000-0000C0190000}"/>
    <cellStyle name="Normal 3 3 3 2 3 12 2" xfId="14603" xr:uid="{C819FEA3-7280-4EBC-B5D1-04CAEAC5F1B5}"/>
    <cellStyle name="Normal 3 3 3 2 3 13" xfId="6618" xr:uid="{00000000-0005-0000-0000-0000C1190000}"/>
    <cellStyle name="Normal 3 3 3 2 3 13 2" xfId="14604" xr:uid="{12D961E8-7A7C-4389-9A1B-BCB05852B0D0}"/>
    <cellStyle name="Normal 3 3 3 2 3 14" xfId="6619" xr:uid="{00000000-0005-0000-0000-0000C2190000}"/>
    <cellStyle name="Normal 3 3 3 2 3 14 2" xfId="14605" xr:uid="{7F123AC1-649B-4C1C-A6AD-D42F636AF842}"/>
    <cellStyle name="Normal 3 3 3 2 3 15" xfId="6620" xr:uid="{00000000-0005-0000-0000-0000C3190000}"/>
    <cellStyle name="Normal 3 3 3 2 3 15 2" xfId="14606" xr:uid="{E610716D-B221-40C1-9B2D-DAC5191D5A4B}"/>
    <cellStyle name="Normal 3 3 3 2 3 16" xfId="14600" xr:uid="{0C7FD018-AE26-4D44-802A-90F9E972F343}"/>
    <cellStyle name="Normal 3 3 3 2 3 2" xfId="6621" xr:uid="{00000000-0005-0000-0000-0000C4190000}"/>
    <cellStyle name="Normal 3 3 3 2 3 2 2" xfId="14607" xr:uid="{3F4DA155-5267-4569-9681-9F609E7FBB9C}"/>
    <cellStyle name="Normal 3 3 3 2 3 3" xfId="6622" xr:uid="{00000000-0005-0000-0000-0000C5190000}"/>
    <cellStyle name="Normal 3 3 3 2 3 3 2" xfId="14608" xr:uid="{533EEC86-9F23-480B-B6F1-21F1A33E157D}"/>
    <cellStyle name="Normal 3 3 3 2 3 4" xfId="6623" xr:uid="{00000000-0005-0000-0000-0000C6190000}"/>
    <cellStyle name="Normal 3 3 3 2 3 4 2" xfId="14609" xr:uid="{FDAF0172-8A30-4046-98B6-4505D0A78940}"/>
    <cellStyle name="Normal 3 3 3 2 3 5" xfId="6624" xr:uid="{00000000-0005-0000-0000-0000C7190000}"/>
    <cellStyle name="Normal 3 3 3 2 3 5 2" xfId="14610" xr:uid="{92C3C244-E783-4BB4-A557-CD3BD8E4388E}"/>
    <cellStyle name="Normal 3 3 3 2 3 6" xfId="6625" xr:uid="{00000000-0005-0000-0000-0000C8190000}"/>
    <cellStyle name="Normal 3 3 3 2 3 6 2" xfId="14611" xr:uid="{CAA45089-691F-46C0-9A77-E8CE68076E15}"/>
    <cellStyle name="Normal 3 3 3 2 3 7" xfId="6626" xr:uid="{00000000-0005-0000-0000-0000C9190000}"/>
    <cellStyle name="Normal 3 3 3 2 3 7 2" xfId="14612" xr:uid="{0FA30EB1-8422-4AD0-9AB3-9EFCBB4D1D8D}"/>
    <cellStyle name="Normal 3 3 3 2 3 8" xfId="6627" xr:uid="{00000000-0005-0000-0000-0000CA190000}"/>
    <cellStyle name="Normal 3 3 3 2 3 8 2" xfId="14613" xr:uid="{6278CF6C-D8B5-4EC5-9F8E-671EF39B2DEE}"/>
    <cellStyle name="Normal 3 3 3 2 3 9" xfId="6628" xr:uid="{00000000-0005-0000-0000-0000CB190000}"/>
    <cellStyle name="Normal 3 3 3 2 3 9 2" xfId="14614" xr:uid="{99A7E8EA-42B9-4D69-98F0-5791C951D69B}"/>
    <cellStyle name="Normal 3 3 3 2 4" xfId="6629" xr:uid="{00000000-0005-0000-0000-0000CC190000}"/>
    <cellStyle name="Normal 3 3 3 2 4 10" xfId="6630" xr:uid="{00000000-0005-0000-0000-0000CD190000}"/>
    <cellStyle name="Normal 3 3 3 2 4 10 2" xfId="14616" xr:uid="{8A0335F7-C3F2-4A58-8B79-5392191C413F}"/>
    <cellStyle name="Normal 3 3 3 2 4 11" xfId="6631" xr:uid="{00000000-0005-0000-0000-0000CE190000}"/>
    <cellStyle name="Normal 3 3 3 2 4 11 2" xfId="14617" xr:uid="{03E631F3-3634-4AB1-8698-2E70C39D7BC7}"/>
    <cellStyle name="Normal 3 3 3 2 4 12" xfId="6632" xr:uid="{00000000-0005-0000-0000-0000CF190000}"/>
    <cellStyle name="Normal 3 3 3 2 4 12 2" xfId="14618" xr:uid="{5017663E-A4F2-4A30-8E1C-1D77E47D2692}"/>
    <cellStyle name="Normal 3 3 3 2 4 13" xfId="6633" xr:uid="{00000000-0005-0000-0000-0000D0190000}"/>
    <cellStyle name="Normal 3 3 3 2 4 13 2" xfId="14619" xr:uid="{E5662D27-051E-46DE-BD69-C44639D0DBDA}"/>
    <cellStyle name="Normal 3 3 3 2 4 14" xfId="6634" xr:uid="{00000000-0005-0000-0000-0000D1190000}"/>
    <cellStyle name="Normal 3 3 3 2 4 14 2" xfId="14620" xr:uid="{A061EA9F-7C62-479A-AFA9-D84AC2A01062}"/>
    <cellStyle name="Normal 3 3 3 2 4 15" xfId="6635" xr:uid="{00000000-0005-0000-0000-0000D2190000}"/>
    <cellStyle name="Normal 3 3 3 2 4 15 2" xfId="14621" xr:uid="{0A95B350-F6D2-4FE8-990E-499C05A9AFD3}"/>
    <cellStyle name="Normal 3 3 3 2 4 16" xfId="14615" xr:uid="{B1DFB240-7EAD-46D7-8BBB-49C5E1AB3840}"/>
    <cellStyle name="Normal 3 3 3 2 4 2" xfId="6636" xr:uid="{00000000-0005-0000-0000-0000D3190000}"/>
    <cellStyle name="Normal 3 3 3 2 4 2 2" xfId="14622" xr:uid="{187ADB9F-200B-41D1-9DB5-D1850ED97799}"/>
    <cellStyle name="Normal 3 3 3 2 4 3" xfId="6637" xr:uid="{00000000-0005-0000-0000-0000D4190000}"/>
    <cellStyle name="Normal 3 3 3 2 4 3 2" xfId="14623" xr:uid="{46D2FF2E-F824-4D76-B461-49DF576238C1}"/>
    <cellStyle name="Normal 3 3 3 2 4 4" xfId="6638" xr:uid="{00000000-0005-0000-0000-0000D5190000}"/>
    <cellStyle name="Normal 3 3 3 2 4 4 2" xfId="14624" xr:uid="{13B25BA9-D6C1-48BF-97C8-2D651DB5B33D}"/>
    <cellStyle name="Normal 3 3 3 2 4 5" xfId="6639" xr:uid="{00000000-0005-0000-0000-0000D6190000}"/>
    <cellStyle name="Normal 3 3 3 2 4 5 2" xfId="14625" xr:uid="{49B9A53E-DA7F-4EF5-8762-D427FD020BF2}"/>
    <cellStyle name="Normal 3 3 3 2 4 6" xfId="6640" xr:uid="{00000000-0005-0000-0000-0000D7190000}"/>
    <cellStyle name="Normal 3 3 3 2 4 6 2" xfId="14626" xr:uid="{96940A50-FC6F-4596-91E7-9A1EC7B540BB}"/>
    <cellStyle name="Normal 3 3 3 2 4 7" xfId="6641" xr:uid="{00000000-0005-0000-0000-0000D8190000}"/>
    <cellStyle name="Normal 3 3 3 2 4 7 2" xfId="14627" xr:uid="{649C6C0E-56E3-469F-BA0A-8FFF5C1F9ED7}"/>
    <cellStyle name="Normal 3 3 3 2 4 8" xfId="6642" xr:uid="{00000000-0005-0000-0000-0000D9190000}"/>
    <cellStyle name="Normal 3 3 3 2 4 8 2" xfId="14628" xr:uid="{A8944F22-5BBF-4D78-8DBF-821FFE726DF3}"/>
    <cellStyle name="Normal 3 3 3 2 4 9" xfId="6643" xr:uid="{00000000-0005-0000-0000-0000DA190000}"/>
    <cellStyle name="Normal 3 3 3 2 4 9 2" xfId="14629" xr:uid="{0623288E-4D18-436F-B17F-25AEBBE7C1B5}"/>
    <cellStyle name="Normal 3 3 3 2 5" xfId="6644" xr:uid="{00000000-0005-0000-0000-0000DB190000}"/>
    <cellStyle name="Normal 3 3 3 2 5 10" xfId="6645" xr:uid="{00000000-0005-0000-0000-0000DC190000}"/>
    <cellStyle name="Normal 3 3 3 2 5 10 2" xfId="14631" xr:uid="{57435055-0ED9-41C6-85D1-E5466701ACBD}"/>
    <cellStyle name="Normal 3 3 3 2 5 11" xfId="6646" xr:uid="{00000000-0005-0000-0000-0000DD190000}"/>
    <cellStyle name="Normal 3 3 3 2 5 11 2" xfId="14632" xr:uid="{2EA0C841-92A0-4EE2-895E-F8C59A48CA39}"/>
    <cellStyle name="Normal 3 3 3 2 5 12" xfId="6647" xr:uid="{00000000-0005-0000-0000-0000DE190000}"/>
    <cellStyle name="Normal 3 3 3 2 5 12 2" xfId="14633" xr:uid="{D88B0549-1F8B-4AD1-A167-B505674CBA3B}"/>
    <cellStyle name="Normal 3 3 3 2 5 13" xfId="6648" xr:uid="{00000000-0005-0000-0000-0000DF190000}"/>
    <cellStyle name="Normal 3 3 3 2 5 13 2" xfId="14634" xr:uid="{F7E30024-8697-40AF-A990-8D99F8826663}"/>
    <cellStyle name="Normal 3 3 3 2 5 14" xfId="6649" xr:uid="{00000000-0005-0000-0000-0000E0190000}"/>
    <cellStyle name="Normal 3 3 3 2 5 14 2" xfId="14635" xr:uid="{FFA81102-301C-47F3-841F-FA77D4F809B1}"/>
    <cellStyle name="Normal 3 3 3 2 5 15" xfId="6650" xr:uid="{00000000-0005-0000-0000-0000E1190000}"/>
    <cellStyle name="Normal 3 3 3 2 5 15 2" xfId="14636" xr:uid="{5B920CB2-9DFD-481B-B95C-198CD37ECBDF}"/>
    <cellStyle name="Normal 3 3 3 2 5 16" xfId="14630" xr:uid="{B0869B28-D844-44E3-B649-029010BDC70E}"/>
    <cellStyle name="Normal 3 3 3 2 5 2" xfId="6651" xr:uid="{00000000-0005-0000-0000-0000E2190000}"/>
    <cellStyle name="Normal 3 3 3 2 5 2 2" xfId="14637" xr:uid="{A3F6D89A-2842-4CF5-86DC-B12DB7B4B892}"/>
    <cellStyle name="Normal 3 3 3 2 5 3" xfId="6652" xr:uid="{00000000-0005-0000-0000-0000E3190000}"/>
    <cellStyle name="Normal 3 3 3 2 5 3 2" xfId="14638" xr:uid="{070DE77B-9D6D-4E8C-B092-28D59D24376A}"/>
    <cellStyle name="Normal 3 3 3 2 5 4" xfId="6653" xr:uid="{00000000-0005-0000-0000-0000E4190000}"/>
    <cellStyle name="Normal 3 3 3 2 5 4 2" xfId="14639" xr:uid="{178F3B30-B038-4CDA-9378-50755A6975E5}"/>
    <cellStyle name="Normal 3 3 3 2 5 5" xfId="6654" xr:uid="{00000000-0005-0000-0000-0000E5190000}"/>
    <cellStyle name="Normal 3 3 3 2 5 5 2" xfId="14640" xr:uid="{A887FE30-904A-4674-9958-BE734B707773}"/>
    <cellStyle name="Normal 3 3 3 2 5 6" xfId="6655" xr:uid="{00000000-0005-0000-0000-0000E6190000}"/>
    <cellStyle name="Normal 3 3 3 2 5 6 2" xfId="14641" xr:uid="{CDCA6E02-62C2-4484-B3FC-0637C44FC725}"/>
    <cellStyle name="Normal 3 3 3 2 5 7" xfId="6656" xr:uid="{00000000-0005-0000-0000-0000E7190000}"/>
    <cellStyle name="Normal 3 3 3 2 5 7 2" xfId="14642" xr:uid="{187E2A60-B232-4030-8E6E-7194A085B9D4}"/>
    <cellStyle name="Normal 3 3 3 2 5 8" xfId="6657" xr:uid="{00000000-0005-0000-0000-0000E8190000}"/>
    <cellStyle name="Normal 3 3 3 2 5 8 2" xfId="14643" xr:uid="{E1FCDEE2-BFBC-4364-84A4-B9536B95C814}"/>
    <cellStyle name="Normal 3 3 3 2 5 9" xfId="6658" xr:uid="{00000000-0005-0000-0000-0000E9190000}"/>
    <cellStyle name="Normal 3 3 3 2 5 9 2" xfId="14644" xr:uid="{130808CA-938C-4DFC-AC52-1F07D254E64F}"/>
    <cellStyle name="Normal 3 3 3 2 6" xfId="6659" xr:uid="{00000000-0005-0000-0000-0000EA190000}"/>
    <cellStyle name="Normal 3 3 3 2 6 10" xfId="6660" xr:uid="{00000000-0005-0000-0000-0000EB190000}"/>
    <cellStyle name="Normal 3 3 3 2 6 10 2" xfId="14646" xr:uid="{C24ABEF4-C89C-4905-B8FF-B04118680ACA}"/>
    <cellStyle name="Normal 3 3 3 2 6 11" xfId="6661" xr:uid="{00000000-0005-0000-0000-0000EC190000}"/>
    <cellStyle name="Normal 3 3 3 2 6 11 2" xfId="14647" xr:uid="{EEDD40AA-97F8-4B15-8EE4-6104121CAA53}"/>
    <cellStyle name="Normal 3 3 3 2 6 12" xfId="6662" xr:uid="{00000000-0005-0000-0000-0000ED190000}"/>
    <cellStyle name="Normal 3 3 3 2 6 12 2" xfId="14648" xr:uid="{A090F837-B521-44C9-95B3-525D3CB2162C}"/>
    <cellStyle name="Normal 3 3 3 2 6 13" xfId="6663" xr:uid="{00000000-0005-0000-0000-0000EE190000}"/>
    <cellStyle name="Normal 3 3 3 2 6 13 2" xfId="14649" xr:uid="{2BB78D6A-536B-43B8-B733-B53185E2569C}"/>
    <cellStyle name="Normal 3 3 3 2 6 14" xfId="6664" xr:uid="{00000000-0005-0000-0000-0000EF190000}"/>
    <cellStyle name="Normal 3 3 3 2 6 14 2" xfId="14650" xr:uid="{F5BB9D2E-BDC5-47E1-B4A7-C0E1E48BFA32}"/>
    <cellStyle name="Normal 3 3 3 2 6 15" xfId="6665" xr:uid="{00000000-0005-0000-0000-0000F0190000}"/>
    <cellStyle name="Normal 3 3 3 2 6 15 2" xfId="14651" xr:uid="{74536322-582A-486C-B530-4D0131577BD1}"/>
    <cellStyle name="Normal 3 3 3 2 6 16" xfId="14645" xr:uid="{DFC7FD87-51D9-4337-A1DC-F52CF7B5BA83}"/>
    <cellStyle name="Normal 3 3 3 2 6 2" xfId="6666" xr:uid="{00000000-0005-0000-0000-0000F1190000}"/>
    <cellStyle name="Normal 3 3 3 2 6 2 2" xfId="14652" xr:uid="{C7ABB365-CC0D-475D-9E93-6A7CFCC676AA}"/>
    <cellStyle name="Normal 3 3 3 2 6 3" xfId="6667" xr:uid="{00000000-0005-0000-0000-0000F2190000}"/>
    <cellStyle name="Normal 3 3 3 2 6 3 2" xfId="14653" xr:uid="{8513C4C5-FF2C-4F05-84C8-45A3512AF4B6}"/>
    <cellStyle name="Normal 3 3 3 2 6 4" xfId="6668" xr:uid="{00000000-0005-0000-0000-0000F3190000}"/>
    <cellStyle name="Normal 3 3 3 2 6 4 2" xfId="14654" xr:uid="{CDDF7EDA-7944-486F-9DC6-0174EBAF8070}"/>
    <cellStyle name="Normal 3 3 3 2 6 5" xfId="6669" xr:uid="{00000000-0005-0000-0000-0000F4190000}"/>
    <cellStyle name="Normal 3 3 3 2 6 5 2" xfId="14655" xr:uid="{5D53F386-D070-4716-A3A3-080BA2A5ED48}"/>
    <cellStyle name="Normal 3 3 3 2 6 6" xfId="6670" xr:uid="{00000000-0005-0000-0000-0000F5190000}"/>
    <cellStyle name="Normal 3 3 3 2 6 6 2" xfId="14656" xr:uid="{7E426132-C5CA-495A-B864-0DBED2C16CBF}"/>
    <cellStyle name="Normal 3 3 3 2 6 7" xfId="6671" xr:uid="{00000000-0005-0000-0000-0000F6190000}"/>
    <cellStyle name="Normal 3 3 3 2 6 7 2" xfId="14657" xr:uid="{94E3B4CD-F9F8-46E2-A22E-0037D76A1434}"/>
    <cellStyle name="Normal 3 3 3 2 6 8" xfId="6672" xr:uid="{00000000-0005-0000-0000-0000F7190000}"/>
    <cellStyle name="Normal 3 3 3 2 6 8 2" xfId="14658" xr:uid="{58BA4CC9-0B53-40B0-918C-26C7FB7E470B}"/>
    <cellStyle name="Normal 3 3 3 2 6 9" xfId="6673" xr:uid="{00000000-0005-0000-0000-0000F8190000}"/>
    <cellStyle name="Normal 3 3 3 2 6 9 2" xfId="14659" xr:uid="{8821D619-76FE-4BC6-882E-5995F35FE994}"/>
    <cellStyle name="Normal 3 3 3 2 7" xfId="6674" xr:uid="{00000000-0005-0000-0000-0000F9190000}"/>
    <cellStyle name="Normal 3 3 3 2 7 10" xfId="6675" xr:uid="{00000000-0005-0000-0000-0000FA190000}"/>
    <cellStyle name="Normal 3 3 3 2 7 10 2" xfId="14661" xr:uid="{5E621DB7-EB5D-4150-8D3B-583618EB9627}"/>
    <cellStyle name="Normal 3 3 3 2 7 11" xfId="6676" xr:uid="{00000000-0005-0000-0000-0000FB190000}"/>
    <cellStyle name="Normal 3 3 3 2 7 11 2" xfId="14662" xr:uid="{6A8A12C1-070A-436A-BAB5-7835B750386D}"/>
    <cellStyle name="Normal 3 3 3 2 7 12" xfId="6677" xr:uid="{00000000-0005-0000-0000-0000FC190000}"/>
    <cellStyle name="Normal 3 3 3 2 7 12 2" xfId="14663" xr:uid="{F244D457-2B9C-43F5-A0E4-CE2939E63151}"/>
    <cellStyle name="Normal 3 3 3 2 7 13" xfId="6678" xr:uid="{00000000-0005-0000-0000-0000FD190000}"/>
    <cellStyle name="Normal 3 3 3 2 7 13 2" xfId="14664" xr:uid="{0C323BA3-C172-43B0-9594-572508F8D299}"/>
    <cellStyle name="Normal 3 3 3 2 7 14" xfId="6679" xr:uid="{00000000-0005-0000-0000-0000FE190000}"/>
    <cellStyle name="Normal 3 3 3 2 7 14 2" xfId="14665" xr:uid="{9C34D027-6AD1-488E-8F3A-52B10E9992D2}"/>
    <cellStyle name="Normal 3 3 3 2 7 15" xfId="6680" xr:uid="{00000000-0005-0000-0000-0000FF190000}"/>
    <cellStyle name="Normal 3 3 3 2 7 15 2" xfId="14666" xr:uid="{12ED423B-8687-4C26-9679-BFFCD86AFFCF}"/>
    <cellStyle name="Normal 3 3 3 2 7 16" xfId="14660" xr:uid="{6BF3A83F-15A0-4D86-B53D-DA07B399B269}"/>
    <cellStyle name="Normal 3 3 3 2 7 2" xfId="6681" xr:uid="{00000000-0005-0000-0000-0000001A0000}"/>
    <cellStyle name="Normal 3 3 3 2 7 2 2" xfId="14667" xr:uid="{3B33325C-1B27-4C79-ADE1-E1CF05D5FE36}"/>
    <cellStyle name="Normal 3 3 3 2 7 3" xfId="6682" xr:uid="{00000000-0005-0000-0000-0000011A0000}"/>
    <cellStyle name="Normal 3 3 3 2 7 3 2" xfId="14668" xr:uid="{C0CC0ECE-C688-4464-94AE-3E1C34DDAD5A}"/>
    <cellStyle name="Normal 3 3 3 2 7 4" xfId="6683" xr:uid="{00000000-0005-0000-0000-0000021A0000}"/>
    <cellStyle name="Normal 3 3 3 2 7 4 2" xfId="14669" xr:uid="{39337340-3EA4-4D1A-88FA-E3F72514056F}"/>
    <cellStyle name="Normal 3 3 3 2 7 5" xfId="6684" xr:uid="{00000000-0005-0000-0000-0000031A0000}"/>
    <cellStyle name="Normal 3 3 3 2 7 5 2" xfId="14670" xr:uid="{95755711-1CD9-4355-BF09-EBE2C3DE1E7D}"/>
    <cellStyle name="Normal 3 3 3 2 7 6" xfId="6685" xr:uid="{00000000-0005-0000-0000-0000041A0000}"/>
    <cellStyle name="Normal 3 3 3 2 7 6 2" xfId="14671" xr:uid="{DD942669-BDE2-44B2-BFFD-A791F8CB4C48}"/>
    <cellStyle name="Normal 3 3 3 2 7 7" xfId="6686" xr:uid="{00000000-0005-0000-0000-0000051A0000}"/>
    <cellStyle name="Normal 3 3 3 2 7 7 2" xfId="14672" xr:uid="{E03A2129-EAB8-4FB3-83AA-AF3BB9E83D95}"/>
    <cellStyle name="Normal 3 3 3 2 7 8" xfId="6687" xr:uid="{00000000-0005-0000-0000-0000061A0000}"/>
    <cellStyle name="Normal 3 3 3 2 7 8 2" xfId="14673" xr:uid="{C8034752-B20F-4297-A42D-FD2CEA821B81}"/>
    <cellStyle name="Normal 3 3 3 2 7 9" xfId="6688" xr:uid="{00000000-0005-0000-0000-0000071A0000}"/>
    <cellStyle name="Normal 3 3 3 2 7 9 2" xfId="14674" xr:uid="{974A2867-AF38-4ACE-BF8A-61C3F7115ADA}"/>
    <cellStyle name="Normal 3 3 3 2 8" xfId="6689" xr:uid="{00000000-0005-0000-0000-0000081A0000}"/>
    <cellStyle name="Normal 3 3 3 2 8 10" xfId="6690" xr:uid="{00000000-0005-0000-0000-0000091A0000}"/>
    <cellStyle name="Normal 3 3 3 2 8 10 2" xfId="14676" xr:uid="{BC6A855B-8E83-4E45-9CA8-7432F79D465B}"/>
    <cellStyle name="Normal 3 3 3 2 8 11" xfId="6691" xr:uid="{00000000-0005-0000-0000-00000A1A0000}"/>
    <cellStyle name="Normal 3 3 3 2 8 11 2" xfId="14677" xr:uid="{03D9EBDE-90C9-4987-827E-8A54585E6423}"/>
    <cellStyle name="Normal 3 3 3 2 8 12" xfId="6692" xr:uid="{00000000-0005-0000-0000-00000B1A0000}"/>
    <cellStyle name="Normal 3 3 3 2 8 12 2" xfId="14678" xr:uid="{5FEA1707-543C-4833-BDC6-CBA6DFDC17C8}"/>
    <cellStyle name="Normal 3 3 3 2 8 13" xfId="6693" xr:uid="{00000000-0005-0000-0000-00000C1A0000}"/>
    <cellStyle name="Normal 3 3 3 2 8 13 2" xfId="14679" xr:uid="{1FEB492D-F3B1-4CC3-A6F9-8A166AF89F36}"/>
    <cellStyle name="Normal 3 3 3 2 8 14" xfId="6694" xr:uid="{00000000-0005-0000-0000-00000D1A0000}"/>
    <cellStyle name="Normal 3 3 3 2 8 14 2" xfId="14680" xr:uid="{00BC3581-F8A1-4381-AD68-798CC35BB207}"/>
    <cellStyle name="Normal 3 3 3 2 8 15" xfId="6695" xr:uid="{00000000-0005-0000-0000-00000E1A0000}"/>
    <cellStyle name="Normal 3 3 3 2 8 15 2" xfId="14681" xr:uid="{32DEB9C6-5C90-42FF-A84D-E46357597100}"/>
    <cellStyle name="Normal 3 3 3 2 8 16" xfId="14675" xr:uid="{13F80806-0B8C-49C0-A201-0B46923AAA3F}"/>
    <cellStyle name="Normal 3 3 3 2 8 2" xfId="6696" xr:uid="{00000000-0005-0000-0000-00000F1A0000}"/>
    <cellStyle name="Normal 3 3 3 2 8 2 2" xfId="14682" xr:uid="{6E27FE5A-5405-45AD-995E-8583F8B9C559}"/>
    <cellStyle name="Normal 3 3 3 2 8 3" xfId="6697" xr:uid="{00000000-0005-0000-0000-0000101A0000}"/>
    <cellStyle name="Normal 3 3 3 2 8 3 2" xfId="14683" xr:uid="{EE688873-4968-4C94-B817-4E0C9298504E}"/>
    <cellStyle name="Normal 3 3 3 2 8 4" xfId="6698" xr:uid="{00000000-0005-0000-0000-0000111A0000}"/>
    <cellStyle name="Normal 3 3 3 2 8 4 2" xfId="14684" xr:uid="{D05051A9-D277-45E0-BA94-370A01CFBF62}"/>
    <cellStyle name="Normal 3 3 3 2 8 5" xfId="6699" xr:uid="{00000000-0005-0000-0000-0000121A0000}"/>
    <cellStyle name="Normal 3 3 3 2 8 5 2" xfId="14685" xr:uid="{ABD44232-EF7C-4F13-A4AA-EC2422FC7232}"/>
    <cellStyle name="Normal 3 3 3 2 8 6" xfId="6700" xr:uid="{00000000-0005-0000-0000-0000131A0000}"/>
    <cellStyle name="Normal 3 3 3 2 8 6 2" xfId="14686" xr:uid="{CFAB913D-0940-449D-AFAB-9F5C0212CCF3}"/>
    <cellStyle name="Normal 3 3 3 2 8 7" xfId="6701" xr:uid="{00000000-0005-0000-0000-0000141A0000}"/>
    <cellStyle name="Normal 3 3 3 2 8 7 2" xfId="14687" xr:uid="{8BC633AE-1534-446B-A04B-F8BFE7046C56}"/>
    <cellStyle name="Normal 3 3 3 2 8 8" xfId="6702" xr:uid="{00000000-0005-0000-0000-0000151A0000}"/>
    <cellStyle name="Normal 3 3 3 2 8 8 2" xfId="14688" xr:uid="{CC00879D-140E-4E31-A055-D62277ED6E4C}"/>
    <cellStyle name="Normal 3 3 3 2 8 9" xfId="6703" xr:uid="{00000000-0005-0000-0000-0000161A0000}"/>
    <cellStyle name="Normal 3 3 3 2 8 9 2" xfId="14689" xr:uid="{7A9E424E-D19A-4E46-881C-B10071A17A56}"/>
    <cellStyle name="Normal 3 3 3 2 9" xfId="14520" xr:uid="{2D6AA269-BCF7-4BFC-84F6-EC03C3C82706}"/>
    <cellStyle name="Normal 3 3 3 20" xfId="6704" xr:uid="{00000000-0005-0000-0000-0000171A0000}"/>
    <cellStyle name="Normal 3 3 3 20 2" xfId="14690" xr:uid="{43F406D2-C8EE-42B8-990A-2E18299DB391}"/>
    <cellStyle name="Normal 3 3 3 21" xfId="6705" xr:uid="{00000000-0005-0000-0000-0000181A0000}"/>
    <cellStyle name="Normal 3 3 3 21 2" xfId="14691" xr:uid="{C4C5FF27-726E-4A45-9371-49A508FCB96C}"/>
    <cellStyle name="Normal 3 3 3 22" xfId="6706" xr:uid="{00000000-0005-0000-0000-0000191A0000}"/>
    <cellStyle name="Normal 3 3 3 22 2" xfId="14692" xr:uid="{52984CF4-701B-4401-A982-857BC3A941D8}"/>
    <cellStyle name="Normal 3 3 3 23" xfId="14509" xr:uid="{BD190C16-0EF1-4F6C-AD3B-BA44F15E986C}"/>
    <cellStyle name="Normal 3 3 3 3" xfId="6707" xr:uid="{00000000-0005-0000-0000-00001A1A0000}"/>
    <cellStyle name="Normal 3 3 3 3 2" xfId="6708" xr:uid="{00000000-0005-0000-0000-00001B1A0000}"/>
    <cellStyle name="Normal 3 3 3 3 2 10" xfId="6709" xr:uid="{00000000-0005-0000-0000-00001C1A0000}"/>
    <cellStyle name="Normal 3 3 3 3 2 10 2" xfId="14695" xr:uid="{D21DCBE0-8412-4BBF-B1F3-6C6685E77449}"/>
    <cellStyle name="Normal 3 3 3 3 2 11" xfId="6710" xr:uid="{00000000-0005-0000-0000-00001D1A0000}"/>
    <cellStyle name="Normal 3 3 3 3 2 11 2" xfId="14696" xr:uid="{739240EC-A2EF-4FC9-BBFE-A983800B6B62}"/>
    <cellStyle name="Normal 3 3 3 3 2 12" xfId="6711" xr:uid="{00000000-0005-0000-0000-00001E1A0000}"/>
    <cellStyle name="Normal 3 3 3 3 2 12 2" xfId="14697" xr:uid="{65D1FDB0-DA65-4DF3-828A-EA43F6AAEB0C}"/>
    <cellStyle name="Normal 3 3 3 3 2 13" xfId="6712" xr:uid="{00000000-0005-0000-0000-00001F1A0000}"/>
    <cellStyle name="Normal 3 3 3 3 2 13 2" xfId="14698" xr:uid="{A919104E-B7D2-48EF-AC9B-7124E3CC7D34}"/>
    <cellStyle name="Normal 3 3 3 3 2 14" xfId="6713" xr:uid="{00000000-0005-0000-0000-0000201A0000}"/>
    <cellStyle name="Normal 3 3 3 3 2 14 2" xfId="14699" xr:uid="{B4881A88-EF79-4E60-A8D0-7AB29E66A6CB}"/>
    <cellStyle name="Normal 3 3 3 3 2 15" xfId="6714" xr:uid="{00000000-0005-0000-0000-0000211A0000}"/>
    <cellStyle name="Normal 3 3 3 3 2 15 2" xfId="14700" xr:uid="{9C07544C-586B-4100-A5EA-2957600461AB}"/>
    <cellStyle name="Normal 3 3 3 3 2 16" xfId="6715" xr:uid="{00000000-0005-0000-0000-0000221A0000}"/>
    <cellStyle name="Normal 3 3 3 3 2 16 2" xfId="14701" xr:uid="{F8F03509-5201-4D8E-B258-61F5F2E27073}"/>
    <cellStyle name="Normal 3 3 3 3 2 17" xfId="6716" xr:uid="{00000000-0005-0000-0000-0000231A0000}"/>
    <cellStyle name="Normal 3 3 3 3 2 17 2" xfId="14702" xr:uid="{B90669FC-D2FE-499D-B95C-106947111B3C}"/>
    <cellStyle name="Normal 3 3 3 3 2 18" xfId="6717" xr:uid="{00000000-0005-0000-0000-0000241A0000}"/>
    <cellStyle name="Normal 3 3 3 3 2 18 2" xfId="14703" xr:uid="{AE462066-F680-4256-9DD2-26A95F6404EE}"/>
    <cellStyle name="Normal 3 3 3 3 2 19" xfId="6718" xr:uid="{00000000-0005-0000-0000-0000251A0000}"/>
    <cellStyle name="Normal 3 3 3 3 2 19 2" xfId="14704" xr:uid="{ED9275C3-14FC-4A1F-9A55-49492F9C18E7}"/>
    <cellStyle name="Normal 3 3 3 3 2 2" xfId="6719" xr:uid="{00000000-0005-0000-0000-0000261A0000}"/>
    <cellStyle name="Normal 3 3 3 3 2 2 2" xfId="14705" xr:uid="{AADE2F43-BE52-4F68-8A43-216823A88204}"/>
    <cellStyle name="Normal 3 3 3 3 2 20" xfId="14694" xr:uid="{B9C35C14-1E29-42EF-BA2B-D7EE2DF6ECAE}"/>
    <cellStyle name="Normal 3 3 3 3 2 3" xfId="6720" xr:uid="{00000000-0005-0000-0000-0000271A0000}"/>
    <cellStyle name="Normal 3 3 3 3 2 3 2" xfId="14706" xr:uid="{8EEBCB03-EBE1-464D-9070-FC726F68384C}"/>
    <cellStyle name="Normal 3 3 3 3 2 4" xfId="6721" xr:uid="{00000000-0005-0000-0000-0000281A0000}"/>
    <cellStyle name="Normal 3 3 3 3 2 4 2" xfId="14707" xr:uid="{203C63B7-0746-481A-B5B2-FE28ADF6DF69}"/>
    <cellStyle name="Normal 3 3 3 3 2 5" xfId="6722" xr:uid="{00000000-0005-0000-0000-0000291A0000}"/>
    <cellStyle name="Normal 3 3 3 3 2 5 2" xfId="14708" xr:uid="{FBDFA148-35E6-4DFE-B65F-FDE92297DEFD}"/>
    <cellStyle name="Normal 3 3 3 3 2 6" xfId="6723" xr:uid="{00000000-0005-0000-0000-00002A1A0000}"/>
    <cellStyle name="Normal 3 3 3 3 2 6 2" xfId="14709" xr:uid="{C4F401F8-4819-4F73-8F42-A1AC074970AF}"/>
    <cellStyle name="Normal 3 3 3 3 2 7" xfId="6724" xr:uid="{00000000-0005-0000-0000-00002B1A0000}"/>
    <cellStyle name="Normal 3 3 3 3 2 7 2" xfId="14710" xr:uid="{C4BB9265-FD22-4218-974F-62E951E10954}"/>
    <cellStyle name="Normal 3 3 3 3 2 8" xfId="6725" xr:uid="{00000000-0005-0000-0000-00002C1A0000}"/>
    <cellStyle name="Normal 3 3 3 3 2 8 2" xfId="14711" xr:uid="{6CC12394-A9B1-4A44-89B0-AF1B240C161D}"/>
    <cellStyle name="Normal 3 3 3 3 2 9" xfId="6726" xr:uid="{00000000-0005-0000-0000-00002D1A0000}"/>
    <cellStyle name="Normal 3 3 3 3 2 9 2" xfId="14712" xr:uid="{DED030A5-AF33-4B53-963F-2714AD440221}"/>
    <cellStyle name="Normal 3 3 3 3 3" xfId="6727" xr:uid="{00000000-0005-0000-0000-00002E1A0000}"/>
    <cellStyle name="Normal 3 3 3 3 3 10" xfId="6728" xr:uid="{00000000-0005-0000-0000-00002F1A0000}"/>
    <cellStyle name="Normal 3 3 3 3 3 10 2" xfId="14714" xr:uid="{0665CCE5-6BD2-4463-87D9-62B13BB986EF}"/>
    <cellStyle name="Normal 3 3 3 3 3 11" xfId="6729" xr:uid="{00000000-0005-0000-0000-0000301A0000}"/>
    <cellStyle name="Normal 3 3 3 3 3 11 2" xfId="14715" xr:uid="{43CE7655-6E8B-44B7-9177-879FA5786573}"/>
    <cellStyle name="Normal 3 3 3 3 3 12" xfId="6730" xr:uid="{00000000-0005-0000-0000-0000311A0000}"/>
    <cellStyle name="Normal 3 3 3 3 3 12 2" xfId="14716" xr:uid="{CB1032DD-7667-4006-8A8C-8D24E07B2204}"/>
    <cellStyle name="Normal 3 3 3 3 3 13" xfId="6731" xr:uid="{00000000-0005-0000-0000-0000321A0000}"/>
    <cellStyle name="Normal 3 3 3 3 3 13 2" xfId="14717" xr:uid="{8CED6187-7440-4633-AD61-3B8F7CD74C55}"/>
    <cellStyle name="Normal 3 3 3 3 3 14" xfId="6732" xr:uid="{00000000-0005-0000-0000-0000331A0000}"/>
    <cellStyle name="Normal 3 3 3 3 3 14 2" xfId="14718" xr:uid="{A4AD4E7D-5A6F-4D40-85C7-F87418D022C1}"/>
    <cellStyle name="Normal 3 3 3 3 3 15" xfId="6733" xr:uid="{00000000-0005-0000-0000-0000341A0000}"/>
    <cellStyle name="Normal 3 3 3 3 3 15 2" xfId="14719" xr:uid="{E83B8C93-D34E-49E7-BE62-30FBFA0703B5}"/>
    <cellStyle name="Normal 3 3 3 3 3 16" xfId="14713" xr:uid="{7394D317-3A2B-44F9-8B66-4839BBCC6020}"/>
    <cellStyle name="Normal 3 3 3 3 3 2" xfId="6734" xr:uid="{00000000-0005-0000-0000-0000351A0000}"/>
    <cellStyle name="Normal 3 3 3 3 3 2 2" xfId="14720" xr:uid="{089588FE-3CEC-49DF-8559-F73504ACB99D}"/>
    <cellStyle name="Normal 3 3 3 3 3 3" xfId="6735" xr:uid="{00000000-0005-0000-0000-0000361A0000}"/>
    <cellStyle name="Normal 3 3 3 3 3 3 2" xfId="14721" xr:uid="{67366A6C-18E2-41CE-B248-2809092447C8}"/>
    <cellStyle name="Normal 3 3 3 3 3 4" xfId="6736" xr:uid="{00000000-0005-0000-0000-0000371A0000}"/>
    <cellStyle name="Normal 3 3 3 3 3 4 2" xfId="14722" xr:uid="{9646DD16-BF55-4423-AA10-6E11F0F714A5}"/>
    <cellStyle name="Normal 3 3 3 3 3 5" xfId="6737" xr:uid="{00000000-0005-0000-0000-0000381A0000}"/>
    <cellStyle name="Normal 3 3 3 3 3 5 2" xfId="14723" xr:uid="{6AF1FFA2-3035-4100-991F-07C931C231EF}"/>
    <cellStyle name="Normal 3 3 3 3 3 6" xfId="6738" xr:uid="{00000000-0005-0000-0000-0000391A0000}"/>
    <cellStyle name="Normal 3 3 3 3 3 6 2" xfId="14724" xr:uid="{7360F4E2-A227-4BA3-A4A6-A4DC01271526}"/>
    <cellStyle name="Normal 3 3 3 3 3 7" xfId="6739" xr:uid="{00000000-0005-0000-0000-00003A1A0000}"/>
    <cellStyle name="Normal 3 3 3 3 3 7 2" xfId="14725" xr:uid="{8BC40B2C-43BE-4B2C-9A3D-83E11FD6A96C}"/>
    <cellStyle name="Normal 3 3 3 3 3 8" xfId="6740" xr:uid="{00000000-0005-0000-0000-00003B1A0000}"/>
    <cellStyle name="Normal 3 3 3 3 3 8 2" xfId="14726" xr:uid="{CE3928C5-B5DA-45FF-B60C-4E3968E64FAC}"/>
    <cellStyle name="Normal 3 3 3 3 3 9" xfId="6741" xr:uid="{00000000-0005-0000-0000-00003C1A0000}"/>
    <cellStyle name="Normal 3 3 3 3 3 9 2" xfId="14727" xr:uid="{66F84244-0A65-4B66-98D2-1AF1C6135428}"/>
    <cellStyle name="Normal 3 3 3 3 4" xfId="6742" xr:uid="{00000000-0005-0000-0000-00003D1A0000}"/>
    <cellStyle name="Normal 3 3 3 3 4 10" xfId="6743" xr:uid="{00000000-0005-0000-0000-00003E1A0000}"/>
    <cellStyle name="Normal 3 3 3 3 4 10 2" xfId="14729" xr:uid="{A95D73F0-4B82-4238-AD8D-C5DCF167B482}"/>
    <cellStyle name="Normal 3 3 3 3 4 11" xfId="6744" xr:uid="{00000000-0005-0000-0000-00003F1A0000}"/>
    <cellStyle name="Normal 3 3 3 3 4 11 2" xfId="14730" xr:uid="{6C6F8758-EB45-4F0B-A53F-55A862208BFF}"/>
    <cellStyle name="Normal 3 3 3 3 4 12" xfId="6745" xr:uid="{00000000-0005-0000-0000-0000401A0000}"/>
    <cellStyle name="Normal 3 3 3 3 4 12 2" xfId="14731" xr:uid="{9712F078-2CFC-45BA-A6C7-2424CA512C5B}"/>
    <cellStyle name="Normal 3 3 3 3 4 13" xfId="6746" xr:uid="{00000000-0005-0000-0000-0000411A0000}"/>
    <cellStyle name="Normal 3 3 3 3 4 13 2" xfId="14732" xr:uid="{6ACBDF78-9761-4E73-9B97-E1305F8C6E0E}"/>
    <cellStyle name="Normal 3 3 3 3 4 14" xfId="6747" xr:uid="{00000000-0005-0000-0000-0000421A0000}"/>
    <cellStyle name="Normal 3 3 3 3 4 14 2" xfId="14733" xr:uid="{2A4F3E9D-0264-4EBC-AF58-F1D3EB3590C7}"/>
    <cellStyle name="Normal 3 3 3 3 4 15" xfId="6748" xr:uid="{00000000-0005-0000-0000-0000431A0000}"/>
    <cellStyle name="Normal 3 3 3 3 4 15 2" xfId="14734" xr:uid="{5ADD65CB-CA6A-4DD6-9B67-2810686EA7A4}"/>
    <cellStyle name="Normal 3 3 3 3 4 16" xfId="14728" xr:uid="{9011736B-0826-46FD-9B91-D9084AA81B5A}"/>
    <cellStyle name="Normal 3 3 3 3 4 2" xfId="6749" xr:uid="{00000000-0005-0000-0000-0000441A0000}"/>
    <cellStyle name="Normal 3 3 3 3 4 2 2" xfId="14735" xr:uid="{5E1C7C20-3BC1-4983-ADF8-909B5FCAB9CB}"/>
    <cellStyle name="Normal 3 3 3 3 4 3" xfId="6750" xr:uid="{00000000-0005-0000-0000-0000451A0000}"/>
    <cellStyle name="Normal 3 3 3 3 4 3 2" xfId="14736" xr:uid="{36F60697-5A93-49EE-BC38-35A160F3BCFC}"/>
    <cellStyle name="Normal 3 3 3 3 4 4" xfId="6751" xr:uid="{00000000-0005-0000-0000-0000461A0000}"/>
    <cellStyle name="Normal 3 3 3 3 4 4 2" xfId="14737" xr:uid="{D4BA80E3-36BA-42B6-B38B-DCC24F5C1DC3}"/>
    <cellStyle name="Normal 3 3 3 3 4 5" xfId="6752" xr:uid="{00000000-0005-0000-0000-0000471A0000}"/>
    <cellStyle name="Normal 3 3 3 3 4 5 2" xfId="14738" xr:uid="{3F207025-1BCE-44F6-AF7E-AD3596510A44}"/>
    <cellStyle name="Normal 3 3 3 3 4 6" xfId="6753" xr:uid="{00000000-0005-0000-0000-0000481A0000}"/>
    <cellStyle name="Normal 3 3 3 3 4 6 2" xfId="14739" xr:uid="{E75FDDF1-7089-4EB0-A8AC-A6EDD589CB1D}"/>
    <cellStyle name="Normal 3 3 3 3 4 7" xfId="6754" xr:uid="{00000000-0005-0000-0000-0000491A0000}"/>
    <cellStyle name="Normal 3 3 3 3 4 7 2" xfId="14740" xr:uid="{918658BF-CE67-4B1B-A772-DC1EAFB17F2F}"/>
    <cellStyle name="Normal 3 3 3 3 4 8" xfId="6755" xr:uid="{00000000-0005-0000-0000-00004A1A0000}"/>
    <cellStyle name="Normal 3 3 3 3 4 8 2" xfId="14741" xr:uid="{E40AC6EF-6AB5-4DDB-A12B-1D9F35FFF5B2}"/>
    <cellStyle name="Normal 3 3 3 3 4 9" xfId="6756" xr:uid="{00000000-0005-0000-0000-00004B1A0000}"/>
    <cellStyle name="Normal 3 3 3 3 4 9 2" xfId="14742" xr:uid="{262272F2-61E7-44D3-A818-D232745F6C5D}"/>
    <cellStyle name="Normal 3 3 3 3 5" xfId="6757" xr:uid="{00000000-0005-0000-0000-00004C1A0000}"/>
    <cellStyle name="Normal 3 3 3 3 5 10" xfId="6758" xr:uid="{00000000-0005-0000-0000-00004D1A0000}"/>
    <cellStyle name="Normal 3 3 3 3 5 10 2" xfId="14744" xr:uid="{157AAB54-F456-45D7-9DA4-49DD443994A4}"/>
    <cellStyle name="Normal 3 3 3 3 5 11" xfId="6759" xr:uid="{00000000-0005-0000-0000-00004E1A0000}"/>
    <cellStyle name="Normal 3 3 3 3 5 11 2" xfId="14745" xr:uid="{F1C5851A-7643-410B-9E4C-CACDC09151E7}"/>
    <cellStyle name="Normal 3 3 3 3 5 12" xfId="6760" xr:uid="{00000000-0005-0000-0000-00004F1A0000}"/>
    <cellStyle name="Normal 3 3 3 3 5 12 2" xfId="14746" xr:uid="{359FFEA8-3AA9-4D93-8450-2CD0A0AB18AF}"/>
    <cellStyle name="Normal 3 3 3 3 5 13" xfId="6761" xr:uid="{00000000-0005-0000-0000-0000501A0000}"/>
    <cellStyle name="Normal 3 3 3 3 5 13 2" xfId="14747" xr:uid="{1A5F9F69-79F8-48F7-B582-2AD1F962AE8A}"/>
    <cellStyle name="Normal 3 3 3 3 5 14" xfId="6762" xr:uid="{00000000-0005-0000-0000-0000511A0000}"/>
    <cellStyle name="Normal 3 3 3 3 5 14 2" xfId="14748" xr:uid="{CB0D7487-CEE6-4F3E-998D-0E60FFE591DD}"/>
    <cellStyle name="Normal 3 3 3 3 5 15" xfId="6763" xr:uid="{00000000-0005-0000-0000-0000521A0000}"/>
    <cellStyle name="Normal 3 3 3 3 5 15 2" xfId="14749" xr:uid="{270B4D5C-FDF6-4353-9ADA-FAA0A1BC57E2}"/>
    <cellStyle name="Normal 3 3 3 3 5 16" xfId="14743" xr:uid="{316FB4EC-306D-408D-853F-6709EF92E40B}"/>
    <cellStyle name="Normal 3 3 3 3 5 2" xfId="6764" xr:uid="{00000000-0005-0000-0000-0000531A0000}"/>
    <cellStyle name="Normal 3 3 3 3 5 2 2" xfId="14750" xr:uid="{832F9B4F-DFEC-426B-93D1-8F4A8386A832}"/>
    <cellStyle name="Normal 3 3 3 3 5 3" xfId="6765" xr:uid="{00000000-0005-0000-0000-0000541A0000}"/>
    <cellStyle name="Normal 3 3 3 3 5 3 2" xfId="14751" xr:uid="{5B14CDDA-1D77-4E65-994B-A8DD838F0A4F}"/>
    <cellStyle name="Normal 3 3 3 3 5 4" xfId="6766" xr:uid="{00000000-0005-0000-0000-0000551A0000}"/>
    <cellStyle name="Normal 3 3 3 3 5 4 2" xfId="14752" xr:uid="{AEDB31E6-5E19-4BB9-A018-6BC3DB0DD44C}"/>
    <cellStyle name="Normal 3 3 3 3 5 5" xfId="6767" xr:uid="{00000000-0005-0000-0000-0000561A0000}"/>
    <cellStyle name="Normal 3 3 3 3 5 5 2" xfId="14753" xr:uid="{5125ED9C-BDAD-4F9C-BE8A-2F013D1B4F35}"/>
    <cellStyle name="Normal 3 3 3 3 5 6" xfId="6768" xr:uid="{00000000-0005-0000-0000-0000571A0000}"/>
    <cellStyle name="Normal 3 3 3 3 5 6 2" xfId="14754" xr:uid="{1BFCDCF7-F182-4E1B-AB01-392B2A66A8E7}"/>
    <cellStyle name="Normal 3 3 3 3 5 7" xfId="6769" xr:uid="{00000000-0005-0000-0000-0000581A0000}"/>
    <cellStyle name="Normal 3 3 3 3 5 7 2" xfId="14755" xr:uid="{49F8FF6C-9F73-41A4-A08C-E515DE86093D}"/>
    <cellStyle name="Normal 3 3 3 3 5 8" xfId="6770" xr:uid="{00000000-0005-0000-0000-0000591A0000}"/>
    <cellStyle name="Normal 3 3 3 3 5 8 2" xfId="14756" xr:uid="{33DBB6A5-BDDB-4D5D-82B2-1E226B7B3199}"/>
    <cellStyle name="Normal 3 3 3 3 5 9" xfId="6771" xr:uid="{00000000-0005-0000-0000-00005A1A0000}"/>
    <cellStyle name="Normal 3 3 3 3 5 9 2" xfId="14757" xr:uid="{7FBA40F7-E38A-40A4-9D67-9C2FE40A7430}"/>
    <cellStyle name="Normal 3 3 3 3 6" xfId="14693" xr:uid="{11B4ABC1-0EA3-4300-AAD5-625C85BF85A2}"/>
    <cellStyle name="Normal 3 3 3 4" xfId="6772" xr:uid="{00000000-0005-0000-0000-00005B1A0000}"/>
    <cellStyle name="Normal 3 3 3 4 2" xfId="14758" xr:uid="{AAFECDA4-1818-4B43-B917-6A1E0259195F}"/>
    <cellStyle name="Normal 3 3 3 5" xfId="6773" xr:uid="{00000000-0005-0000-0000-00005C1A0000}"/>
    <cellStyle name="Normal 3 3 3 5 2" xfId="14759" xr:uid="{0C5173F3-A1A3-4C98-BBFC-2401E71D21E1}"/>
    <cellStyle name="Normal 3 3 3 6" xfId="6774" xr:uid="{00000000-0005-0000-0000-00005D1A0000}"/>
    <cellStyle name="Normal 3 3 3 6 2" xfId="14760" xr:uid="{EB8ACCDE-95A2-4250-B12E-54C882DA17DF}"/>
    <cellStyle name="Normal 3 3 3 7" xfId="6775" xr:uid="{00000000-0005-0000-0000-00005E1A0000}"/>
    <cellStyle name="Normal 3 3 3 7 2" xfId="14761" xr:uid="{B0B9094A-4787-42AE-9DA2-E2262348DB43}"/>
    <cellStyle name="Normal 3 3 3 8" xfId="6776" xr:uid="{00000000-0005-0000-0000-00005F1A0000}"/>
    <cellStyle name="Normal 3 3 3 8 2" xfId="14762" xr:uid="{1D163C6B-3C22-4F5B-98C8-723C368C58A2}"/>
    <cellStyle name="Normal 3 3 3 9" xfId="6777" xr:uid="{00000000-0005-0000-0000-0000601A0000}"/>
    <cellStyle name="Normal 3 3 3 9 2" xfId="14763" xr:uid="{78DD05C0-417B-4ED5-80B8-D5E2FB28F3F8}"/>
    <cellStyle name="Normal 3 3 4" xfId="6778" xr:uid="{00000000-0005-0000-0000-0000611A0000}"/>
    <cellStyle name="Normal 3 3 4 10" xfId="6779" xr:uid="{00000000-0005-0000-0000-0000621A0000}"/>
    <cellStyle name="Normal 3 3 4 10 2" xfId="14765" xr:uid="{1B85E5D4-7A3B-49AB-A60C-CA1FE9111949}"/>
    <cellStyle name="Normal 3 3 4 11" xfId="6780" xr:uid="{00000000-0005-0000-0000-0000631A0000}"/>
    <cellStyle name="Normal 3 3 4 11 2" xfId="14766" xr:uid="{030E5679-3D7E-4AAD-BFC7-58114EAB8884}"/>
    <cellStyle name="Normal 3 3 4 12" xfId="6781" xr:uid="{00000000-0005-0000-0000-0000641A0000}"/>
    <cellStyle name="Normal 3 3 4 12 2" xfId="14767" xr:uid="{CBADE3F7-7DDC-4599-A233-7A86024057D5}"/>
    <cellStyle name="Normal 3 3 4 13" xfId="6782" xr:uid="{00000000-0005-0000-0000-0000651A0000}"/>
    <cellStyle name="Normal 3 3 4 13 2" xfId="14768" xr:uid="{4F68B746-C2AD-461F-A573-6AE87CEDF693}"/>
    <cellStyle name="Normal 3 3 4 14" xfId="6783" xr:uid="{00000000-0005-0000-0000-0000661A0000}"/>
    <cellStyle name="Normal 3 3 4 14 2" xfId="14769" xr:uid="{ABDF2353-6A8E-4961-A5DC-4D21898161C5}"/>
    <cellStyle name="Normal 3 3 4 15" xfId="6784" xr:uid="{00000000-0005-0000-0000-0000671A0000}"/>
    <cellStyle name="Normal 3 3 4 15 2" xfId="14770" xr:uid="{7529125B-5A46-4EB9-9205-4D030C0447A3}"/>
    <cellStyle name="Normal 3 3 4 16" xfId="6785" xr:uid="{00000000-0005-0000-0000-0000681A0000}"/>
    <cellStyle name="Normal 3 3 4 16 2" xfId="14771" xr:uid="{BAF3EDE1-9F17-4D00-851E-AB8B1A6314C6}"/>
    <cellStyle name="Normal 3 3 4 17" xfId="6786" xr:uid="{00000000-0005-0000-0000-0000691A0000}"/>
    <cellStyle name="Normal 3 3 4 17 2" xfId="14772" xr:uid="{6D67985F-098E-4F80-BD53-C3D5055C6757}"/>
    <cellStyle name="Normal 3 3 4 18" xfId="6787" xr:uid="{00000000-0005-0000-0000-00006A1A0000}"/>
    <cellStyle name="Normal 3 3 4 18 2" xfId="14773" xr:uid="{A242132B-0105-472C-8336-0075C0341957}"/>
    <cellStyle name="Normal 3 3 4 19" xfId="6788" xr:uid="{00000000-0005-0000-0000-00006B1A0000}"/>
    <cellStyle name="Normal 3 3 4 19 2" xfId="14774" xr:uid="{E0C59F53-92B3-44C5-BBF9-7DECE5573BAA}"/>
    <cellStyle name="Normal 3 3 4 2" xfId="6789" xr:uid="{00000000-0005-0000-0000-00006C1A0000}"/>
    <cellStyle name="Normal 3 3 4 2 2" xfId="6790" xr:uid="{00000000-0005-0000-0000-00006D1A0000}"/>
    <cellStyle name="Normal 3 3 4 2 2 10" xfId="6791" xr:uid="{00000000-0005-0000-0000-00006E1A0000}"/>
    <cellStyle name="Normal 3 3 4 2 2 10 2" xfId="14777" xr:uid="{0FD53938-92E6-42A4-91FF-A8DF632BB135}"/>
    <cellStyle name="Normal 3 3 4 2 2 11" xfId="6792" xr:uid="{00000000-0005-0000-0000-00006F1A0000}"/>
    <cellStyle name="Normal 3 3 4 2 2 11 2" xfId="14778" xr:uid="{DE230D5E-C2B1-4CF8-8F47-CC8460594AE4}"/>
    <cellStyle name="Normal 3 3 4 2 2 12" xfId="6793" xr:uid="{00000000-0005-0000-0000-0000701A0000}"/>
    <cellStyle name="Normal 3 3 4 2 2 12 2" xfId="14779" xr:uid="{D99ED1E6-FA87-4313-9BC0-E15B6B41E38E}"/>
    <cellStyle name="Normal 3 3 4 2 2 13" xfId="6794" xr:uid="{00000000-0005-0000-0000-0000711A0000}"/>
    <cellStyle name="Normal 3 3 4 2 2 13 2" xfId="14780" xr:uid="{353EE486-6037-4341-8313-4ADD08E57500}"/>
    <cellStyle name="Normal 3 3 4 2 2 14" xfId="6795" xr:uid="{00000000-0005-0000-0000-0000721A0000}"/>
    <cellStyle name="Normal 3 3 4 2 2 14 2" xfId="14781" xr:uid="{AC1BE81E-A555-443D-9575-044EB96B8761}"/>
    <cellStyle name="Normal 3 3 4 2 2 15" xfId="6796" xr:uid="{00000000-0005-0000-0000-0000731A0000}"/>
    <cellStyle name="Normal 3 3 4 2 2 15 2" xfId="14782" xr:uid="{7883ED18-8ACB-40C1-98C6-0709F68F7C0F}"/>
    <cellStyle name="Normal 3 3 4 2 2 16" xfId="14776" xr:uid="{67B9731B-9E84-43B1-9049-537D95662985}"/>
    <cellStyle name="Normal 3 3 4 2 2 2" xfId="6797" xr:uid="{00000000-0005-0000-0000-0000741A0000}"/>
    <cellStyle name="Normal 3 3 4 2 2 2 2" xfId="14783" xr:uid="{C3CFE163-1BAC-4647-8320-3A972DD54256}"/>
    <cellStyle name="Normal 3 3 4 2 2 3" xfId="6798" xr:uid="{00000000-0005-0000-0000-0000751A0000}"/>
    <cellStyle name="Normal 3 3 4 2 2 3 2" xfId="14784" xr:uid="{049F2ACF-95D2-4700-8ABA-C27214A49A44}"/>
    <cellStyle name="Normal 3 3 4 2 2 4" xfId="6799" xr:uid="{00000000-0005-0000-0000-0000761A0000}"/>
    <cellStyle name="Normal 3 3 4 2 2 4 2" xfId="14785" xr:uid="{33D9818D-45F5-43F8-936F-7B13FF9E2DD2}"/>
    <cellStyle name="Normal 3 3 4 2 2 5" xfId="6800" xr:uid="{00000000-0005-0000-0000-0000771A0000}"/>
    <cellStyle name="Normal 3 3 4 2 2 5 2" xfId="14786" xr:uid="{792F3CF0-3E44-4721-8AE1-9193D69D1853}"/>
    <cellStyle name="Normal 3 3 4 2 2 6" xfId="6801" xr:uid="{00000000-0005-0000-0000-0000781A0000}"/>
    <cellStyle name="Normal 3 3 4 2 2 6 2" xfId="14787" xr:uid="{A6BD4977-FE54-496C-A48D-70E29BA13F56}"/>
    <cellStyle name="Normal 3 3 4 2 2 7" xfId="6802" xr:uid="{00000000-0005-0000-0000-0000791A0000}"/>
    <cellStyle name="Normal 3 3 4 2 2 7 2" xfId="14788" xr:uid="{E1753936-C724-4D1F-89D5-E4F036FE44FB}"/>
    <cellStyle name="Normal 3 3 4 2 2 8" xfId="6803" xr:uid="{00000000-0005-0000-0000-00007A1A0000}"/>
    <cellStyle name="Normal 3 3 4 2 2 8 2" xfId="14789" xr:uid="{D004FF3F-D410-48E0-A2A2-F47EBCB8619C}"/>
    <cellStyle name="Normal 3 3 4 2 2 9" xfId="6804" xr:uid="{00000000-0005-0000-0000-00007B1A0000}"/>
    <cellStyle name="Normal 3 3 4 2 2 9 2" xfId="14790" xr:uid="{8404D5E5-AE16-4950-92C2-17389B315EF7}"/>
    <cellStyle name="Normal 3 3 4 2 3" xfId="6805" xr:uid="{00000000-0005-0000-0000-00007C1A0000}"/>
    <cellStyle name="Normal 3 3 4 2 3 10" xfId="6806" xr:uid="{00000000-0005-0000-0000-00007D1A0000}"/>
    <cellStyle name="Normal 3 3 4 2 3 10 2" xfId="14792" xr:uid="{8B381D6F-30D6-4CD2-8905-7F25DF540083}"/>
    <cellStyle name="Normal 3 3 4 2 3 11" xfId="6807" xr:uid="{00000000-0005-0000-0000-00007E1A0000}"/>
    <cellStyle name="Normal 3 3 4 2 3 11 2" xfId="14793" xr:uid="{8E686FB4-FC3E-479B-ADFF-10957BC76AE5}"/>
    <cellStyle name="Normal 3 3 4 2 3 12" xfId="6808" xr:uid="{00000000-0005-0000-0000-00007F1A0000}"/>
    <cellStyle name="Normal 3 3 4 2 3 12 2" xfId="14794" xr:uid="{412970B4-207E-45B5-957B-85D46989C8A5}"/>
    <cellStyle name="Normal 3 3 4 2 3 13" xfId="6809" xr:uid="{00000000-0005-0000-0000-0000801A0000}"/>
    <cellStyle name="Normal 3 3 4 2 3 13 2" xfId="14795" xr:uid="{0AE3F5CB-1416-44E5-A473-5B186B04CE9E}"/>
    <cellStyle name="Normal 3 3 4 2 3 14" xfId="6810" xr:uid="{00000000-0005-0000-0000-0000811A0000}"/>
    <cellStyle name="Normal 3 3 4 2 3 14 2" xfId="14796" xr:uid="{FC5756AD-AE1B-484F-8C45-E396FC0C48AC}"/>
    <cellStyle name="Normal 3 3 4 2 3 15" xfId="6811" xr:uid="{00000000-0005-0000-0000-0000821A0000}"/>
    <cellStyle name="Normal 3 3 4 2 3 15 2" xfId="14797" xr:uid="{93694B1B-1D0B-4130-B850-B04543681689}"/>
    <cellStyle name="Normal 3 3 4 2 3 16" xfId="14791" xr:uid="{39F85EC2-432E-4706-8C50-11AC178CEEF9}"/>
    <cellStyle name="Normal 3 3 4 2 3 2" xfId="6812" xr:uid="{00000000-0005-0000-0000-0000831A0000}"/>
    <cellStyle name="Normal 3 3 4 2 3 2 2" xfId="14798" xr:uid="{8F154254-1F72-4F17-A199-E47475CAA6E7}"/>
    <cellStyle name="Normal 3 3 4 2 3 3" xfId="6813" xr:uid="{00000000-0005-0000-0000-0000841A0000}"/>
    <cellStyle name="Normal 3 3 4 2 3 3 2" xfId="14799" xr:uid="{2E886A7C-EFB0-4A94-BCD4-5F26698A555F}"/>
    <cellStyle name="Normal 3 3 4 2 3 4" xfId="6814" xr:uid="{00000000-0005-0000-0000-0000851A0000}"/>
    <cellStyle name="Normal 3 3 4 2 3 4 2" xfId="14800" xr:uid="{BE9B597A-F0D2-4AAE-A8ED-A5B5E7B0D856}"/>
    <cellStyle name="Normal 3 3 4 2 3 5" xfId="6815" xr:uid="{00000000-0005-0000-0000-0000861A0000}"/>
    <cellStyle name="Normal 3 3 4 2 3 5 2" xfId="14801" xr:uid="{9ED0CDB4-87B1-4C2B-9AFD-07F947AB1F77}"/>
    <cellStyle name="Normal 3 3 4 2 3 6" xfId="6816" xr:uid="{00000000-0005-0000-0000-0000871A0000}"/>
    <cellStyle name="Normal 3 3 4 2 3 6 2" xfId="14802" xr:uid="{D384C4E6-F22A-4492-9C7B-7F26F18F26AF}"/>
    <cellStyle name="Normal 3 3 4 2 3 7" xfId="6817" xr:uid="{00000000-0005-0000-0000-0000881A0000}"/>
    <cellStyle name="Normal 3 3 4 2 3 7 2" xfId="14803" xr:uid="{45AE8497-E773-41E7-B9D8-FFE8CAC9ADBF}"/>
    <cellStyle name="Normal 3 3 4 2 3 8" xfId="6818" xr:uid="{00000000-0005-0000-0000-0000891A0000}"/>
    <cellStyle name="Normal 3 3 4 2 3 8 2" xfId="14804" xr:uid="{4011E9AB-90AE-4AFA-8458-8A1B78BF8BBC}"/>
    <cellStyle name="Normal 3 3 4 2 3 9" xfId="6819" xr:uid="{00000000-0005-0000-0000-00008A1A0000}"/>
    <cellStyle name="Normal 3 3 4 2 3 9 2" xfId="14805" xr:uid="{7C92E35E-8D31-40EE-B466-E06BCD86D618}"/>
    <cellStyle name="Normal 3 3 4 2 4" xfId="6820" xr:uid="{00000000-0005-0000-0000-00008B1A0000}"/>
    <cellStyle name="Normal 3 3 4 2 4 10" xfId="6821" xr:uid="{00000000-0005-0000-0000-00008C1A0000}"/>
    <cellStyle name="Normal 3 3 4 2 4 10 2" xfId="14807" xr:uid="{6BBB1FDC-E2A3-4B77-9E40-9C2EFBF9D17F}"/>
    <cellStyle name="Normal 3 3 4 2 4 11" xfId="6822" xr:uid="{00000000-0005-0000-0000-00008D1A0000}"/>
    <cellStyle name="Normal 3 3 4 2 4 11 2" xfId="14808" xr:uid="{BA7093F8-4260-48E0-B9F6-51D5C4366F2A}"/>
    <cellStyle name="Normal 3 3 4 2 4 12" xfId="6823" xr:uid="{00000000-0005-0000-0000-00008E1A0000}"/>
    <cellStyle name="Normal 3 3 4 2 4 12 2" xfId="14809" xr:uid="{E9EF22DE-A8DD-4BBC-A73B-C9BCA190B006}"/>
    <cellStyle name="Normal 3 3 4 2 4 13" xfId="6824" xr:uid="{00000000-0005-0000-0000-00008F1A0000}"/>
    <cellStyle name="Normal 3 3 4 2 4 13 2" xfId="14810" xr:uid="{4ECB46CF-894C-4419-A0C6-2ADF44396270}"/>
    <cellStyle name="Normal 3 3 4 2 4 14" xfId="6825" xr:uid="{00000000-0005-0000-0000-0000901A0000}"/>
    <cellStyle name="Normal 3 3 4 2 4 14 2" xfId="14811" xr:uid="{1F6E466D-EFFB-489F-B2C1-EFCEA90D10E9}"/>
    <cellStyle name="Normal 3 3 4 2 4 15" xfId="6826" xr:uid="{00000000-0005-0000-0000-0000911A0000}"/>
    <cellStyle name="Normal 3 3 4 2 4 15 2" xfId="14812" xr:uid="{382C00B2-108A-47D5-9E92-103E76CE8C04}"/>
    <cellStyle name="Normal 3 3 4 2 4 16" xfId="14806" xr:uid="{B09AFD47-0F77-496A-A64E-560226505B7B}"/>
    <cellStyle name="Normal 3 3 4 2 4 2" xfId="6827" xr:uid="{00000000-0005-0000-0000-0000921A0000}"/>
    <cellStyle name="Normal 3 3 4 2 4 2 2" xfId="14813" xr:uid="{C5B43F33-8BA8-4D35-9E8C-CF0D6A46BDDC}"/>
    <cellStyle name="Normal 3 3 4 2 4 3" xfId="6828" xr:uid="{00000000-0005-0000-0000-0000931A0000}"/>
    <cellStyle name="Normal 3 3 4 2 4 3 2" xfId="14814" xr:uid="{3909F308-EFDD-43A7-8981-F0D6DD8BE5DA}"/>
    <cellStyle name="Normal 3 3 4 2 4 4" xfId="6829" xr:uid="{00000000-0005-0000-0000-0000941A0000}"/>
    <cellStyle name="Normal 3 3 4 2 4 4 2" xfId="14815" xr:uid="{A90A29BD-4ED1-4E30-BCE2-4384D20EC051}"/>
    <cellStyle name="Normal 3 3 4 2 4 5" xfId="6830" xr:uid="{00000000-0005-0000-0000-0000951A0000}"/>
    <cellStyle name="Normal 3 3 4 2 4 5 2" xfId="14816" xr:uid="{FD153859-10DC-47A4-AB73-EE2E78CF60EB}"/>
    <cellStyle name="Normal 3 3 4 2 4 6" xfId="6831" xr:uid="{00000000-0005-0000-0000-0000961A0000}"/>
    <cellStyle name="Normal 3 3 4 2 4 6 2" xfId="14817" xr:uid="{C74DA23A-1A99-4A52-A11E-89230156F635}"/>
    <cellStyle name="Normal 3 3 4 2 4 7" xfId="6832" xr:uid="{00000000-0005-0000-0000-0000971A0000}"/>
    <cellStyle name="Normal 3 3 4 2 4 7 2" xfId="14818" xr:uid="{84251724-CB98-45FF-902F-0C39126C2BDC}"/>
    <cellStyle name="Normal 3 3 4 2 4 8" xfId="6833" xr:uid="{00000000-0005-0000-0000-0000981A0000}"/>
    <cellStyle name="Normal 3 3 4 2 4 8 2" xfId="14819" xr:uid="{259AB668-62DA-4BDE-9E61-11DDF0782F52}"/>
    <cellStyle name="Normal 3 3 4 2 4 9" xfId="6834" xr:uid="{00000000-0005-0000-0000-0000991A0000}"/>
    <cellStyle name="Normal 3 3 4 2 4 9 2" xfId="14820" xr:uid="{B4B884A5-5718-4F7E-8A00-5BAA184EC90B}"/>
    <cellStyle name="Normal 3 3 4 2 5" xfId="6835" xr:uid="{00000000-0005-0000-0000-00009A1A0000}"/>
    <cellStyle name="Normal 3 3 4 2 5 10" xfId="6836" xr:uid="{00000000-0005-0000-0000-00009B1A0000}"/>
    <cellStyle name="Normal 3 3 4 2 5 10 2" xfId="14822" xr:uid="{4D6275DE-1D31-4FDA-8717-8B681003E07B}"/>
    <cellStyle name="Normal 3 3 4 2 5 11" xfId="6837" xr:uid="{00000000-0005-0000-0000-00009C1A0000}"/>
    <cellStyle name="Normal 3 3 4 2 5 11 2" xfId="14823" xr:uid="{05256C3F-927E-4EC7-94D8-79E0517398F3}"/>
    <cellStyle name="Normal 3 3 4 2 5 12" xfId="6838" xr:uid="{00000000-0005-0000-0000-00009D1A0000}"/>
    <cellStyle name="Normal 3 3 4 2 5 12 2" xfId="14824" xr:uid="{E90B76C5-50A8-49D7-BE5F-A287F36E6A1B}"/>
    <cellStyle name="Normal 3 3 4 2 5 13" xfId="6839" xr:uid="{00000000-0005-0000-0000-00009E1A0000}"/>
    <cellStyle name="Normal 3 3 4 2 5 13 2" xfId="14825" xr:uid="{4B981012-CC23-4607-B1A9-3AE420C052C0}"/>
    <cellStyle name="Normal 3 3 4 2 5 14" xfId="6840" xr:uid="{00000000-0005-0000-0000-00009F1A0000}"/>
    <cellStyle name="Normal 3 3 4 2 5 14 2" xfId="14826" xr:uid="{F8149A1B-1A8B-40A3-A096-3C181BF6F9CE}"/>
    <cellStyle name="Normal 3 3 4 2 5 15" xfId="6841" xr:uid="{00000000-0005-0000-0000-0000A01A0000}"/>
    <cellStyle name="Normal 3 3 4 2 5 15 2" xfId="14827" xr:uid="{39FA671B-FB60-4D17-8E52-3D7DDDE1B045}"/>
    <cellStyle name="Normal 3 3 4 2 5 16" xfId="14821" xr:uid="{7559F804-EE6A-453F-A617-8B23DF271003}"/>
    <cellStyle name="Normal 3 3 4 2 5 2" xfId="6842" xr:uid="{00000000-0005-0000-0000-0000A11A0000}"/>
    <cellStyle name="Normal 3 3 4 2 5 2 2" xfId="14828" xr:uid="{3A52BC35-1102-404F-A88B-04B556E9EFAF}"/>
    <cellStyle name="Normal 3 3 4 2 5 3" xfId="6843" xr:uid="{00000000-0005-0000-0000-0000A21A0000}"/>
    <cellStyle name="Normal 3 3 4 2 5 3 2" xfId="14829" xr:uid="{605962EB-141B-420E-86DB-447D2D788958}"/>
    <cellStyle name="Normal 3 3 4 2 5 4" xfId="6844" xr:uid="{00000000-0005-0000-0000-0000A31A0000}"/>
    <cellStyle name="Normal 3 3 4 2 5 4 2" xfId="14830" xr:uid="{56F30B83-16BC-4257-9A5C-5102EB295C9B}"/>
    <cellStyle name="Normal 3 3 4 2 5 5" xfId="6845" xr:uid="{00000000-0005-0000-0000-0000A41A0000}"/>
    <cellStyle name="Normal 3 3 4 2 5 5 2" xfId="14831" xr:uid="{41115320-6B50-4434-A2AF-81D343E163AB}"/>
    <cellStyle name="Normal 3 3 4 2 5 6" xfId="6846" xr:uid="{00000000-0005-0000-0000-0000A51A0000}"/>
    <cellStyle name="Normal 3 3 4 2 5 6 2" xfId="14832" xr:uid="{3D12F19D-58A7-4DCC-ABE8-6CD01373305E}"/>
    <cellStyle name="Normal 3 3 4 2 5 7" xfId="6847" xr:uid="{00000000-0005-0000-0000-0000A61A0000}"/>
    <cellStyle name="Normal 3 3 4 2 5 7 2" xfId="14833" xr:uid="{03D58B8E-CEF6-405D-9346-BE5CD53839F2}"/>
    <cellStyle name="Normal 3 3 4 2 5 8" xfId="6848" xr:uid="{00000000-0005-0000-0000-0000A71A0000}"/>
    <cellStyle name="Normal 3 3 4 2 5 8 2" xfId="14834" xr:uid="{A3CBD569-1C70-4DE7-AAF9-3EDC9CCDEDE1}"/>
    <cellStyle name="Normal 3 3 4 2 5 9" xfId="6849" xr:uid="{00000000-0005-0000-0000-0000A81A0000}"/>
    <cellStyle name="Normal 3 3 4 2 5 9 2" xfId="14835" xr:uid="{B84A9163-234A-4827-84E7-60F998A3D3CE}"/>
    <cellStyle name="Normal 3 3 4 2 6" xfId="14775" xr:uid="{B2939496-46B4-4ED8-A4CA-3EBAD913CCAA}"/>
    <cellStyle name="Normal 3 3 4 20" xfId="14764" xr:uid="{405276F9-C74E-4CFA-9849-CD01D6FE36C9}"/>
    <cellStyle name="Normal 3 3 4 3" xfId="6850" xr:uid="{00000000-0005-0000-0000-0000A91A0000}"/>
    <cellStyle name="Normal 3 3 4 3 2" xfId="14836" xr:uid="{4FF4D812-E3B0-4ED0-BB5E-842816AB71F5}"/>
    <cellStyle name="Normal 3 3 4 4" xfId="6851" xr:uid="{00000000-0005-0000-0000-0000AA1A0000}"/>
    <cellStyle name="Normal 3 3 4 4 2" xfId="14837" xr:uid="{F6AE1342-85E8-40E0-AD27-A4FD36B71EEB}"/>
    <cellStyle name="Normal 3 3 4 5" xfId="6852" xr:uid="{00000000-0005-0000-0000-0000AB1A0000}"/>
    <cellStyle name="Normal 3 3 4 5 2" xfId="14838" xr:uid="{83929923-873E-4541-B0ED-FEF684C24B7D}"/>
    <cellStyle name="Normal 3 3 4 6" xfId="6853" xr:uid="{00000000-0005-0000-0000-0000AC1A0000}"/>
    <cellStyle name="Normal 3 3 4 6 2" xfId="14839" xr:uid="{0F592E8F-69B3-40F2-B9CF-CB8006AA355A}"/>
    <cellStyle name="Normal 3 3 4 7" xfId="6854" xr:uid="{00000000-0005-0000-0000-0000AD1A0000}"/>
    <cellStyle name="Normal 3 3 4 7 2" xfId="14840" xr:uid="{3314F94B-9D4A-445B-AA33-4DAF4DEB573C}"/>
    <cellStyle name="Normal 3 3 4 8" xfId="6855" xr:uid="{00000000-0005-0000-0000-0000AE1A0000}"/>
    <cellStyle name="Normal 3 3 4 8 2" xfId="14841" xr:uid="{B3359BCE-5B01-4C0E-952D-B37826B09F88}"/>
    <cellStyle name="Normal 3 3 4 9" xfId="6856" xr:uid="{00000000-0005-0000-0000-0000AF1A0000}"/>
    <cellStyle name="Normal 3 3 4 9 2" xfId="14842" xr:uid="{825EF821-1393-4D12-ACAB-E4456F582C21}"/>
    <cellStyle name="Normal 3 3 5" xfId="6857" xr:uid="{00000000-0005-0000-0000-0000B01A0000}"/>
    <cellStyle name="Normal 3 3 5 10" xfId="6858" xr:uid="{00000000-0005-0000-0000-0000B11A0000}"/>
    <cellStyle name="Normal 3 3 5 10 2" xfId="14844" xr:uid="{08E305DF-7431-4682-93CA-DD53E9569D10}"/>
    <cellStyle name="Normal 3 3 5 11" xfId="6859" xr:uid="{00000000-0005-0000-0000-0000B21A0000}"/>
    <cellStyle name="Normal 3 3 5 11 2" xfId="14845" xr:uid="{516F924A-42BB-478E-A654-4A3304A28E42}"/>
    <cellStyle name="Normal 3 3 5 12" xfId="6860" xr:uid="{00000000-0005-0000-0000-0000B31A0000}"/>
    <cellStyle name="Normal 3 3 5 12 2" xfId="14846" xr:uid="{FAA72067-A59C-44ED-85F5-69C7637708EF}"/>
    <cellStyle name="Normal 3 3 5 13" xfId="6861" xr:uid="{00000000-0005-0000-0000-0000B41A0000}"/>
    <cellStyle name="Normal 3 3 5 13 2" xfId="14847" xr:uid="{DD1CD971-1A24-4157-B602-0925C57027F2}"/>
    <cellStyle name="Normal 3 3 5 14" xfId="6862" xr:uid="{00000000-0005-0000-0000-0000B51A0000}"/>
    <cellStyle name="Normal 3 3 5 14 2" xfId="14848" xr:uid="{3AB1F4E0-7112-43B1-807C-557D62877CF9}"/>
    <cellStyle name="Normal 3 3 5 15" xfId="6863" xr:uid="{00000000-0005-0000-0000-0000B61A0000}"/>
    <cellStyle name="Normal 3 3 5 15 2" xfId="14849" xr:uid="{B92B91EA-62AA-4D95-870A-58BB62674DCE}"/>
    <cellStyle name="Normal 3 3 5 16" xfId="14843" xr:uid="{3D2BCDCF-95B4-49A9-820E-7CBC1767D304}"/>
    <cellStyle name="Normal 3 3 5 2" xfId="6864" xr:uid="{00000000-0005-0000-0000-0000B71A0000}"/>
    <cellStyle name="Normal 3 3 5 2 2" xfId="14850" xr:uid="{37E73803-F5E4-4717-A8F1-37D9299C1716}"/>
    <cellStyle name="Normal 3 3 5 3" xfId="6865" xr:uid="{00000000-0005-0000-0000-0000B81A0000}"/>
    <cellStyle name="Normal 3 3 5 3 2" xfId="14851" xr:uid="{B232FFBA-EBBD-477E-86CA-ADF51BF6F436}"/>
    <cellStyle name="Normal 3 3 5 4" xfId="6866" xr:uid="{00000000-0005-0000-0000-0000B91A0000}"/>
    <cellStyle name="Normal 3 3 5 4 2" xfId="14852" xr:uid="{2D8B4B1E-1167-4F70-9E2B-8F89B6EBCCE2}"/>
    <cellStyle name="Normal 3 3 5 5" xfId="6867" xr:uid="{00000000-0005-0000-0000-0000BA1A0000}"/>
    <cellStyle name="Normal 3 3 5 5 2" xfId="14853" xr:uid="{B89E4E3A-CB8B-4190-9BCF-D58E8F015C9D}"/>
    <cellStyle name="Normal 3 3 5 6" xfId="6868" xr:uid="{00000000-0005-0000-0000-0000BB1A0000}"/>
    <cellStyle name="Normal 3 3 5 6 2" xfId="14854" xr:uid="{02D56773-0447-404D-A85C-98AFE1A48FF7}"/>
    <cellStyle name="Normal 3 3 5 7" xfId="6869" xr:uid="{00000000-0005-0000-0000-0000BC1A0000}"/>
    <cellStyle name="Normal 3 3 5 7 2" xfId="14855" xr:uid="{EB7BAFA6-55AF-45DA-A180-BE3BA87903DB}"/>
    <cellStyle name="Normal 3 3 5 8" xfId="6870" xr:uid="{00000000-0005-0000-0000-0000BD1A0000}"/>
    <cellStyle name="Normal 3 3 5 8 2" xfId="14856" xr:uid="{C67641C4-E98B-4FE7-91A9-7898C2340F1C}"/>
    <cellStyle name="Normal 3 3 5 9" xfId="6871" xr:uid="{00000000-0005-0000-0000-0000BE1A0000}"/>
    <cellStyle name="Normal 3 3 5 9 2" xfId="14857" xr:uid="{DBF3492B-9C2B-4C79-A0EF-6534D363FD78}"/>
    <cellStyle name="Normal 3 3 6" xfId="6872" xr:uid="{00000000-0005-0000-0000-0000BF1A0000}"/>
    <cellStyle name="Normal 3 3 6 10" xfId="6873" xr:uid="{00000000-0005-0000-0000-0000C01A0000}"/>
    <cellStyle name="Normal 3 3 6 10 2" xfId="14859" xr:uid="{635E3410-F285-4253-B136-B3DDD08EDA19}"/>
    <cellStyle name="Normal 3 3 6 11" xfId="6874" xr:uid="{00000000-0005-0000-0000-0000C11A0000}"/>
    <cellStyle name="Normal 3 3 6 11 2" xfId="14860" xr:uid="{47F4622C-0569-4DB6-A5C5-1D31063AF676}"/>
    <cellStyle name="Normal 3 3 6 12" xfId="6875" xr:uid="{00000000-0005-0000-0000-0000C21A0000}"/>
    <cellStyle name="Normal 3 3 6 12 2" xfId="14861" xr:uid="{CDD0C09F-3F72-49E1-AD02-6E59B43D20C2}"/>
    <cellStyle name="Normal 3 3 6 13" xfId="6876" xr:uid="{00000000-0005-0000-0000-0000C31A0000}"/>
    <cellStyle name="Normal 3 3 6 13 2" xfId="14862" xr:uid="{5377E755-EA9B-48B0-B991-D4B0580C572E}"/>
    <cellStyle name="Normal 3 3 6 14" xfId="6877" xr:uid="{00000000-0005-0000-0000-0000C41A0000}"/>
    <cellStyle name="Normal 3 3 6 14 2" xfId="14863" xr:uid="{5E56EBDA-2EC7-4193-9BA5-4C2DDA72FA46}"/>
    <cellStyle name="Normal 3 3 6 15" xfId="6878" xr:uid="{00000000-0005-0000-0000-0000C51A0000}"/>
    <cellStyle name="Normal 3 3 6 15 2" xfId="14864" xr:uid="{BD412B5B-5395-466B-B168-268186DE0A1C}"/>
    <cellStyle name="Normal 3 3 6 16" xfId="14858" xr:uid="{3A60C1F7-F388-4230-A982-D4C2CBD63FC0}"/>
    <cellStyle name="Normal 3 3 6 2" xfId="6879" xr:uid="{00000000-0005-0000-0000-0000C61A0000}"/>
    <cellStyle name="Normal 3 3 6 2 2" xfId="14865" xr:uid="{9C575B6D-FBFD-4F22-B0B1-40721F342909}"/>
    <cellStyle name="Normal 3 3 6 3" xfId="6880" xr:uid="{00000000-0005-0000-0000-0000C71A0000}"/>
    <cellStyle name="Normal 3 3 6 3 2" xfId="14866" xr:uid="{70A8AA04-E003-420A-A7AA-6F7665899FF5}"/>
    <cellStyle name="Normal 3 3 6 4" xfId="6881" xr:uid="{00000000-0005-0000-0000-0000C81A0000}"/>
    <cellStyle name="Normal 3 3 6 4 2" xfId="14867" xr:uid="{4610145A-DA10-47DE-8113-17D2C81D22C0}"/>
    <cellStyle name="Normal 3 3 6 5" xfId="6882" xr:uid="{00000000-0005-0000-0000-0000C91A0000}"/>
    <cellStyle name="Normal 3 3 6 5 2" xfId="14868" xr:uid="{7E8EF013-234D-43BB-8D91-F7E04E5D7D56}"/>
    <cellStyle name="Normal 3 3 6 6" xfId="6883" xr:uid="{00000000-0005-0000-0000-0000CA1A0000}"/>
    <cellStyle name="Normal 3 3 6 6 2" xfId="14869" xr:uid="{A5C22A4D-E516-4D75-8D16-5D8AB7299011}"/>
    <cellStyle name="Normal 3 3 6 7" xfId="6884" xr:uid="{00000000-0005-0000-0000-0000CB1A0000}"/>
    <cellStyle name="Normal 3 3 6 7 2" xfId="14870" xr:uid="{AAAB98D5-77D0-4000-98E0-576DCCCC68E9}"/>
    <cellStyle name="Normal 3 3 6 8" xfId="6885" xr:uid="{00000000-0005-0000-0000-0000CC1A0000}"/>
    <cellStyle name="Normal 3 3 6 8 2" xfId="14871" xr:uid="{BEA5FA5A-0606-4DEB-A228-F97A5AAE0959}"/>
    <cellStyle name="Normal 3 3 6 9" xfId="6886" xr:uid="{00000000-0005-0000-0000-0000CD1A0000}"/>
    <cellStyle name="Normal 3 3 6 9 2" xfId="14872" xr:uid="{81792788-A61C-4889-A87E-8A884765E921}"/>
    <cellStyle name="Normal 3 3 7" xfId="6887" xr:uid="{00000000-0005-0000-0000-0000CE1A0000}"/>
    <cellStyle name="Normal 3 3 7 10" xfId="6888" xr:uid="{00000000-0005-0000-0000-0000CF1A0000}"/>
    <cellStyle name="Normal 3 3 7 10 2" xfId="14874" xr:uid="{AE68BE25-FD2B-4CD7-8097-CEF2A8680F75}"/>
    <cellStyle name="Normal 3 3 7 11" xfId="6889" xr:uid="{00000000-0005-0000-0000-0000D01A0000}"/>
    <cellStyle name="Normal 3 3 7 11 2" xfId="14875" xr:uid="{C84223EB-2F74-4611-B8D9-36548CA69411}"/>
    <cellStyle name="Normal 3 3 7 12" xfId="6890" xr:uid="{00000000-0005-0000-0000-0000D11A0000}"/>
    <cellStyle name="Normal 3 3 7 12 2" xfId="14876" xr:uid="{27387B1F-598A-44E6-B88D-9E5755D9A567}"/>
    <cellStyle name="Normal 3 3 7 13" xfId="6891" xr:uid="{00000000-0005-0000-0000-0000D21A0000}"/>
    <cellStyle name="Normal 3 3 7 13 2" xfId="14877" xr:uid="{13C6DEAB-4113-4E4C-B4F0-B694B9336C0F}"/>
    <cellStyle name="Normal 3 3 7 14" xfId="6892" xr:uid="{00000000-0005-0000-0000-0000D31A0000}"/>
    <cellStyle name="Normal 3 3 7 14 2" xfId="14878" xr:uid="{6DB452A4-B576-4621-A92D-051F95000F7A}"/>
    <cellStyle name="Normal 3 3 7 15" xfId="6893" xr:uid="{00000000-0005-0000-0000-0000D41A0000}"/>
    <cellStyle name="Normal 3 3 7 15 2" xfId="14879" xr:uid="{232C5B84-2A83-4988-9145-1F41DDBCDB30}"/>
    <cellStyle name="Normal 3 3 7 16" xfId="14873" xr:uid="{2BDDDB28-9315-4538-B79A-8064D284AF2E}"/>
    <cellStyle name="Normal 3 3 7 2" xfId="6894" xr:uid="{00000000-0005-0000-0000-0000D51A0000}"/>
    <cellStyle name="Normal 3 3 7 2 2" xfId="14880" xr:uid="{586CF9EF-CE4B-4090-9EAA-5193D7ECC49F}"/>
    <cellStyle name="Normal 3 3 7 3" xfId="6895" xr:uid="{00000000-0005-0000-0000-0000D61A0000}"/>
    <cellStyle name="Normal 3 3 7 3 2" xfId="14881" xr:uid="{78533338-D537-46AB-8310-9D81A07F5B71}"/>
    <cellStyle name="Normal 3 3 7 4" xfId="6896" xr:uid="{00000000-0005-0000-0000-0000D71A0000}"/>
    <cellStyle name="Normal 3 3 7 4 2" xfId="14882" xr:uid="{1223B9DA-1318-4EB7-AD4B-B137D2379495}"/>
    <cellStyle name="Normal 3 3 7 5" xfId="6897" xr:uid="{00000000-0005-0000-0000-0000D81A0000}"/>
    <cellStyle name="Normal 3 3 7 5 2" xfId="14883" xr:uid="{5A7B921F-F654-4231-B14F-7477596A314E}"/>
    <cellStyle name="Normal 3 3 7 6" xfId="6898" xr:uid="{00000000-0005-0000-0000-0000D91A0000}"/>
    <cellStyle name="Normal 3 3 7 6 2" xfId="14884" xr:uid="{EEE967FA-5B52-47A1-944B-2B886B08FB49}"/>
    <cellStyle name="Normal 3 3 7 7" xfId="6899" xr:uid="{00000000-0005-0000-0000-0000DA1A0000}"/>
    <cellStyle name="Normal 3 3 7 7 2" xfId="14885" xr:uid="{317D6EFD-5776-4CB4-A092-ECDE912E265F}"/>
    <cellStyle name="Normal 3 3 7 8" xfId="6900" xr:uid="{00000000-0005-0000-0000-0000DB1A0000}"/>
    <cellStyle name="Normal 3 3 7 8 2" xfId="14886" xr:uid="{DD3890C3-DE90-43BC-8130-9580C82A9FB8}"/>
    <cellStyle name="Normal 3 3 7 9" xfId="6901" xr:uid="{00000000-0005-0000-0000-0000DC1A0000}"/>
    <cellStyle name="Normal 3 3 7 9 2" xfId="14887" xr:uid="{984AAF1B-CCE1-41C3-9A26-8D636EBC4141}"/>
    <cellStyle name="Normal 3 3 8" xfId="6902" xr:uid="{00000000-0005-0000-0000-0000DD1A0000}"/>
    <cellStyle name="Normal 3 3 8 10" xfId="6903" xr:uid="{00000000-0005-0000-0000-0000DE1A0000}"/>
    <cellStyle name="Normal 3 3 8 10 2" xfId="14889" xr:uid="{0FB112B0-1667-460C-867A-9D60863001E1}"/>
    <cellStyle name="Normal 3 3 8 11" xfId="6904" xr:uid="{00000000-0005-0000-0000-0000DF1A0000}"/>
    <cellStyle name="Normal 3 3 8 11 2" xfId="14890" xr:uid="{10CD2359-89FA-454B-A092-151BD4420427}"/>
    <cellStyle name="Normal 3 3 8 12" xfId="6905" xr:uid="{00000000-0005-0000-0000-0000E01A0000}"/>
    <cellStyle name="Normal 3 3 8 12 2" xfId="14891" xr:uid="{EBAE5F23-3F85-436C-A614-5D2C16A1A887}"/>
    <cellStyle name="Normal 3 3 8 13" xfId="6906" xr:uid="{00000000-0005-0000-0000-0000E11A0000}"/>
    <cellStyle name="Normal 3 3 8 13 2" xfId="14892" xr:uid="{69F13E75-F2B4-4D6E-A7CB-A0B9A224AC8B}"/>
    <cellStyle name="Normal 3 3 8 14" xfId="6907" xr:uid="{00000000-0005-0000-0000-0000E21A0000}"/>
    <cellStyle name="Normal 3 3 8 14 2" xfId="14893" xr:uid="{52601B37-4856-4234-A16B-521D4A5085F8}"/>
    <cellStyle name="Normal 3 3 8 15" xfId="6908" xr:uid="{00000000-0005-0000-0000-0000E31A0000}"/>
    <cellStyle name="Normal 3 3 8 15 2" xfId="14894" xr:uid="{BBF23F86-0986-427D-8B38-A0D2C3D9CEC0}"/>
    <cellStyle name="Normal 3 3 8 16" xfId="14888" xr:uid="{875D0B4B-9131-41A7-8CE8-9022100FA6BC}"/>
    <cellStyle name="Normal 3 3 8 2" xfId="6909" xr:uid="{00000000-0005-0000-0000-0000E41A0000}"/>
    <cellStyle name="Normal 3 3 8 2 2" xfId="14895" xr:uid="{7606CAA2-E17E-4187-87DA-730FA44FFD73}"/>
    <cellStyle name="Normal 3 3 8 3" xfId="6910" xr:uid="{00000000-0005-0000-0000-0000E51A0000}"/>
    <cellStyle name="Normal 3 3 8 3 2" xfId="14896" xr:uid="{F1D31417-707B-4131-ABE7-D57755D9EC6E}"/>
    <cellStyle name="Normal 3 3 8 4" xfId="6911" xr:uid="{00000000-0005-0000-0000-0000E61A0000}"/>
    <cellStyle name="Normal 3 3 8 4 2" xfId="14897" xr:uid="{DE0EE2AA-3AF1-4627-B66E-C84CA20696C9}"/>
    <cellStyle name="Normal 3 3 8 5" xfId="6912" xr:uid="{00000000-0005-0000-0000-0000E71A0000}"/>
    <cellStyle name="Normal 3 3 8 5 2" xfId="14898" xr:uid="{DC322375-74E6-4F16-9101-1A7A2474957F}"/>
    <cellStyle name="Normal 3 3 8 6" xfId="6913" xr:uid="{00000000-0005-0000-0000-0000E81A0000}"/>
    <cellStyle name="Normal 3 3 8 6 2" xfId="14899" xr:uid="{322E4E6B-5006-4D06-856F-80AA705398B1}"/>
    <cellStyle name="Normal 3 3 8 7" xfId="6914" xr:uid="{00000000-0005-0000-0000-0000E91A0000}"/>
    <cellStyle name="Normal 3 3 8 7 2" xfId="14900" xr:uid="{4CA1A09A-06A2-427B-B19F-22383BF48BA0}"/>
    <cellStyle name="Normal 3 3 8 8" xfId="6915" xr:uid="{00000000-0005-0000-0000-0000EA1A0000}"/>
    <cellStyle name="Normal 3 3 8 8 2" xfId="14901" xr:uid="{2830B1F3-846F-463A-8A5B-9F22D5CB6A9F}"/>
    <cellStyle name="Normal 3 3 8 9" xfId="6916" xr:uid="{00000000-0005-0000-0000-0000EB1A0000}"/>
    <cellStyle name="Normal 3 3 8 9 2" xfId="14902" xr:uid="{88DED5D1-8240-45C1-B7DE-0C82C2B010C1}"/>
    <cellStyle name="Normal 3 3 9" xfId="6917" xr:uid="{00000000-0005-0000-0000-0000EC1A0000}"/>
    <cellStyle name="Normal 3 3 9 10" xfId="6918" xr:uid="{00000000-0005-0000-0000-0000ED1A0000}"/>
    <cellStyle name="Normal 3 3 9 10 2" xfId="14904" xr:uid="{32584C75-9563-4ACE-B04E-756FABE9D43D}"/>
    <cellStyle name="Normal 3 3 9 11" xfId="6919" xr:uid="{00000000-0005-0000-0000-0000EE1A0000}"/>
    <cellStyle name="Normal 3 3 9 11 2" xfId="14905" xr:uid="{4FEB3947-262F-4517-A2B4-03010C79339D}"/>
    <cellStyle name="Normal 3 3 9 12" xfId="6920" xr:uid="{00000000-0005-0000-0000-0000EF1A0000}"/>
    <cellStyle name="Normal 3 3 9 12 2" xfId="14906" xr:uid="{5B206851-7B0D-4883-8BC6-59B6D6F6ED7A}"/>
    <cellStyle name="Normal 3 3 9 13" xfId="6921" xr:uid="{00000000-0005-0000-0000-0000F01A0000}"/>
    <cellStyle name="Normal 3 3 9 13 2" xfId="14907" xr:uid="{BD530514-B8BE-4186-A202-9D0B40C31C84}"/>
    <cellStyle name="Normal 3 3 9 14" xfId="6922" xr:uid="{00000000-0005-0000-0000-0000F11A0000}"/>
    <cellStyle name="Normal 3 3 9 14 2" xfId="14908" xr:uid="{F6E8D373-6A14-4315-8CDF-C3AA7DEC3150}"/>
    <cellStyle name="Normal 3 3 9 15" xfId="6923" xr:uid="{00000000-0005-0000-0000-0000F21A0000}"/>
    <cellStyle name="Normal 3 3 9 15 2" xfId="14909" xr:uid="{2B4A7537-12A6-4B5D-91CB-584282D107B5}"/>
    <cellStyle name="Normal 3 3 9 16" xfId="14903" xr:uid="{8EEEE895-67B4-47FD-B2F5-3B46BD93F198}"/>
    <cellStyle name="Normal 3 3 9 2" xfId="6924" xr:uid="{00000000-0005-0000-0000-0000F31A0000}"/>
    <cellStyle name="Normal 3 3 9 2 2" xfId="14910" xr:uid="{A8DC53A9-A5DE-42FD-BE25-4D6AA3697AC4}"/>
    <cellStyle name="Normal 3 3 9 3" xfId="6925" xr:uid="{00000000-0005-0000-0000-0000F41A0000}"/>
    <cellStyle name="Normal 3 3 9 3 2" xfId="14911" xr:uid="{22197F86-4B98-4001-9FAC-21EFB0994E8C}"/>
    <cellStyle name="Normal 3 3 9 4" xfId="6926" xr:uid="{00000000-0005-0000-0000-0000F51A0000}"/>
    <cellStyle name="Normal 3 3 9 4 2" xfId="14912" xr:uid="{DD5250C3-24B9-4872-A072-63C2A3AC84E0}"/>
    <cellStyle name="Normal 3 3 9 5" xfId="6927" xr:uid="{00000000-0005-0000-0000-0000F61A0000}"/>
    <cellStyle name="Normal 3 3 9 5 2" xfId="14913" xr:uid="{D211163A-A0D3-4338-B125-FEDEFAB1EFBD}"/>
    <cellStyle name="Normal 3 3 9 6" xfId="6928" xr:uid="{00000000-0005-0000-0000-0000F71A0000}"/>
    <cellStyle name="Normal 3 3 9 6 2" xfId="14914" xr:uid="{8A750D74-EB30-48D2-8092-4DBBCD6A922A}"/>
    <cellStyle name="Normal 3 3 9 7" xfId="6929" xr:uid="{00000000-0005-0000-0000-0000F81A0000}"/>
    <cellStyle name="Normal 3 3 9 7 2" xfId="14915" xr:uid="{984449B1-0BF3-48CB-AFE2-88B0D03C2508}"/>
    <cellStyle name="Normal 3 3 9 8" xfId="6930" xr:uid="{00000000-0005-0000-0000-0000F91A0000}"/>
    <cellStyle name="Normal 3 3 9 8 2" xfId="14916" xr:uid="{51A984D3-371F-47C2-BF6C-AA243333BF24}"/>
    <cellStyle name="Normal 3 3 9 9" xfId="6931" xr:uid="{00000000-0005-0000-0000-0000FA1A0000}"/>
    <cellStyle name="Normal 3 3 9 9 2" xfId="14917" xr:uid="{40AABE8B-8EFC-40E7-9559-9ED1C5AB0A4B}"/>
    <cellStyle name="Normal 3 30" xfId="6932" xr:uid="{00000000-0005-0000-0000-0000FB1A0000}"/>
    <cellStyle name="Normal 3 30 2" xfId="14918" xr:uid="{EDFFAB16-E7FA-43F6-9ACC-F63AADB11206}"/>
    <cellStyle name="Normal 3 31" xfId="6933" xr:uid="{00000000-0005-0000-0000-0000FC1A0000}"/>
    <cellStyle name="Normal 3 31 2" xfId="14919" xr:uid="{DF78DA08-1CA2-4ED2-8263-6C0F8C0AD951}"/>
    <cellStyle name="Normal 3 32" xfId="6934" xr:uid="{00000000-0005-0000-0000-0000FD1A0000}"/>
    <cellStyle name="Normal 3 32 2" xfId="14920" xr:uid="{E91F22F5-E3D8-4E37-8602-06514AD31374}"/>
    <cellStyle name="Normal 3 33" xfId="6935" xr:uid="{00000000-0005-0000-0000-0000FE1A0000}"/>
    <cellStyle name="Normal 3 33 2" xfId="14921" xr:uid="{3A412A4E-FD05-4112-899B-DBC3C3B11440}"/>
    <cellStyle name="Normal 3 34" xfId="6936" xr:uid="{00000000-0005-0000-0000-0000FF1A0000}"/>
    <cellStyle name="Normal 3 34 2" xfId="14922" xr:uid="{21B35CE0-6349-45E3-9555-30DAFB1C8758}"/>
    <cellStyle name="Normal 3 35" xfId="6937" xr:uid="{00000000-0005-0000-0000-0000001B0000}"/>
    <cellStyle name="Normal 3 35 2" xfId="14923" xr:uid="{F3343E0A-9583-46ED-BC7A-4E8B41996CBF}"/>
    <cellStyle name="Normal 3 36" xfId="6938" xr:uid="{00000000-0005-0000-0000-0000011B0000}"/>
    <cellStyle name="Normal 3 36 2" xfId="14924" xr:uid="{D736FDCD-A4D1-4F8C-9CD5-5ACCA0B02660}"/>
    <cellStyle name="Normal 3 37" xfId="6939" xr:uid="{00000000-0005-0000-0000-0000021B0000}"/>
    <cellStyle name="Normal 3 37 2" xfId="14925" xr:uid="{68ADEF8D-CAA0-4CF8-B58A-D7C21FD874E6}"/>
    <cellStyle name="Normal 3 38" xfId="6940" xr:uid="{00000000-0005-0000-0000-0000031B0000}"/>
    <cellStyle name="Normal 3 38 2" xfId="14926" xr:uid="{BBE7FDA3-D956-43E8-8BC4-1F7405D90896}"/>
    <cellStyle name="Normal 3 39" xfId="6941" xr:uid="{00000000-0005-0000-0000-0000041B0000}"/>
    <cellStyle name="Normal 3 39 2" xfId="14927" xr:uid="{7C1EB6EB-5B97-493C-95E5-CF04564129E6}"/>
    <cellStyle name="Normal 3 4" xfId="6942" xr:uid="{00000000-0005-0000-0000-0000051B0000}"/>
    <cellStyle name="Normal 3 4 2" xfId="14928" xr:uid="{137C5AD2-44F3-4F09-952E-72B54ADB2AC1}"/>
    <cellStyle name="Normal 3 40" xfId="6943" xr:uid="{00000000-0005-0000-0000-0000061B0000}"/>
    <cellStyle name="Normal 3 40 2" xfId="14929" xr:uid="{6E4B78C9-2D9F-4E28-A70D-8672791694C6}"/>
    <cellStyle name="Normal 3 41" xfId="6944" xr:uid="{00000000-0005-0000-0000-0000071B0000}"/>
    <cellStyle name="Normal 3 41 2" xfId="14930" xr:uid="{9315CA3B-411B-436A-809D-81F5F68357DC}"/>
    <cellStyle name="Normal 3 42" xfId="6945" xr:uid="{00000000-0005-0000-0000-0000081B0000}"/>
    <cellStyle name="Normal 3 42 2" xfId="14931" xr:uid="{96110922-BE5A-4B1A-B65D-088844476FBD}"/>
    <cellStyle name="Normal 3 43" xfId="6946" xr:uid="{00000000-0005-0000-0000-0000091B0000}"/>
    <cellStyle name="Normal 3 43 2" xfId="14932" xr:uid="{A222EEE6-BF81-4FBB-83A6-A82160D3940E}"/>
    <cellStyle name="Normal 3 44" xfId="6947" xr:uid="{00000000-0005-0000-0000-00000A1B0000}"/>
    <cellStyle name="Normal 3 44 2" xfId="14933" xr:uid="{ADBF4997-E69B-479D-895A-33AE05340998}"/>
    <cellStyle name="Normal 3 45" xfId="6948" xr:uid="{00000000-0005-0000-0000-00000B1B0000}"/>
    <cellStyle name="Normal 3 45 2" xfId="14934" xr:uid="{5EB25702-A646-4C8F-9BD5-AFEB6E8C385D}"/>
    <cellStyle name="Normal 3 46" xfId="6949" xr:uid="{00000000-0005-0000-0000-00000C1B0000}"/>
    <cellStyle name="Normal 3 46 2" xfId="14935" xr:uid="{D8645E86-AED0-48BD-821B-D2BFB68B8D88}"/>
    <cellStyle name="Normal 3 47" xfId="6950" xr:uid="{00000000-0005-0000-0000-00000D1B0000}"/>
    <cellStyle name="Normal 3 47 2" xfId="14936" xr:uid="{884F40BD-30D9-47C6-A3F1-3028EE2812C3}"/>
    <cellStyle name="Normal 3 48" xfId="6951" xr:uid="{00000000-0005-0000-0000-00000E1B0000}"/>
    <cellStyle name="Normal 3 48 2" xfId="14937" xr:uid="{D9797A11-15D0-46CB-AD1E-D26F9C870478}"/>
    <cellStyle name="Normal 3 49" xfId="6952" xr:uid="{00000000-0005-0000-0000-00000F1B0000}"/>
    <cellStyle name="Normal 3 49 2" xfId="14938" xr:uid="{6D124187-F799-4C0B-A141-239F5A60071B}"/>
    <cellStyle name="Normal 3 5" xfId="6953" xr:uid="{00000000-0005-0000-0000-0000101B0000}"/>
    <cellStyle name="Normal 3 5 2" xfId="14939" xr:uid="{74A0F131-6EEA-4D63-B1D8-CEBF833530D8}"/>
    <cellStyle name="Normal 3 50" xfId="6954" xr:uid="{00000000-0005-0000-0000-0000111B0000}"/>
    <cellStyle name="Normal 3 50 2" xfId="14940" xr:uid="{C14268BE-6914-434A-BDC8-21D0001435DA}"/>
    <cellStyle name="Normal 3 51" xfId="6955" xr:uid="{00000000-0005-0000-0000-0000121B0000}"/>
    <cellStyle name="Normal 3 51 2" xfId="14941" xr:uid="{61A3E404-F7FD-4121-BF89-932CD68DD387}"/>
    <cellStyle name="Normal 3 52" xfId="6956" xr:uid="{00000000-0005-0000-0000-0000131B0000}"/>
    <cellStyle name="Normal 3 52 2" xfId="14942" xr:uid="{CA02BE6E-1033-4AB8-A583-34219C2D2070}"/>
    <cellStyle name="Normal 3 53" xfId="6957" xr:uid="{00000000-0005-0000-0000-0000141B0000}"/>
    <cellStyle name="Normal 3 53 2" xfId="14943" xr:uid="{D188FEC3-08BC-4967-BCF5-5A6DEB75FCCF}"/>
    <cellStyle name="Normal 3 54" xfId="6958" xr:uid="{00000000-0005-0000-0000-0000151B0000}"/>
    <cellStyle name="Normal 3 54 2" xfId="14944" xr:uid="{0163DD5B-DEC5-4BCD-81AA-EB1EA63E1A3C}"/>
    <cellStyle name="Normal 3 55" xfId="6959" xr:uid="{00000000-0005-0000-0000-0000161B0000}"/>
    <cellStyle name="Normal 3 55 2" xfId="14945" xr:uid="{B23BFC4F-4E22-4374-B66F-7186FE41A699}"/>
    <cellStyle name="Normal 3 56" xfId="6960" xr:uid="{00000000-0005-0000-0000-0000171B0000}"/>
    <cellStyle name="Normal 3 56 2" xfId="14946" xr:uid="{01985F1F-CE53-4973-A6FC-8C3E46461420}"/>
    <cellStyle name="Normal 3 57" xfId="6961" xr:uid="{00000000-0005-0000-0000-0000181B0000}"/>
    <cellStyle name="Normal 3 57 2" xfId="14947" xr:uid="{F1DE13F3-E45C-4139-86F6-32B6548724B4}"/>
    <cellStyle name="Normal 3 58" xfId="6962" xr:uid="{00000000-0005-0000-0000-0000191B0000}"/>
    <cellStyle name="Normal 3 58 2" xfId="14948" xr:uid="{9CF9C898-CD07-4822-9795-C25CE9414E08}"/>
    <cellStyle name="Normal 3 59" xfId="6963" xr:uid="{00000000-0005-0000-0000-00001A1B0000}"/>
    <cellStyle name="Normal 3 59 2" xfId="14949" xr:uid="{BEB77008-EE45-4AFB-BCEA-10B2C45C77FB}"/>
    <cellStyle name="Normal 3 6" xfId="6964" xr:uid="{00000000-0005-0000-0000-00001B1B0000}"/>
    <cellStyle name="Normal 3 6 2" xfId="14950" xr:uid="{F63E802B-1780-47D6-8712-BC9E41D11F42}"/>
    <cellStyle name="Normal 3 60" xfId="6965" xr:uid="{00000000-0005-0000-0000-00001C1B0000}"/>
    <cellStyle name="Normal 3 60 2" xfId="14951" xr:uid="{8AA8C2DB-918C-4CD9-BA7D-445942EDFC90}"/>
    <cellStyle name="Normal 3 61" xfId="6966" xr:uid="{00000000-0005-0000-0000-00001D1B0000}"/>
    <cellStyle name="Normal 3 61 2" xfId="14952" xr:uid="{2FD2CA55-B321-4275-9646-06E8AB245D79}"/>
    <cellStyle name="Normal 3 62" xfId="6967" xr:uid="{00000000-0005-0000-0000-00001E1B0000}"/>
    <cellStyle name="Normal 3 62 2" xfId="14953" xr:uid="{A87E77CB-0FDA-4A34-8E81-0C3F423C2359}"/>
    <cellStyle name="Normal 3 63" xfId="6968" xr:uid="{00000000-0005-0000-0000-00001F1B0000}"/>
    <cellStyle name="Normal 3 63 2" xfId="14954" xr:uid="{CD878372-ABEA-43F4-8881-2111B79090F7}"/>
    <cellStyle name="Normal 3 64" xfId="6969" xr:uid="{00000000-0005-0000-0000-0000201B0000}"/>
    <cellStyle name="Normal 3 64 2" xfId="14955" xr:uid="{A3EAA48A-7D37-4A0C-B059-F9292D54B1D0}"/>
    <cellStyle name="Normal 3 65" xfId="6970" xr:uid="{00000000-0005-0000-0000-0000211B0000}"/>
    <cellStyle name="Normal 3 65 2" xfId="14956" xr:uid="{A631780B-A70A-4876-BD3E-900788DD1350}"/>
    <cellStyle name="Normal 3 66" xfId="6971" xr:uid="{00000000-0005-0000-0000-0000221B0000}"/>
    <cellStyle name="Normal 3 66 2" xfId="14957" xr:uid="{3924B5EE-A2D6-489B-94D2-27D375D660A3}"/>
    <cellStyle name="Normal 3 67" xfId="6972" xr:uid="{00000000-0005-0000-0000-0000231B0000}"/>
    <cellStyle name="Normal 3 67 2" xfId="14958" xr:uid="{B51C48F7-9581-41C7-98C1-6C91439C9576}"/>
    <cellStyle name="Normal 3 68" xfId="6973" xr:uid="{00000000-0005-0000-0000-0000241B0000}"/>
    <cellStyle name="Normal 3 68 2" xfId="14959" xr:uid="{FB803098-A610-443D-ACDD-1F854ED834E4}"/>
    <cellStyle name="Normal 3 69" xfId="6974" xr:uid="{00000000-0005-0000-0000-0000251B0000}"/>
    <cellStyle name="Normal 3 69 2" xfId="14960" xr:uid="{39CB28AE-663E-440B-A366-B0E24A06C94C}"/>
    <cellStyle name="Normal 3 7" xfId="6975" xr:uid="{00000000-0005-0000-0000-0000261B0000}"/>
    <cellStyle name="Normal 3 7 2" xfId="14961" xr:uid="{401DA78D-8513-4732-9438-FA9C7E9D4857}"/>
    <cellStyle name="Normal 3 70" xfId="6976" xr:uid="{00000000-0005-0000-0000-0000271B0000}"/>
    <cellStyle name="Normal 3 70 2" xfId="14962" xr:uid="{58A1B561-3B65-4B06-9DFA-31254268BEA8}"/>
    <cellStyle name="Normal 3 71" xfId="6977" xr:uid="{00000000-0005-0000-0000-0000281B0000}"/>
    <cellStyle name="Normal 3 71 2" xfId="14963" xr:uid="{5CB7EFE7-1CA2-4B06-9034-9D1BC218CEB7}"/>
    <cellStyle name="Normal 3 72" xfId="6978" xr:uid="{00000000-0005-0000-0000-0000291B0000}"/>
    <cellStyle name="Normal 3 72 2" xfId="14964" xr:uid="{62A20FB1-ADD5-4382-9105-8C8D862BE734}"/>
    <cellStyle name="Normal 3 73" xfId="6979" xr:uid="{00000000-0005-0000-0000-00002A1B0000}"/>
    <cellStyle name="Normal 3 73 2" xfId="14965" xr:uid="{FBC54D6D-3345-47BB-9BA6-01CFE73A6315}"/>
    <cellStyle name="Normal 3 74" xfId="6980" xr:uid="{00000000-0005-0000-0000-00002B1B0000}"/>
    <cellStyle name="Normal 3 74 2" xfId="14966" xr:uid="{244466C8-1CF5-40B0-9EF5-141E3DAC38FA}"/>
    <cellStyle name="Normal 3 75" xfId="6981" xr:uid="{00000000-0005-0000-0000-00002C1B0000}"/>
    <cellStyle name="Normal 3 75 2" xfId="14967" xr:uid="{18843BD7-4E2F-4CD4-8165-84E8DBB527CB}"/>
    <cellStyle name="Normal 3 76" xfId="6982" xr:uid="{00000000-0005-0000-0000-00002D1B0000}"/>
    <cellStyle name="Normal 3 76 2" xfId="14968" xr:uid="{347D47F7-EBF2-44F3-AD2D-C3EEDB3B2686}"/>
    <cellStyle name="Normal 3 77" xfId="6983" xr:uid="{00000000-0005-0000-0000-00002E1B0000}"/>
    <cellStyle name="Normal 3 77 2" xfId="14969" xr:uid="{32D1CF68-628D-4BEA-ADE6-72A51935CAC0}"/>
    <cellStyle name="Normal 3 78" xfId="6984" xr:uid="{00000000-0005-0000-0000-00002F1B0000}"/>
    <cellStyle name="Normal 3 78 2" xfId="14970" xr:uid="{6172D222-5757-4810-BDF0-1D3182E12B71}"/>
    <cellStyle name="Normal 3 79" xfId="6985" xr:uid="{00000000-0005-0000-0000-0000301B0000}"/>
    <cellStyle name="Normal 3 79 2" xfId="14971" xr:uid="{CBC516D8-7C67-4C08-9AFD-64114485EE29}"/>
    <cellStyle name="Normal 3 8" xfId="6986" xr:uid="{00000000-0005-0000-0000-0000311B0000}"/>
    <cellStyle name="Normal 3 8 2" xfId="14972" xr:uid="{08719C0E-A1BE-4B74-92F2-49E44EA5602F}"/>
    <cellStyle name="Normal 3 80" xfId="6987" xr:uid="{00000000-0005-0000-0000-0000321B0000}"/>
    <cellStyle name="Normal 3 80 2" xfId="14973" xr:uid="{CF373C81-123A-44F2-83C3-FE5EDBE68016}"/>
    <cellStyle name="Normal 3 81" xfId="6988" xr:uid="{00000000-0005-0000-0000-0000331B0000}"/>
    <cellStyle name="Normal 3 81 2" xfId="14974" xr:uid="{454B20C7-AFCC-4596-9BDB-C21F2F3D1515}"/>
    <cellStyle name="Normal 3 82" xfId="6989" xr:uid="{00000000-0005-0000-0000-0000341B0000}"/>
    <cellStyle name="Normal 3 82 2" xfId="14975" xr:uid="{555354CB-1BAC-4E4E-A750-6F452AD258E1}"/>
    <cellStyle name="Normal 3 83" xfId="6990" xr:uid="{00000000-0005-0000-0000-0000351B0000}"/>
    <cellStyle name="Normal 3 83 2" xfId="14976" xr:uid="{576E8D5B-2759-4117-9D37-4977F3036138}"/>
    <cellStyle name="Normal 3 84" xfId="6991" xr:uid="{00000000-0005-0000-0000-0000361B0000}"/>
    <cellStyle name="Normal 3 84 2" xfId="14977" xr:uid="{5E72487F-73E5-427D-A330-89D2B88C33A0}"/>
    <cellStyle name="Normal 3 85" xfId="6992" xr:uid="{00000000-0005-0000-0000-0000371B0000}"/>
    <cellStyle name="Normal 3 85 2" xfId="14978" xr:uid="{9C14B9FF-D143-4511-8260-4AE79AEE93AE}"/>
    <cellStyle name="Normal 3 86" xfId="6993" xr:uid="{00000000-0005-0000-0000-0000381B0000}"/>
    <cellStyle name="Normal 3 86 2" xfId="14979" xr:uid="{61DC778B-7F36-465A-9069-F16594135D85}"/>
    <cellStyle name="Normal 3 87" xfId="6994" xr:uid="{00000000-0005-0000-0000-0000391B0000}"/>
    <cellStyle name="Normal 3 87 2" xfId="14980" xr:uid="{E838BABB-3733-490B-A0D1-7C60B55386A1}"/>
    <cellStyle name="Normal 3 88" xfId="6995" xr:uid="{00000000-0005-0000-0000-00003A1B0000}"/>
    <cellStyle name="Normal 3 88 2" xfId="14981" xr:uid="{E4BA6690-AE6C-41D8-8FAF-62EBB528E18C}"/>
    <cellStyle name="Normal 3 89" xfId="6996" xr:uid="{00000000-0005-0000-0000-00003B1B0000}"/>
    <cellStyle name="Normal 3 89 2" xfId="14982" xr:uid="{6A1824AE-C3AB-48D9-9A3C-58DE4A66F9DA}"/>
    <cellStyle name="Normal 3 9" xfId="6997" xr:uid="{00000000-0005-0000-0000-00003C1B0000}"/>
    <cellStyle name="Normal 3 9 2" xfId="14983" xr:uid="{9AAB0258-0D94-46CD-8894-570F853454D3}"/>
    <cellStyle name="Normal 3 90" xfId="6998" xr:uid="{00000000-0005-0000-0000-00003D1B0000}"/>
    <cellStyle name="Normal 3 90 2" xfId="14984" xr:uid="{18314741-6E5C-4F3F-BB66-B3DCD628BABB}"/>
    <cellStyle name="Normal 3 91" xfId="6999" xr:uid="{00000000-0005-0000-0000-00003E1B0000}"/>
    <cellStyle name="Normal 3 91 2" xfId="14985" xr:uid="{D741D333-FC06-432A-8895-BEE617D2F804}"/>
    <cellStyle name="Normal 3 92" xfId="7000" xr:uid="{00000000-0005-0000-0000-00003F1B0000}"/>
    <cellStyle name="Normal 3 92 2" xfId="14986" xr:uid="{BC6495D9-6F05-47BD-B22F-7B9386F6AD07}"/>
    <cellStyle name="Normal 3 93" xfId="7001" xr:uid="{00000000-0005-0000-0000-0000401B0000}"/>
    <cellStyle name="Normal 3 93 2" xfId="14987" xr:uid="{99BC73D3-5303-42FB-AD1D-ECAE48DF59BB}"/>
    <cellStyle name="Normal 3 94" xfId="7002" xr:uid="{00000000-0005-0000-0000-0000411B0000}"/>
    <cellStyle name="Normal 3 94 2" xfId="14988" xr:uid="{815537B1-F163-4C38-901C-987A334749C3}"/>
    <cellStyle name="Normal 3 95" xfId="7003" xr:uid="{00000000-0005-0000-0000-0000421B0000}"/>
    <cellStyle name="Normal 3 95 2" xfId="14989" xr:uid="{F965B1C0-5982-4B10-904D-0E4A9C316DDC}"/>
    <cellStyle name="Normal 3 96" xfId="7004" xr:uid="{00000000-0005-0000-0000-0000431B0000}"/>
    <cellStyle name="Normal 3 96 2" xfId="14990" xr:uid="{5862763B-5E13-475E-8BC4-0AFD52FAD0C9}"/>
    <cellStyle name="Normal 3 97" xfId="7005" xr:uid="{00000000-0005-0000-0000-0000441B0000}"/>
    <cellStyle name="Normal 3 97 2" xfId="14991" xr:uid="{A0C1F921-96C8-49D6-B46F-65BC66791713}"/>
    <cellStyle name="Normal 3 98" xfId="7006" xr:uid="{00000000-0005-0000-0000-0000451B0000}"/>
    <cellStyle name="Normal 3 98 2" xfId="14992" xr:uid="{7727B7E6-A8DB-4607-A130-9E50587EFD77}"/>
    <cellStyle name="Normal 3 99" xfId="7007" xr:uid="{00000000-0005-0000-0000-0000461B0000}"/>
    <cellStyle name="Normal 3 99 2" xfId="14993" xr:uid="{8543C0A8-0C2F-4018-AAB2-763C76279DA0}"/>
    <cellStyle name="Normal 31" xfId="25" xr:uid="{00000000-0005-0000-0000-0000471B0000}"/>
    <cellStyle name="Normal 31 10" xfId="7008" xr:uid="{00000000-0005-0000-0000-0000481B0000}"/>
    <cellStyle name="Normal 31 10 2" xfId="14994" xr:uid="{7411EC8C-2520-4266-9947-67982F0A282E}"/>
    <cellStyle name="Normal 31 11" xfId="7009" xr:uid="{00000000-0005-0000-0000-0000491B0000}"/>
    <cellStyle name="Normal 31 11 2" xfId="14995" xr:uid="{E9BCF289-E293-401C-97D6-DC32A7B34C9F}"/>
    <cellStyle name="Normal 31 12" xfId="7010" xr:uid="{00000000-0005-0000-0000-00004A1B0000}"/>
    <cellStyle name="Normal 31 12 2" xfId="14996" xr:uid="{EA51CC6E-5F15-4207-857F-E29E65103A27}"/>
    <cellStyle name="Normal 31 13" xfId="7011" xr:uid="{00000000-0005-0000-0000-00004B1B0000}"/>
    <cellStyle name="Normal 31 13 2" xfId="14997" xr:uid="{E125DE21-2FEF-44F3-80D9-D5D9E4D5876C}"/>
    <cellStyle name="Normal 31 14" xfId="7012" xr:uid="{00000000-0005-0000-0000-00004C1B0000}"/>
    <cellStyle name="Normal 31 14 2" xfId="14998" xr:uid="{FA686476-B27F-413C-9301-C6EB2A125352}"/>
    <cellStyle name="Normal 31 15" xfId="7013" xr:uid="{00000000-0005-0000-0000-00004D1B0000}"/>
    <cellStyle name="Normal 31 15 2" xfId="14999" xr:uid="{2D4EE74C-52ED-4386-8E2D-6D5C26145365}"/>
    <cellStyle name="Normal 31 16" xfId="8014" xr:uid="{35372DEB-1D83-4309-AD8B-DE71C7B22FEA}"/>
    <cellStyle name="Normal 31 2" xfId="7014" xr:uid="{00000000-0005-0000-0000-00004E1B0000}"/>
    <cellStyle name="Normal 31 2 2" xfId="15000" xr:uid="{6613C9FD-8C91-4217-9105-668EEDD08553}"/>
    <cellStyle name="Normal 31 3" xfId="7015" xr:uid="{00000000-0005-0000-0000-00004F1B0000}"/>
    <cellStyle name="Normal 31 3 2" xfId="15001" xr:uid="{E7E3C23A-B1C8-48D0-8CD1-E62C342DB1E4}"/>
    <cellStyle name="Normal 31 4" xfId="7016" xr:uid="{00000000-0005-0000-0000-0000501B0000}"/>
    <cellStyle name="Normal 31 4 2" xfId="15002" xr:uid="{13B419C3-74F3-41C0-9C44-11349557379B}"/>
    <cellStyle name="Normal 31 5" xfId="7017" xr:uid="{00000000-0005-0000-0000-0000511B0000}"/>
    <cellStyle name="Normal 31 5 2" xfId="15003" xr:uid="{5CEF74B5-9BB8-4A3A-B244-72AA1EC23E22}"/>
    <cellStyle name="Normal 31 6" xfId="7018" xr:uid="{00000000-0005-0000-0000-0000521B0000}"/>
    <cellStyle name="Normal 31 6 2" xfId="15004" xr:uid="{6FE2F214-EE71-4B28-8294-8E9F4F1BAB43}"/>
    <cellStyle name="Normal 31 7" xfId="7019" xr:uid="{00000000-0005-0000-0000-0000531B0000}"/>
    <cellStyle name="Normal 31 7 2" xfId="15005" xr:uid="{474C1EA8-C6F0-40B1-8DBA-27FCD3E8F583}"/>
    <cellStyle name="Normal 31 8" xfId="7020" xr:uid="{00000000-0005-0000-0000-0000541B0000}"/>
    <cellStyle name="Normal 31 8 2" xfId="15006" xr:uid="{119CA673-DD69-45E1-9984-F03D2EEF4FD3}"/>
    <cellStyle name="Normal 31 9" xfId="7021" xr:uid="{00000000-0005-0000-0000-0000551B0000}"/>
    <cellStyle name="Normal 31 9 2" xfId="15007" xr:uid="{FED5ED8F-9994-4313-B3A0-EEE200BAC177}"/>
    <cellStyle name="Normal 38" xfId="30" xr:uid="{00000000-0005-0000-0000-0000561B0000}"/>
    <cellStyle name="Normal 38 10" xfId="7022" xr:uid="{00000000-0005-0000-0000-0000571B0000}"/>
    <cellStyle name="Normal 38 10 2" xfId="15008" xr:uid="{71F21840-5764-4DDD-985F-F58795EDAE82}"/>
    <cellStyle name="Normal 38 11" xfId="7023" xr:uid="{00000000-0005-0000-0000-0000581B0000}"/>
    <cellStyle name="Normal 38 11 2" xfId="15009" xr:uid="{38CF35E2-D255-4ABE-A3EB-0557E1DE2C7B}"/>
    <cellStyle name="Normal 38 12" xfId="7024" xr:uid="{00000000-0005-0000-0000-0000591B0000}"/>
    <cellStyle name="Normal 38 12 2" xfId="15010" xr:uid="{84C710C2-C2C3-4BBB-9B98-402F955291DD}"/>
    <cellStyle name="Normal 38 13" xfId="7025" xr:uid="{00000000-0005-0000-0000-00005A1B0000}"/>
    <cellStyle name="Normal 38 13 2" xfId="15011" xr:uid="{FA709FCD-DFC2-4F3E-BDDE-3AD038E51EEB}"/>
    <cellStyle name="Normal 38 14" xfId="7026" xr:uid="{00000000-0005-0000-0000-00005B1B0000}"/>
    <cellStyle name="Normal 38 14 2" xfId="15012" xr:uid="{3E49544A-367C-4A90-9257-96B11E488944}"/>
    <cellStyle name="Normal 38 15" xfId="7027" xr:uid="{00000000-0005-0000-0000-00005C1B0000}"/>
    <cellStyle name="Normal 38 15 2" xfId="15013" xr:uid="{FFF37A65-70B1-40A0-9393-5DEC67CE5A18}"/>
    <cellStyle name="Normal 38 16" xfId="8017" xr:uid="{D7D9DEE0-2A49-45E8-A814-72BC7E18AD09}"/>
    <cellStyle name="Normal 38 2" xfId="7028" xr:uid="{00000000-0005-0000-0000-00005D1B0000}"/>
    <cellStyle name="Normal 38 2 2" xfId="15014" xr:uid="{F06D0318-36CC-42E0-9769-5620DCE15393}"/>
    <cellStyle name="Normal 38 3" xfId="7029" xr:uid="{00000000-0005-0000-0000-00005E1B0000}"/>
    <cellStyle name="Normal 38 3 2" xfId="15015" xr:uid="{B526F56B-454A-415B-A9FB-993F7DC15167}"/>
    <cellStyle name="Normal 38 4" xfId="7030" xr:uid="{00000000-0005-0000-0000-00005F1B0000}"/>
    <cellStyle name="Normal 38 4 2" xfId="15016" xr:uid="{639A05DC-2E33-4F07-90CD-8124FC8E4B32}"/>
    <cellStyle name="Normal 38 5" xfId="7031" xr:uid="{00000000-0005-0000-0000-0000601B0000}"/>
    <cellStyle name="Normal 38 5 2" xfId="15017" xr:uid="{4F9FCEF5-C5F8-4497-B49A-F209FA4D6954}"/>
    <cellStyle name="Normal 38 6" xfId="7032" xr:uid="{00000000-0005-0000-0000-0000611B0000}"/>
    <cellStyle name="Normal 38 6 2" xfId="15018" xr:uid="{721DA30A-1A58-44C8-9543-46FB2EC5F2E6}"/>
    <cellStyle name="Normal 38 7" xfId="7033" xr:uid="{00000000-0005-0000-0000-0000621B0000}"/>
    <cellStyle name="Normal 38 7 2" xfId="15019" xr:uid="{23FF3410-81FA-4358-BE0A-EAA0E6EF724E}"/>
    <cellStyle name="Normal 38 8" xfId="7034" xr:uid="{00000000-0005-0000-0000-0000631B0000}"/>
    <cellStyle name="Normal 38 8 2" xfId="15020" xr:uid="{0075CFB0-1BBA-4AD4-B7AC-0D6474F83776}"/>
    <cellStyle name="Normal 38 9" xfId="7035" xr:uid="{00000000-0005-0000-0000-0000641B0000}"/>
    <cellStyle name="Normal 38 9 2" xfId="15021" xr:uid="{949BE90E-DEDE-4C28-A48D-41C22A3949C7}"/>
    <cellStyle name="Normal 4" xfId="28" xr:uid="{00000000-0005-0000-0000-0000651B0000}"/>
    <cellStyle name="Normal 4 2" xfId="7036" xr:uid="{00000000-0005-0000-0000-0000661B0000}"/>
    <cellStyle name="Normal 4 2 2" xfId="7037" xr:uid="{00000000-0005-0000-0000-0000671B0000}"/>
    <cellStyle name="Normal 4 2 2 2" xfId="15023" xr:uid="{CA776E58-57D0-4BDF-BA11-2689E084EAF7}"/>
    <cellStyle name="Normal 4 2 3" xfId="7038" xr:uid="{00000000-0005-0000-0000-0000681B0000}"/>
    <cellStyle name="Normal 4 2 3 2" xfId="15024" xr:uid="{E5B22133-C16C-46A1-9584-545ECD26D886}"/>
    <cellStyle name="Normal 4 2 4" xfId="7039" xr:uid="{00000000-0005-0000-0000-0000691B0000}"/>
    <cellStyle name="Normal 4 2 4 2" xfId="15025" xr:uid="{1D410EBB-40D6-403D-B159-93B897F97267}"/>
    <cellStyle name="Normal 4 2 5" xfId="7040" xr:uid="{00000000-0005-0000-0000-00006A1B0000}"/>
    <cellStyle name="Normal 4 2 5 2" xfId="15026" xr:uid="{B9AF5A0A-18D1-45B5-9934-A69515754948}"/>
    <cellStyle name="Normal 4 2 6" xfId="15022" xr:uid="{B17CCF26-26FF-4B5E-B99F-C428524F2B81}"/>
    <cellStyle name="Normal 4 3" xfId="7041" xr:uid="{00000000-0005-0000-0000-00006B1B0000}"/>
    <cellStyle name="Normal 4 3 2" xfId="7042" xr:uid="{00000000-0005-0000-0000-00006C1B0000}"/>
    <cellStyle name="Normal 4 3 2 2" xfId="15028" xr:uid="{9EC02C2A-1551-471A-9794-EC1F409F820F}"/>
    <cellStyle name="Normal 4 3 3" xfId="7043" xr:uid="{00000000-0005-0000-0000-00006D1B0000}"/>
    <cellStyle name="Normal 4 3 3 2" xfId="15029" xr:uid="{3258CE0E-B7DE-4071-B187-C49F4FFCCB59}"/>
    <cellStyle name="Normal 4 3 4" xfId="15027" xr:uid="{63A579B1-DFF1-41DC-8962-0B013D22C4E4}"/>
    <cellStyle name="Normal 4 4" xfId="7044" xr:uid="{00000000-0005-0000-0000-00006E1B0000}"/>
    <cellStyle name="Normal 4 4 2" xfId="7045" xr:uid="{00000000-0005-0000-0000-00006F1B0000}"/>
    <cellStyle name="Normal 4 4 2 2" xfId="15031" xr:uid="{8B8B9958-515F-45DD-B45C-DAD7D4D9F09F}"/>
    <cellStyle name="Normal 4 4 3" xfId="15030" xr:uid="{12C6C72B-B325-493F-B387-EBD13E7DD429}"/>
    <cellStyle name="Normal 4 5" xfId="7046" xr:uid="{00000000-0005-0000-0000-0000701B0000}"/>
    <cellStyle name="Normal 4 5 10" xfId="7047" xr:uid="{00000000-0005-0000-0000-0000711B0000}"/>
    <cellStyle name="Normal 4 5 10 2" xfId="15032" xr:uid="{78A32B15-D1EF-45A4-8029-AA2F395A0E9E}"/>
    <cellStyle name="Normal 4 5 11" xfId="7048" xr:uid="{00000000-0005-0000-0000-0000721B0000}"/>
    <cellStyle name="Normal 4 5 11 2" xfId="15033" xr:uid="{9B1585B3-396D-4059-9EDF-1BE660D3C43D}"/>
    <cellStyle name="Normal 4 5 12" xfId="7049" xr:uid="{00000000-0005-0000-0000-0000731B0000}"/>
    <cellStyle name="Normal 4 5 12 2" xfId="15034" xr:uid="{7915D32F-CA86-42D3-A1F0-F93F2AE35218}"/>
    <cellStyle name="Normal 4 5 13" xfId="7050" xr:uid="{00000000-0005-0000-0000-0000741B0000}"/>
    <cellStyle name="Normal 4 5 13 2" xfId="15035" xr:uid="{E863068C-330B-4A82-817F-07BE4C0BDEFC}"/>
    <cellStyle name="Normal 4 5 14" xfId="7051" xr:uid="{00000000-0005-0000-0000-0000751B0000}"/>
    <cellStyle name="Normal 4 5 14 2" xfId="15036" xr:uid="{C4847F7B-412E-4597-B5BF-AC59C32B38A4}"/>
    <cellStyle name="Normal 4 5 15" xfId="7052" xr:uid="{00000000-0005-0000-0000-0000761B0000}"/>
    <cellStyle name="Normal 4 5 15 2" xfId="15037" xr:uid="{D64C89CE-FE5B-46A3-85A4-DA12641452EB}"/>
    <cellStyle name="Normal 4 5 16" xfId="7053" xr:uid="{00000000-0005-0000-0000-0000771B0000}"/>
    <cellStyle name="Normal 4 5 16 2" xfId="15038" xr:uid="{35A0282D-48B5-4247-BA7E-5D96E571A123}"/>
    <cellStyle name="Normal 4 5 17" xfId="7054" xr:uid="{00000000-0005-0000-0000-0000781B0000}"/>
    <cellStyle name="Normal 4 5 17 2" xfId="15039" xr:uid="{80513598-F952-4DC2-8B58-886D1844AB67}"/>
    <cellStyle name="Normal 4 5 2" xfId="7055" xr:uid="{00000000-0005-0000-0000-0000791B0000}"/>
    <cellStyle name="Normal 4 5 2 2" xfId="15040" xr:uid="{64683D77-7074-443A-B771-B18FE741E7EF}"/>
    <cellStyle name="Normal 4 5 3" xfId="7056" xr:uid="{00000000-0005-0000-0000-00007A1B0000}"/>
    <cellStyle name="Normal 4 5 3 2" xfId="15041" xr:uid="{DA523854-B622-488C-B5E2-CE93D42DD418}"/>
    <cellStyle name="Normal 4 5 4" xfId="7057" xr:uid="{00000000-0005-0000-0000-00007B1B0000}"/>
    <cellStyle name="Normal 4 5 4 2" xfId="15042" xr:uid="{D84861B4-8E38-4DFE-99A8-A360F94C530D}"/>
    <cellStyle name="Normal 4 5 5" xfId="7058" xr:uid="{00000000-0005-0000-0000-00007C1B0000}"/>
    <cellStyle name="Normal 4 5 5 2" xfId="15043" xr:uid="{B973C17A-ADA3-41E7-9FCF-01964F2F7E4D}"/>
    <cellStyle name="Normal 4 5 6" xfId="7059" xr:uid="{00000000-0005-0000-0000-00007D1B0000}"/>
    <cellStyle name="Normal 4 5 6 2" xfId="15044" xr:uid="{A71C6ECE-BC9D-4EBF-B66D-EF6D1A51AC5F}"/>
    <cellStyle name="Normal 4 5 7" xfId="7060" xr:uid="{00000000-0005-0000-0000-00007E1B0000}"/>
    <cellStyle name="Normal 4 5 7 2" xfId="15045" xr:uid="{031B4779-4D5C-4EAC-9FEC-CFDF5A7ED457}"/>
    <cellStyle name="Normal 4 5 8" xfId="7061" xr:uid="{00000000-0005-0000-0000-00007F1B0000}"/>
    <cellStyle name="Normal 4 5 8 2" xfId="15046" xr:uid="{8039AA01-094F-451B-9E61-27218E7B52A0}"/>
    <cellStyle name="Normal 4 5 9" xfId="7062" xr:uid="{00000000-0005-0000-0000-0000801B0000}"/>
    <cellStyle name="Normal 4 5 9 2" xfId="15047" xr:uid="{37F73588-4891-477B-AF73-A999DBFB29F1}"/>
    <cellStyle name="Normal 44 2" xfId="7063" xr:uid="{00000000-0005-0000-0000-0000811B0000}"/>
    <cellStyle name="Normal 44 2 2" xfId="15048" xr:uid="{B231EDE2-C6D1-4721-8562-19E64EE6A401}"/>
    <cellStyle name="Normal 44 3" xfId="7064" xr:uid="{00000000-0005-0000-0000-0000821B0000}"/>
    <cellStyle name="Normal 44 3 2" xfId="15049" xr:uid="{75D58BE2-1F47-419A-80F6-69D20BC67F28}"/>
    <cellStyle name="Normal 44 4" xfId="7065" xr:uid="{00000000-0005-0000-0000-0000831B0000}"/>
    <cellStyle name="Normal 44 4 2" xfId="15050" xr:uid="{C03DB915-5B81-496B-9C3A-1A2E739A7BFE}"/>
    <cellStyle name="Normal 44 5" xfId="7066" xr:uid="{00000000-0005-0000-0000-0000841B0000}"/>
    <cellStyle name="Normal 44 5 2" xfId="15051" xr:uid="{87B3EC4E-B701-4198-B845-E6CA733070CF}"/>
    <cellStyle name="Normal 44 6" xfId="7067" xr:uid="{00000000-0005-0000-0000-0000851B0000}"/>
    <cellStyle name="Normal 44 6 2" xfId="15052" xr:uid="{B58948C1-8B37-4F4B-B9E2-56BFA716DEEB}"/>
    <cellStyle name="Normal 5" xfId="8" xr:uid="{00000000-0005-0000-0000-0000861B0000}"/>
    <cellStyle name="Normal 5 10" xfId="14" xr:uid="{00000000-0005-0000-0000-0000871B0000}"/>
    <cellStyle name="Normal 5 10 2" xfId="8004" xr:uid="{CD3CE1C4-4372-4B54-8683-DF60EE789E13}"/>
    <cellStyle name="Normal 5 100" xfId="7068" xr:uid="{00000000-0005-0000-0000-0000881B0000}"/>
    <cellStyle name="Normal 5 100 2" xfId="15053" xr:uid="{BC106669-729D-455C-81B8-4FFC356DC566}"/>
    <cellStyle name="Normal 5 101" xfId="7999" xr:uid="{BFF324E8-2207-4F5A-B98B-A86A120AEEA6}"/>
    <cellStyle name="Normal 5 11" xfId="15" xr:uid="{00000000-0005-0000-0000-0000891B0000}"/>
    <cellStyle name="Normal 5 11 2" xfId="8005" xr:uid="{C0838EAB-37E1-4B26-B9CE-F5482DF88377}"/>
    <cellStyle name="Normal 5 12" xfId="7069" xr:uid="{00000000-0005-0000-0000-00008A1B0000}"/>
    <cellStyle name="Normal 5 12 2" xfId="15054" xr:uid="{85C28A6E-82D4-49B2-A0A3-DF95D22D1661}"/>
    <cellStyle name="Normal 5 13" xfId="7070" xr:uid="{00000000-0005-0000-0000-00008B1B0000}"/>
    <cellStyle name="Normal 5 13 2" xfId="15055" xr:uid="{167D268F-0001-417B-97DA-C6F448DB6FB8}"/>
    <cellStyle name="Normal 5 14" xfId="7071" xr:uid="{00000000-0005-0000-0000-00008C1B0000}"/>
    <cellStyle name="Normal 5 14 2" xfId="15056" xr:uid="{54436AFC-BFA9-4E2B-B782-E94FE32824F9}"/>
    <cellStyle name="Normal 5 15" xfId="7072" xr:uid="{00000000-0005-0000-0000-00008D1B0000}"/>
    <cellStyle name="Normal 5 15 2" xfId="15057" xr:uid="{C60D229F-A9C3-431F-928E-97502D3625D9}"/>
    <cellStyle name="Normal 5 16" xfId="7073" xr:uid="{00000000-0005-0000-0000-00008E1B0000}"/>
    <cellStyle name="Normal 5 16 2" xfId="15058" xr:uid="{AC92BCF2-CE94-4242-AE29-BC447B900E9D}"/>
    <cellStyle name="Normal 5 17" xfId="7074" xr:uid="{00000000-0005-0000-0000-00008F1B0000}"/>
    <cellStyle name="Normal 5 17 2" xfId="15059" xr:uid="{4E499590-4FC0-4F9F-8A5C-203B22D20E0E}"/>
    <cellStyle name="Normal 5 18" xfId="7075" xr:uid="{00000000-0005-0000-0000-0000901B0000}"/>
    <cellStyle name="Normal 5 18 2" xfId="15060" xr:uid="{37E5959C-327D-4017-91B9-A540370BC190}"/>
    <cellStyle name="Normal 5 19" xfId="7076" xr:uid="{00000000-0005-0000-0000-0000911B0000}"/>
    <cellStyle name="Normal 5 19 2" xfId="15061" xr:uid="{68FB3A70-E91B-443F-9D77-4B601A6F115B}"/>
    <cellStyle name="Normal 5 2" xfId="7077" xr:uid="{00000000-0005-0000-0000-0000921B0000}"/>
    <cellStyle name="Normal 5 2 10" xfId="7078" xr:uid="{00000000-0005-0000-0000-0000931B0000}"/>
    <cellStyle name="Normal 5 2 10 2" xfId="15063" xr:uid="{370141B5-B160-4AF1-8CB4-E56233A98B3C}"/>
    <cellStyle name="Normal 5 2 11" xfId="7079" xr:uid="{00000000-0005-0000-0000-0000941B0000}"/>
    <cellStyle name="Normal 5 2 11 2" xfId="15064" xr:uid="{DC9988FF-8E40-4896-98D2-EA36B621621A}"/>
    <cellStyle name="Normal 5 2 12" xfId="7080" xr:uid="{00000000-0005-0000-0000-0000951B0000}"/>
    <cellStyle name="Normal 5 2 12 2" xfId="15065" xr:uid="{6BBEC6D4-AD43-44E4-8EF2-5F0BC8B7C830}"/>
    <cellStyle name="Normal 5 2 13" xfId="7081" xr:uid="{00000000-0005-0000-0000-0000961B0000}"/>
    <cellStyle name="Normal 5 2 13 2" xfId="15066" xr:uid="{13A0DCFD-F999-4F66-9A4D-717570FFEC9F}"/>
    <cellStyle name="Normal 5 2 14" xfId="7082" xr:uid="{00000000-0005-0000-0000-0000971B0000}"/>
    <cellStyle name="Normal 5 2 14 2" xfId="15067" xr:uid="{08637192-8EA2-4D62-91E2-64BF8E1D1844}"/>
    <cellStyle name="Normal 5 2 15" xfId="7083" xr:uid="{00000000-0005-0000-0000-0000981B0000}"/>
    <cellStyle name="Normal 5 2 15 2" xfId="15068" xr:uid="{C4C0723E-6F51-404F-9462-6A22EF2BA548}"/>
    <cellStyle name="Normal 5 2 16" xfId="15062" xr:uid="{287FA61B-8761-4B29-8196-D126B1681E4D}"/>
    <cellStyle name="Normal 5 2 2" xfId="7084" xr:uid="{00000000-0005-0000-0000-0000991B0000}"/>
    <cellStyle name="Normal 5 2 2 2" xfId="15069" xr:uid="{06CE5934-E63A-4B3F-A9B1-41A87D2E81F2}"/>
    <cellStyle name="Normal 5 2 3" xfId="7085" xr:uid="{00000000-0005-0000-0000-00009A1B0000}"/>
    <cellStyle name="Normal 5 2 3 2" xfId="15070" xr:uid="{BFE2978B-E6AA-4898-A6E4-AF71003B17C7}"/>
    <cellStyle name="Normal 5 2 4" xfId="7086" xr:uid="{00000000-0005-0000-0000-00009B1B0000}"/>
    <cellStyle name="Normal 5 2 4 2" xfId="15071" xr:uid="{4598E1C8-F326-41B9-83B0-EBE025A93711}"/>
    <cellStyle name="Normal 5 2 5" xfId="7087" xr:uid="{00000000-0005-0000-0000-00009C1B0000}"/>
    <cellStyle name="Normal 5 2 5 2" xfId="15072" xr:uid="{BA6E8C62-2E65-4867-ADE1-25A226136A50}"/>
    <cellStyle name="Normal 5 2 6" xfId="7088" xr:uid="{00000000-0005-0000-0000-00009D1B0000}"/>
    <cellStyle name="Normal 5 2 6 2" xfId="15073" xr:uid="{9C31663D-7911-4239-A895-5BF9AE5EF810}"/>
    <cellStyle name="Normal 5 2 7" xfId="7089" xr:uid="{00000000-0005-0000-0000-00009E1B0000}"/>
    <cellStyle name="Normal 5 2 7 2" xfId="15074" xr:uid="{5732E5E2-3A8B-4E21-A4D8-BF719A3C692A}"/>
    <cellStyle name="Normal 5 2 8" xfId="7090" xr:uid="{00000000-0005-0000-0000-00009F1B0000}"/>
    <cellStyle name="Normal 5 2 8 2" xfId="15075" xr:uid="{009E374C-DD35-43CB-9A02-BB517AAF3941}"/>
    <cellStyle name="Normal 5 2 9" xfId="7091" xr:uid="{00000000-0005-0000-0000-0000A01B0000}"/>
    <cellStyle name="Normal 5 2 9 2" xfId="15076" xr:uid="{C8B7358B-8033-48CE-9A90-1B02723A41AA}"/>
    <cellStyle name="Normal 5 20" xfId="7092" xr:uid="{00000000-0005-0000-0000-0000A11B0000}"/>
    <cellStyle name="Normal 5 20 2" xfId="15077" xr:uid="{11E383A4-3424-4C9C-8317-E8EFB7F18BC9}"/>
    <cellStyle name="Normal 5 21" xfId="7093" xr:uid="{00000000-0005-0000-0000-0000A21B0000}"/>
    <cellStyle name="Normal 5 21 2" xfId="15078" xr:uid="{A0A96BA0-0432-4F1A-AFDE-17F6AD7C5CE7}"/>
    <cellStyle name="Normal 5 22" xfId="7094" xr:uid="{00000000-0005-0000-0000-0000A31B0000}"/>
    <cellStyle name="Normal 5 22 2" xfId="15079" xr:uid="{6EA3A243-0202-4ECF-BF41-AFC3444BBE1B}"/>
    <cellStyle name="Normal 5 23" xfId="7095" xr:uid="{00000000-0005-0000-0000-0000A41B0000}"/>
    <cellStyle name="Normal 5 23 2" xfId="15080" xr:uid="{C87DA9AC-C034-4300-B411-5542F74A70C4}"/>
    <cellStyle name="Normal 5 24" xfId="7096" xr:uid="{00000000-0005-0000-0000-0000A51B0000}"/>
    <cellStyle name="Normal 5 24 2" xfId="15081" xr:uid="{D5C7DFE5-043F-4EB0-AAFE-724D057A43F5}"/>
    <cellStyle name="Normal 5 25" xfId="7097" xr:uid="{00000000-0005-0000-0000-0000A61B0000}"/>
    <cellStyle name="Normal 5 25 2" xfId="15082" xr:uid="{BD14E2A1-4F33-4475-9B4E-89B873FBEF26}"/>
    <cellStyle name="Normal 5 26" xfId="7098" xr:uid="{00000000-0005-0000-0000-0000A71B0000}"/>
    <cellStyle name="Normal 5 26 2" xfId="15083" xr:uid="{35C8D109-3DCD-4846-9CDF-846030461378}"/>
    <cellStyle name="Normal 5 27" xfId="7099" xr:uid="{00000000-0005-0000-0000-0000A81B0000}"/>
    <cellStyle name="Normal 5 27 2" xfId="15084" xr:uid="{9813FA67-275F-4549-BFD1-8618885185D0}"/>
    <cellStyle name="Normal 5 28" xfId="7100" xr:uid="{00000000-0005-0000-0000-0000A91B0000}"/>
    <cellStyle name="Normal 5 28 2" xfId="15085" xr:uid="{DCB3173E-146C-4E9B-8335-598A9A07E13C}"/>
    <cellStyle name="Normal 5 29" xfId="7101" xr:uid="{00000000-0005-0000-0000-0000AA1B0000}"/>
    <cellStyle name="Normal 5 29 2" xfId="15086" xr:uid="{CC06C448-065B-49D8-9B7E-0B83F106A877}"/>
    <cellStyle name="Normal 5 3" xfId="7102" xr:uid="{00000000-0005-0000-0000-0000AB1B0000}"/>
    <cellStyle name="Normal 5 3 10" xfId="7103" xr:uid="{00000000-0005-0000-0000-0000AC1B0000}"/>
    <cellStyle name="Normal 5 3 10 2" xfId="15088" xr:uid="{82F4CC5B-DA91-48D6-8291-56396C76C827}"/>
    <cellStyle name="Normal 5 3 11" xfId="7104" xr:uid="{00000000-0005-0000-0000-0000AD1B0000}"/>
    <cellStyle name="Normal 5 3 11 2" xfId="15089" xr:uid="{D738F260-D030-4339-B3DB-B3C3E5BC0479}"/>
    <cellStyle name="Normal 5 3 12" xfId="7105" xr:uid="{00000000-0005-0000-0000-0000AE1B0000}"/>
    <cellStyle name="Normal 5 3 12 2" xfId="15090" xr:uid="{71D2104B-561A-47DB-B9BD-759F1854C8EA}"/>
    <cellStyle name="Normal 5 3 13" xfId="7106" xr:uid="{00000000-0005-0000-0000-0000AF1B0000}"/>
    <cellStyle name="Normal 5 3 13 2" xfId="15091" xr:uid="{88B7CCEE-65F9-4167-8373-15CE6B741CE2}"/>
    <cellStyle name="Normal 5 3 14" xfId="7107" xr:uid="{00000000-0005-0000-0000-0000B01B0000}"/>
    <cellStyle name="Normal 5 3 14 2" xfId="15092" xr:uid="{E3B68AEE-E31D-41DA-A23A-FC542FDF1678}"/>
    <cellStyle name="Normal 5 3 15" xfId="7108" xr:uid="{00000000-0005-0000-0000-0000B11B0000}"/>
    <cellStyle name="Normal 5 3 15 2" xfId="15093" xr:uid="{3FBD17E8-C32B-4340-8750-AE0A0FDE463D}"/>
    <cellStyle name="Normal 5 3 16" xfId="15087" xr:uid="{CC95120F-A32D-4EC7-B144-7A2B39C442AE}"/>
    <cellStyle name="Normal 5 3 2" xfId="7109" xr:uid="{00000000-0005-0000-0000-0000B21B0000}"/>
    <cellStyle name="Normal 5 3 2 2" xfId="15094" xr:uid="{D82A09E7-19B2-4BAC-8648-2DB0F0479F26}"/>
    <cellStyle name="Normal 5 3 3" xfId="7110" xr:uid="{00000000-0005-0000-0000-0000B31B0000}"/>
    <cellStyle name="Normal 5 3 3 2" xfId="15095" xr:uid="{DC127920-F1CE-4E58-9E6D-5F9F019A48B5}"/>
    <cellStyle name="Normal 5 3 4" xfId="7111" xr:uid="{00000000-0005-0000-0000-0000B41B0000}"/>
    <cellStyle name="Normal 5 3 4 2" xfId="15096" xr:uid="{ECE0638E-A99E-4170-B389-2C83C8F11BE7}"/>
    <cellStyle name="Normal 5 3 5" xfId="7112" xr:uid="{00000000-0005-0000-0000-0000B51B0000}"/>
    <cellStyle name="Normal 5 3 5 2" xfId="15097" xr:uid="{AF1FFA82-4039-402F-AA6B-9F56C1EDC7E2}"/>
    <cellStyle name="Normal 5 3 6" xfId="7113" xr:uid="{00000000-0005-0000-0000-0000B61B0000}"/>
    <cellStyle name="Normal 5 3 6 2" xfId="15098" xr:uid="{E13F5C48-E294-41C7-92D0-2D7F06F2EDDE}"/>
    <cellStyle name="Normal 5 3 7" xfId="7114" xr:uid="{00000000-0005-0000-0000-0000B71B0000}"/>
    <cellStyle name="Normal 5 3 7 2" xfId="15099" xr:uid="{683911AE-1442-4398-9CC4-A1401B2206D6}"/>
    <cellStyle name="Normal 5 3 8" xfId="7115" xr:uid="{00000000-0005-0000-0000-0000B81B0000}"/>
    <cellStyle name="Normal 5 3 8 2" xfId="15100" xr:uid="{4564EF4C-B8A0-490C-9628-9EC755C89ECA}"/>
    <cellStyle name="Normal 5 3 9" xfId="7116" xr:uid="{00000000-0005-0000-0000-0000B91B0000}"/>
    <cellStyle name="Normal 5 3 9 2" xfId="15101" xr:uid="{00A67A37-F58F-41F3-AF9C-210064FB0556}"/>
    <cellStyle name="Normal 5 30" xfId="7117" xr:uid="{00000000-0005-0000-0000-0000BA1B0000}"/>
    <cellStyle name="Normal 5 30 2" xfId="15102" xr:uid="{BD39A8A6-BB25-42E4-9D2F-213FEDC22C57}"/>
    <cellStyle name="Normal 5 31" xfId="7118" xr:uid="{00000000-0005-0000-0000-0000BB1B0000}"/>
    <cellStyle name="Normal 5 31 2" xfId="15103" xr:uid="{CF98B487-02DC-4819-8B03-4FBBBF865BDA}"/>
    <cellStyle name="Normal 5 32" xfId="7119" xr:uid="{00000000-0005-0000-0000-0000BC1B0000}"/>
    <cellStyle name="Normal 5 32 2" xfId="15104" xr:uid="{DFA55CED-0BFF-4FCE-BF31-8A03CAC1D9F6}"/>
    <cellStyle name="Normal 5 33" xfId="7120" xr:uid="{00000000-0005-0000-0000-0000BD1B0000}"/>
    <cellStyle name="Normal 5 33 2" xfId="15105" xr:uid="{345DC612-14A2-4E86-8E2B-E8B86EB3ED03}"/>
    <cellStyle name="Normal 5 34" xfId="7121" xr:uid="{00000000-0005-0000-0000-0000BE1B0000}"/>
    <cellStyle name="Normal 5 34 2" xfId="15106" xr:uid="{AD68AE30-8048-49C9-AA89-B6203B25A692}"/>
    <cellStyle name="Normal 5 35" xfId="7122" xr:uid="{00000000-0005-0000-0000-0000BF1B0000}"/>
    <cellStyle name="Normal 5 35 2" xfId="15107" xr:uid="{E3176BE8-5D09-4040-BDE6-51C12D888122}"/>
    <cellStyle name="Normal 5 36" xfId="7123" xr:uid="{00000000-0005-0000-0000-0000C01B0000}"/>
    <cellStyle name="Normal 5 36 2" xfId="15108" xr:uid="{4534C4BB-8AE4-4FD5-A66F-BD934D924BB0}"/>
    <cellStyle name="Normal 5 37" xfId="7124" xr:uid="{00000000-0005-0000-0000-0000C11B0000}"/>
    <cellStyle name="Normal 5 37 2" xfId="15109" xr:uid="{063A7950-94B9-482D-8C48-4E572E01C0E7}"/>
    <cellStyle name="Normal 5 38" xfId="7125" xr:uid="{00000000-0005-0000-0000-0000C21B0000}"/>
    <cellStyle name="Normal 5 38 2" xfId="15110" xr:uid="{2908A7A7-00CA-4243-8749-497CFCC0C1B0}"/>
    <cellStyle name="Normal 5 39" xfId="7126" xr:uid="{00000000-0005-0000-0000-0000C31B0000}"/>
    <cellStyle name="Normal 5 39 2" xfId="15111" xr:uid="{D0D5916B-F012-44E3-B300-0B1BD5DF3A46}"/>
    <cellStyle name="Normal 5 4" xfId="7127" xr:uid="{00000000-0005-0000-0000-0000C41B0000}"/>
    <cellStyle name="Normal 5 4 10" xfId="7128" xr:uid="{00000000-0005-0000-0000-0000C51B0000}"/>
    <cellStyle name="Normal 5 4 10 2" xfId="15113" xr:uid="{780601BD-F66C-4BF7-B187-916DCB9110A8}"/>
    <cellStyle name="Normal 5 4 11" xfId="7129" xr:uid="{00000000-0005-0000-0000-0000C61B0000}"/>
    <cellStyle name="Normal 5 4 11 2" xfId="15114" xr:uid="{A8460B99-60A1-47ED-B7F7-18902E653290}"/>
    <cellStyle name="Normal 5 4 12" xfId="7130" xr:uid="{00000000-0005-0000-0000-0000C71B0000}"/>
    <cellStyle name="Normal 5 4 12 2" xfId="15115" xr:uid="{03F67885-357E-47E5-ACDC-B089840D71E4}"/>
    <cellStyle name="Normal 5 4 13" xfId="7131" xr:uid="{00000000-0005-0000-0000-0000C81B0000}"/>
    <cellStyle name="Normal 5 4 13 2" xfId="15116" xr:uid="{AC4564BA-5ED3-4C77-AD02-6A873AEB259C}"/>
    <cellStyle name="Normal 5 4 14" xfId="7132" xr:uid="{00000000-0005-0000-0000-0000C91B0000}"/>
    <cellStyle name="Normal 5 4 14 2" xfId="15117" xr:uid="{9929E4BF-437F-4490-8E1C-EFA286FBD66C}"/>
    <cellStyle name="Normal 5 4 15" xfId="7133" xr:uid="{00000000-0005-0000-0000-0000CA1B0000}"/>
    <cellStyle name="Normal 5 4 15 2" xfId="15118" xr:uid="{92E81CB3-A311-433C-9C54-77B0B405CC14}"/>
    <cellStyle name="Normal 5 4 16" xfId="15112" xr:uid="{D44D2B28-8582-4082-B7FF-326D1D43F72A}"/>
    <cellStyle name="Normal 5 4 2" xfId="7134" xr:uid="{00000000-0005-0000-0000-0000CB1B0000}"/>
    <cellStyle name="Normal 5 4 2 2" xfId="15119" xr:uid="{17EC59A0-9686-4C19-8738-8BADFDDC651C}"/>
    <cellStyle name="Normal 5 4 3" xfId="7135" xr:uid="{00000000-0005-0000-0000-0000CC1B0000}"/>
    <cellStyle name="Normal 5 4 3 2" xfId="15120" xr:uid="{81DD869C-939A-455C-A0B7-5D020EF88203}"/>
    <cellStyle name="Normal 5 4 4" xfId="7136" xr:uid="{00000000-0005-0000-0000-0000CD1B0000}"/>
    <cellStyle name="Normal 5 4 4 2" xfId="15121" xr:uid="{ED34F824-7D5A-45E2-B26B-3B23639D7280}"/>
    <cellStyle name="Normal 5 4 5" xfId="7137" xr:uid="{00000000-0005-0000-0000-0000CE1B0000}"/>
    <cellStyle name="Normal 5 4 5 2" xfId="15122" xr:uid="{42743697-FC58-40E0-B6E3-F6035F91C328}"/>
    <cellStyle name="Normal 5 4 6" xfId="7138" xr:uid="{00000000-0005-0000-0000-0000CF1B0000}"/>
    <cellStyle name="Normal 5 4 6 2" xfId="15123" xr:uid="{CA8E9222-ED64-41BE-8A07-C1FCED017F88}"/>
    <cellStyle name="Normal 5 4 7" xfId="7139" xr:uid="{00000000-0005-0000-0000-0000D01B0000}"/>
    <cellStyle name="Normal 5 4 7 2" xfId="15124" xr:uid="{9F61875B-60C2-4FFC-8B67-367DC80A9E86}"/>
    <cellStyle name="Normal 5 4 8" xfId="7140" xr:uid="{00000000-0005-0000-0000-0000D11B0000}"/>
    <cellStyle name="Normal 5 4 8 2" xfId="15125" xr:uid="{D9E0A2B4-EE7F-4681-B47C-6306C711897D}"/>
    <cellStyle name="Normal 5 4 9" xfId="7141" xr:uid="{00000000-0005-0000-0000-0000D21B0000}"/>
    <cellStyle name="Normal 5 4 9 2" xfId="15126" xr:uid="{B282652B-492F-4900-BA75-4AA78515AAD5}"/>
    <cellStyle name="Normal 5 40" xfId="7142" xr:uid="{00000000-0005-0000-0000-0000D31B0000}"/>
    <cellStyle name="Normal 5 40 2" xfId="15127" xr:uid="{FDF2A910-E044-44DE-9F76-3D8AD7FE91DF}"/>
    <cellStyle name="Normal 5 41" xfId="7143" xr:uid="{00000000-0005-0000-0000-0000D41B0000}"/>
    <cellStyle name="Normal 5 41 2" xfId="15128" xr:uid="{3F2A046B-A274-4A50-B693-AE5A18388694}"/>
    <cellStyle name="Normal 5 42" xfId="7144" xr:uid="{00000000-0005-0000-0000-0000D51B0000}"/>
    <cellStyle name="Normal 5 42 2" xfId="15129" xr:uid="{CB5E99CF-ABDB-49E9-9A7D-60CD37DD48BB}"/>
    <cellStyle name="Normal 5 43" xfId="7145" xr:uid="{00000000-0005-0000-0000-0000D61B0000}"/>
    <cellStyle name="Normal 5 43 2" xfId="15130" xr:uid="{743D7494-AA3A-42A4-9289-F91E91EC8503}"/>
    <cellStyle name="Normal 5 44" xfId="7146" xr:uid="{00000000-0005-0000-0000-0000D71B0000}"/>
    <cellStyle name="Normal 5 44 2" xfId="15131" xr:uid="{8786AC51-FC96-46E1-9E9E-B97865D3EEF2}"/>
    <cellStyle name="Normal 5 45" xfId="7147" xr:uid="{00000000-0005-0000-0000-0000D81B0000}"/>
    <cellStyle name="Normal 5 45 2" xfId="15132" xr:uid="{8E98A344-2437-4B94-B9B5-D889C4FA5AE9}"/>
    <cellStyle name="Normal 5 46" xfId="7148" xr:uid="{00000000-0005-0000-0000-0000D91B0000}"/>
    <cellStyle name="Normal 5 46 2" xfId="15133" xr:uid="{8F6226D8-9247-4551-9371-C3E47B24F58C}"/>
    <cellStyle name="Normal 5 47" xfId="7149" xr:uid="{00000000-0005-0000-0000-0000DA1B0000}"/>
    <cellStyle name="Normal 5 47 2" xfId="15134" xr:uid="{41F078E1-29F7-4379-8EDE-459287F159D0}"/>
    <cellStyle name="Normal 5 48" xfId="7150" xr:uid="{00000000-0005-0000-0000-0000DB1B0000}"/>
    <cellStyle name="Normal 5 48 2" xfId="15135" xr:uid="{81944373-058D-4D0F-BAEC-D081ED846FC7}"/>
    <cellStyle name="Normal 5 49" xfId="7151" xr:uid="{00000000-0005-0000-0000-0000DC1B0000}"/>
    <cellStyle name="Normal 5 49 2" xfId="15136" xr:uid="{9C49B164-8393-4E62-A892-4A76554A1611}"/>
    <cellStyle name="Normal 5 5" xfId="7152" xr:uid="{00000000-0005-0000-0000-0000DD1B0000}"/>
    <cellStyle name="Normal 5 5 2" xfId="15137" xr:uid="{ED472694-1723-436B-B67D-98A7D1AD313D}"/>
    <cellStyle name="Normal 5 50" xfId="7153" xr:uid="{00000000-0005-0000-0000-0000DE1B0000}"/>
    <cellStyle name="Normal 5 50 2" xfId="15138" xr:uid="{A03C1336-7F20-49B6-A937-E5A9FEF21E44}"/>
    <cellStyle name="Normal 5 51" xfId="7154" xr:uid="{00000000-0005-0000-0000-0000DF1B0000}"/>
    <cellStyle name="Normal 5 51 2" xfId="15139" xr:uid="{75A97808-AB50-4B9D-A92D-E8FD987E02AD}"/>
    <cellStyle name="Normal 5 52" xfId="7155" xr:uid="{00000000-0005-0000-0000-0000E01B0000}"/>
    <cellStyle name="Normal 5 52 2" xfId="15140" xr:uid="{D2F83626-CBDC-4156-83ED-5718A7D80D92}"/>
    <cellStyle name="Normal 5 53" xfId="7156" xr:uid="{00000000-0005-0000-0000-0000E11B0000}"/>
    <cellStyle name="Normal 5 53 2" xfId="15141" xr:uid="{A8918F5A-BD27-41CD-A134-8BC9992A19C6}"/>
    <cellStyle name="Normal 5 54" xfId="7157" xr:uid="{00000000-0005-0000-0000-0000E21B0000}"/>
    <cellStyle name="Normal 5 54 2" xfId="15142" xr:uid="{BF39271E-700C-4155-95AB-F1B55CE17919}"/>
    <cellStyle name="Normal 5 55" xfId="7158" xr:uid="{00000000-0005-0000-0000-0000E31B0000}"/>
    <cellStyle name="Normal 5 55 2" xfId="15143" xr:uid="{E5282721-DC17-4FFA-B93A-77F382D34F5B}"/>
    <cellStyle name="Normal 5 56" xfId="7159" xr:uid="{00000000-0005-0000-0000-0000E41B0000}"/>
    <cellStyle name="Normal 5 56 2" xfId="15144" xr:uid="{E081F5B8-2359-4631-9092-78CB4D6A6B9A}"/>
    <cellStyle name="Normal 5 57" xfId="7160" xr:uid="{00000000-0005-0000-0000-0000E51B0000}"/>
    <cellStyle name="Normal 5 57 2" xfId="15145" xr:uid="{19DECF6F-23E6-4D62-ABD3-D77278417BD9}"/>
    <cellStyle name="Normal 5 58" xfId="7161" xr:uid="{00000000-0005-0000-0000-0000E61B0000}"/>
    <cellStyle name="Normal 5 58 2" xfId="15146" xr:uid="{7C6F8AA3-6EDA-4B63-AEF0-71EDEA924388}"/>
    <cellStyle name="Normal 5 59" xfId="7162" xr:uid="{00000000-0005-0000-0000-0000E71B0000}"/>
    <cellStyle name="Normal 5 59 2" xfId="15147" xr:uid="{A2AABE60-4DE9-43F1-A399-35DF82330A10}"/>
    <cellStyle name="Normal 5 6" xfId="7163" xr:uid="{00000000-0005-0000-0000-0000E81B0000}"/>
    <cellStyle name="Normal 5 6 2" xfId="15148" xr:uid="{F1D9DBF2-62BC-4937-A9F9-494BFF54EF4B}"/>
    <cellStyle name="Normal 5 60" xfId="7164" xr:uid="{00000000-0005-0000-0000-0000E91B0000}"/>
    <cellStyle name="Normal 5 60 2" xfId="15149" xr:uid="{4EB69D4A-4C31-4420-849C-64DCB7F06E4E}"/>
    <cellStyle name="Normal 5 61" xfId="7165" xr:uid="{00000000-0005-0000-0000-0000EA1B0000}"/>
    <cellStyle name="Normal 5 61 2" xfId="15150" xr:uid="{98FEC9C5-D55C-494D-85BE-C134ABC4F7B9}"/>
    <cellStyle name="Normal 5 62" xfId="7166" xr:uid="{00000000-0005-0000-0000-0000EB1B0000}"/>
    <cellStyle name="Normal 5 62 2" xfId="15151" xr:uid="{53224184-68FC-42F0-AE37-7F024A6321F0}"/>
    <cellStyle name="Normal 5 63" xfId="7167" xr:uid="{00000000-0005-0000-0000-0000EC1B0000}"/>
    <cellStyle name="Normal 5 63 2" xfId="15152" xr:uid="{C2AD5E03-3B18-406A-B859-5A2541A9FDC1}"/>
    <cellStyle name="Normal 5 64" xfId="7168" xr:uid="{00000000-0005-0000-0000-0000ED1B0000}"/>
    <cellStyle name="Normal 5 64 2" xfId="15153" xr:uid="{506134CC-F714-4556-B5EE-7FF21ADA81D0}"/>
    <cellStyle name="Normal 5 65" xfId="7169" xr:uid="{00000000-0005-0000-0000-0000EE1B0000}"/>
    <cellStyle name="Normal 5 65 2" xfId="15154" xr:uid="{4EB1F462-3FDD-4023-A188-C35AC2CDDD23}"/>
    <cellStyle name="Normal 5 66" xfId="7170" xr:uid="{00000000-0005-0000-0000-0000EF1B0000}"/>
    <cellStyle name="Normal 5 66 2" xfId="15155" xr:uid="{3D00215B-0ADF-4932-8DCC-51AADFFEF202}"/>
    <cellStyle name="Normal 5 67" xfId="7171" xr:uid="{00000000-0005-0000-0000-0000F01B0000}"/>
    <cellStyle name="Normal 5 67 2" xfId="15156" xr:uid="{E5222643-00D0-4C52-9902-6ABCB506A0F4}"/>
    <cellStyle name="Normal 5 68" xfId="7172" xr:uid="{00000000-0005-0000-0000-0000F11B0000}"/>
    <cellStyle name="Normal 5 68 2" xfId="15157" xr:uid="{DBF8B256-AC6A-4E99-B169-3627725A6EBF}"/>
    <cellStyle name="Normal 5 69" xfId="7173" xr:uid="{00000000-0005-0000-0000-0000F21B0000}"/>
    <cellStyle name="Normal 5 69 2" xfId="15158" xr:uid="{AEA92A4C-F8F8-4A39-B3FD-ECC585323149}"/>
    <cellStyle name="Normal 5 7" xfId="7174" xr:uid="{00000000-0005-0000-0000-0000F31B0000}"/>
    <cellStyle name="Normal 5 7 2" xfId="15159" xr:uid="{15C3DB4B-C1C3-46F7-BF9C-D42F28209704}"/>
    <cellStyle name="Normal 5 70" xfId="7175" xr:uid="{00000000-0005-0000-0000-0000F41B0000}"/>
    <cellStyle name="Normal 5 70 2" xfId="15160" xr:uid="{1B171A34-6EF9-458F-8A43-0C72734B74F6}"/>
    <cellStyle name="Normal 5 71" xfId="7176" xr:uid="{00000000-0005-0000-0000-0000F51B0000}"/>
    <cellStyle name="Normal 5 71 2" xfId="15161" xr:uid="{8FB88657-1D8A-4CAC-ACE2-6F6ACB9D7E43}"/>
    <cellStyle name="Normal 5 72" xfId="7177" xr:uid="{00000000-0005-0000-0000-0000F61B0000}"/>
    <cellStyle name="Normal 5 72 2" xfId="15162" xr:uid="{357D105D-FBAC-4021-A339-446453F95BAD}"/>
    <cellStyle name="Normal 5 73" xfId="7178" xr:uid="{00000000-0005-0000-0000-0000F71B0000}"/>
    <cellStyle name="Normal 5 73 2" xfId="15163" xr:uid="{9E981CEF-54B3-4C9D-99D5-6CD671D8AB47}"/>
    <cellStyle name="Normal 5 74" xfId="7179" xr:uid="{00000000-0005-0000-0000-0000F81B0000}"/>
    <cellStyle name="Normal 5 74 2" xfId="15164" xr:uid="{529CF917-3511-475B-B899-F252C9046149}"/>
    <cellStyle name="Normal 5 75" xfId="7180" xr:uid="{00000000-0005-0000-0000-0000F91B0000}"/>
    <cellStyle name="Normal 5 75 2" xfId="15165" xr:uid="{B5D4150F-AE0B-484B-B7DD-41E789BB2CA0}"/>
    <cellStyle name="Normal 5 76" xfId="7181" xr:uid="{00000000-0005-0000-0000-0000FA1B0000}"/>
    <cellStyle name="Normal 5 76 2" xfId="15166" xr:uid="{426FB6DC-5152-4989-B5C6-ADF9ACB32F39}"/>
    <cellStyle name="Normal 5 77" xfId="7182" xr:uid="{00000000-0005-0000-0000-0000FB1B0000}"/>
    <cellStyle name="Normal 5 77 2" xfId="15167" xr:uid="{4A005113-9CD3-42A3-B7AA-1B449C3BE6FD}"/>
    <cellStyle name="Normal 5 78" xfId="7183" xr:uid="{00000000-0005-0000-0000-0000FC1B0000}"/>
    <cellStyle name="Normal 5 78 2" xfId="15168" xr:uid="{5C84FF2D-B134-4B70-A5BA-7D9509FCD5BC}"/>
    <cellStyle name="Normal 5 79" xfId="7184" xr:uid="{00000000-0005-0000-0000-0000FD1B0000}"/>
    <cellStyle name="Normal 5 79 2" xfId="15169" xr:uid="{1AC9781D-0E1A-438A-8453-9C177D872B8C}"/>
    <cellStyle name="Normal 5 8" xfId="7185" xr:uid="{00000000-0005-0000-0000-0000FE1B0000}"/>
    <cellStyle name="Normal 5 8 2" xfId="15170" xr:uid="{858B54F5-3FCA-42FA-8337-1CF3A048A2B1}"/>
    <cellStyle name="Normal 5 80" xfId="7186" xr:uid="{00000000-0005-0000-0000-0000FF1B0000}"/>
    <cellStyle name="Normal 5 80 2" xfId="15171" xr:uid="{A8BE27EC-0BDE-42DE-AF2B-099F70E990B5}"/>
    <cellStyle name="Normal 5 81" xfId="7187" xr:uid="{00000000-0005-0000-0000-0000001C0000}"/>
    <cellStyle name="Normal 5 81 2" xfId="15172" xr:uid="{E07AF616-5050-4E98-AC45-44215DC7D0DC}"/>
    <cellStyle name="Normal 5 82" xfId="7188" xr:uid="{00000000-0005-0000-0000-0000011C0000}"/>
    <cellStyle name="Normal 5 82 2" xfId="15173" xr:uid="{C647CCCC-9BC5-488B-BC4B-E27BB49E2FF9}"/>
    <cellStyle name="Normal 5 83" xfId="7189" xr:uid="{00000000-0005-0000-0000-0000021C0000}"/>
    <cellStyle name="Normal 5 83 2" xfId="15174" xr:uid="{5A7E493D-2F2C-4B7B-B399-D401C4EBD227}"/>
    <cellStyle name="Normal 5 84" xfId="7190" xr:uid="{00000000-0005-0000-0000-0000031C0000}"/>
    <cellStyle name="Normal 5 84 2" xfId="15175" xr:uid="{6C509641-5F44-4DB7-99B8-5552270D9C92}"/>
    <cellStyle name="Normal 5 85" xfId="7191" xr:uid="{00000000-0005-0000-0000-0000041C0000}"/>
    <cellStyle name="Normal 5 85 2" xfId="15176" xr:uid="{3F81ABAF-4D4F-40AF-8709-0F80E7EF0490}"/>
    <cellStyle name="Normal 5 86" xfId="7192" xr:uid="{00000000-0005-0000-0000-0000051C0000}"/>
    <cellStyle name="Normal 5 86 2" xfId="15177" xr:uid="{A529CB18-3BBD-482C-9614-9201769783D0}"/>
    <cellStyle name="Normal 5 87" xfId="7193" xr:uid="{00000000-0005-0000-0000-0000061C0000}"/>
    <cellStyle name="Normal 5 87 2" xfId="15178" xr:uid="{0F443C33-0C51-421D-A568-00DE99436096}"/>
    <cellStyle name="Normal 5 88" xfId="7194" xr:uid="{00000000-0005-0000-0000-0000071C0000}"/>
    <cellStyle name="Normal 5 88 2" xfId="15179" xr:uid="{177975EB-C4B5-41ED-8F76-4447CD300595}"/>
    <cellStyle name="Normal 5 89" xfId="7195" xr:uid="{00000000-0005-0000-0000-0000081C0000}"/>
    <cellStyle name="Normal 5 89 2" xfId="15180" xr:uid="{C7A13A81-ED56-41B3-AB4A-518FA496495A}"/>
    <cellStyle name="Normal 5 9" xfId="7196" xr:uid="{00000000-0005-0000-0000-0000091C0000}"/>
    <cellStyle name="Normal 5 9 2" xfId="15181" xr:uid="{BA60F128-FB3C-4E8A-8A00-75475604F462}"/>
    <cellStyle name="Normal 5 90" xfId="7197" xr:uid="{00000000-0005-0000-0000-00000A1C0000}"/>
    <cellStyle name="Normal 5 90 2" xfId="15182" xr:uid="{D8B97150-BD18-46A1-A380-E523312611AE}"/>
    <cellStyle name="Normal 5 91" xfId="7198" xr:uid="{00000000-0005-0000-0000-00000B1C0000}"/>
    <cellStyle name="Normal 5 91 2" xfId="15183" xr:uid="{D9F60259-C51E-4018-B7F0-76DF1569ED08}"/>
    <cellStyle name="Normal 5 92" xfId="7199" xr:uid="{00000000-0005-0000-0000-00000C1C0000}"/>
    <cellStyle name="Normal 5 92 2" xfId="15184" xr:uid="{8E5C0CC5-7B35-4434-9B00-D5E765C57931}"/>
    <cellStyle name="Normal 5 93" xfId="7200" xr:uid="{00000000-0005-0000-0000-00000D1C0000}"/>
    <cellStyle name="Normal 5 93 2" xfId="15185" xr:uid="{43F4D76B-621A-4E8A-9D64-176FAEBCBDD9}"/>
    <cellStyle name="Normal 5 94" xfId="7201" xr:uid="{00000000-0005-0000-0000-00000E1C0000}"/>
    <cellStyle name="Normal 5 94 2" xfId="15186" xr:uid="{4245F971-102E-4C1F-BDDE-8F55C1A88D15}"/>
    <cellStyle name="Normal 5 95" xfId="7202" xr:uid="{00000000-0005-0000-0000-00000F1C0000}"/>
    <cellStyle name="Normal 5 95 2" xfId="15187" xr:uid="{BE5FC4B4-C125-4573-9B9B-9E0624FA1ED2}"/>
    <cellStyle name="Normal 5 96" xfId="7203" xr:uid="{00000000-0005-0000-0000-0000101C0000}"/>
    <cellStyle name="Normal 5 96 2" xfId="15188" xr:uid="{19C5263C-C699-4595-BFA2-C7A9C5A7A3F1}"/>
    <cellStyle name="Normal 5 97" xfId="7204" xr:uid="{00000000-0005-0000-0000-0000111C0000}"/>
    <cellStyle name="Normal 5 97 2" xfId="15189" xr:uid="{B1BF81D8-5BC5-43B6-A1B8-D87589FE5D4D}"/>
    <cellStyle name="Normal 5 98" xfId="7205" xr:uid="{00000000-0005-0000-0000-0000121C0000}"/>
    <cellStyle name="Normal 5 98 2" xfId="15190" xr:uid="{A8B04FE7-23BD-4A9F-893F-8E5F4C482DED}"/>
    <cellStyle name="Normal 5 99" xfId="7206" xr:uid="{00000000-0005-0000-0000-0000131C0000}"/>
    <cellStyle name="Normal 5 99 2" xfId="15191" xr:uid="{FB64E5D4-3180-460C-A8C0-45CDB2695387}"/>
    <cellStyle name="Normal 52 2" xfId="7207" xr:uid="{00000000-0005-0000-0000-0000141C0000}"/>
    <cellStyle name="Normal 52 2 2" xfId="15192" xr:uid="{FA31088E-5DEB-43FC-87EA-21E309EE891A}"/>
    <cellStyle name="Normal 52 3" xfId="7208" xr:uid="{00000000-0005-0000-0000-0000151C0000}"/>
    <cellStyle name="Normal 52 3 2" xfId="15193" xr:uid="{D44807F1-7A29-4126-B716-11A11F50F7F8}"/>
    <cellStyle name="Normal 52 4" xfId="7209" xr:uid="{00000000-0005-0000-0000-0000161C0000}"/>
    <cellStyle name="Normal 52 4 2" xfId="15194" xr:uid="{DC0523F4-2CAF-4810-A036-B391820CC1FA}"/>
    <cellStyle name="Normal 52 5" xfId="7210" xr:uid="{00000000-0005-0000-0000-0000171C0000}"/>
    <cellStyle name="Normal 52 5 2" xfId="15195" xr:uid="{3F9DA449-E069-433C-8B69-A0C20A69E507}"/>
    <cellStyle name="Normal 52 6" xfId="7211" xr:uid="{00000000-0005-0000-0000-0000181C0000}"/>
    <cellStyle name="Normal 52 6 2" xfId="15196" xr:uid="{6CA775E4-B970-4313-8CBD-6CE6B6E58404}"/>
    <cellStyle name="Normal 55 2" xfId="7212" xr:uid="{00000000-0005-0000-0000-0000191C0000}"/>
    <cellStyle name="Normal 55 2 2" xfId="15197" xr:uid="{04E9AB94-2803-4C96-B0E3-766BD22657D5}"/>
    <cellStyle name="Normal 55 3" xfId="7213" xr:uid="{00000000-0005-0000-0000-00001A1C0000}"/>
    <cellStyle name="Normal 55 3 2" xfId="15198" xr:uid="{5827C734-BA94-4F26-B874-D5FF9E5BF6F9}"/>
    <cellStyle name="Normal 55 4" xfId="7214" xr:uid="{00000000-0005-0000-0000-00001B1C0000}"/>
    <cellStyle name="Normal 55 4 2" xfId="15199" xr:uid="{BA939E50-7CF6-4D38-9B29-D7F907161DDA}"/>
    <cellStyle name="Normal 55 5" xfId="7215" xr:uid="{00000000-0005-0000-0000-00001C1C0000}"/>
    <cellStyle name="Normal 55 5 2" xfId="15200" xr:uid="{1D22F8BB-A9F8-4F98-9BC3-9B097C7124C5}"/>
    <cellStyle name="Normal 55 6" xfId="7216" xr:uid="{00000000-0005-0000-0000-00001D1C0000}"/>
    <cellStyle name="Normal 55 6 2" xfId="15201" xr:uid="{9E3747FA-7E0F-4B73-910A-0E2D8A811739}"/>
    <cellStyle name="Normal 57 2" xfId="7217" xr:uid="{00000000-0005-0000-0000-00001E1C0000}"/>
    <cellStyle name="Normal 57 2 2" xfId="15202" xr:uid="{C9D0691A-DAF2-456E-B2D5-1464737DBA00}"/>
    <cellStyle name="Normal 57 3" xfId="7218" xr:uid="{00000000-0005-0000-0000-00001F1C0000}"/>
    <cellStyle name="Normal 57 3 2" xfId="15203" xr:uid="{2FD6E578-ABDB-48AE-824A-6619BB07D140}"/>
    <cellStyle name="Normal 57 4" xfId="7219" xr:uid="{00000000-0005-0000-0000-0000201C0000}"/>
    <cellStyle name="Normal 57 4 2" xfId="15204" xr:uid="{74E2ACB4-5873-43CE-92DA-725F9527EC65}"/>
    <cellStyle name="Normal 57 5" xfId="7220" xr:uid="{00000000-0005-0000-0000-0000211C0000}"/>
    <cellStyle name="Normal 57 5 2" xfId="15205" xr:uid="{639D48C6-B352-46A8-A551-C7F96AFC7D74}"/>
    <cellStyle name="Normal 57 6" xfId="7221" xr:uid="{00000000-0005-0000-0000-0000221C0000}"/>
    <cellStyle name="Normal 57 6 2" xfId="15206" xr:uid="{EA0C8302-32B8-45DF-8A9C-A170302AEFA0}"/>
    <cellStyle name="Normal 58 2" xfId="7222" xr:uid="{00000000-0005-0000-0000-0000231C0000}"/>
    <cellStyle name="Normal 58 2 2" xfId="15207" xr:uid="{A1EABB41-0E8A-41F6-9FE0-9F554E958EBA}"/>
    <cellStyle name="Normal 58 3" xfId="7223" xr:uid="{00000000-0005-0000-0000-0000241C0000}"/>
    <cellStyle name="Normal 58 3 2" xfId="15208" xr:uid="{D019FCE7-CD25-4761-A56E-D18E0569B728}"/>
    <cellStyle name="Normal 58 4" xfId="7224" xr:uid="{00000000-0005-0000-0000-0000251C0000}"/>
    <cellStyle name="Normal 58 4 2" xfId="15209" xr:uid="{F9BF040D-8313-4AE8-8F07-C821E466D59A}"/>
    <cellStyle name="Normal 58 5" xfId="7225" xr:uid="{00000000-0005-0000-0000-0000261C0000}"/>
    <cellStyle name="Normal 58 5 2" xfId="15210" xr:uid="{0D50BC30-F1C7-41EE-A40B-DF99C224742F}"/>
    <cellStyle name="Normal 58 6" xfId="7226" xr:uid="{00000000-0005-0000-0000-0000271C0000}"/>
    <cellStyle name="Normal 58 6 2" xfId="15211" xr:uid="{C3575FD0-5F38-4827-89B7-44DB685B7B4E}"/>
    <cellStyle name="Normal 59" xfId="32" xr:uid="{00000000-0005-0000-0000-0000281C0000}"/>
    <cellStyle name="Normal 59 10" xfId="7227" xr:uid="{00000000-0005-0000-0000-0000291C0000}"/>
    <cellStyle name="Normal 59 10 2" xfId="15212" xr:uid="{7DA66F44-55DE-49CA-8859-975EA0AFCB55}"/>
    <cellStyle name="Normal 59 11" xfId="8019" xr:uid="{595DEEAE-055A-41C4-995B-A41BAEBFAA34}"/>
    <cellStyle name="Normal 59 2" xfId="7228" xr:uid="{00000000-0005-0000-0000-00002A1C0000}"/>
    <cellStyle name="Normal 59 2 2" xfId="15213" xr:uid="{8C7E912C-B0D5-47A9-A771-8F70EC2D4C10}"/>
    <cellStyle name="Normal 59 3" xfId="7229" xr:uid="{00000000-0005-0000-0000-00002B1C0000}"/>
    <cellStyle name="Normal 59 3 2" xfId="15214" xr:uid="{A563EB38-C8EA-459E-A9BA-4EF8333773B9}"/>
    <cellStyle name="Normal 59 4" xfId="7230" xr:uid="{00000000-0005-0000-0000-00002C1C0000}"/>
    <cellStyle name="Normal 59 4 2" xfId="15215" xr:uid="{CF059659-8242-4CE8-8EA9-96586E7066B8}"/>
    <cellStyle name="Normal 59 5" xfId="7231" xr:uid="{00000000-0005-0000-0000-00002D1C0000}"/>
    <cellStyle name="Normal 59 5 2" xfId="15216" xr:uid="{AA5DCE47-EE2F-4700-876C-1E46FA958351}"/>
    <cellStyle name="Normal 59 6" xfId="7232" xr:uid="{00000000-0005-0000-0000-00002E1C0000}"/>
    <cellStyle name="Normal 59 6 2" xfId="15217" xr:uid="{34FE4763-3A0B-48B2-B5AD-FE98F92069E4}"/>
    <cellStyle name="Normal 59 7" xfId="7233" xr:uid="{00000000-0005-0000-0000-00002F1C0000}"/>
    <cellStyle name="Normal 59 7 2" xfId="15218" xr:uid="{30F39068-EA6E-417B-9DDF-1285A1F58B22}"/>
    <cellStyle name="Normal 59 8" xfId="7234" xr:uid="{00000000-0005-0000-0000-0000301C0000}"/>
    <cellStyle name="Normal 59 8 2" xfId="15219" xr:uid="{7CEAC42A-C784-4DA9-B646-82FEAF7C6FDB}"/>
    <cellStyle name="Normal 59 9" xfId="7235" xr:uid="{00000000-0005-0000-0000-0000311C0000}"/>
    <cellStyle name="Normal 59 9 2" xfId="15220" xr:uid="{D2D72466-5548-4FB9-A416-9AE0C245FC19}"/>
    <cellStyle name="Normal 6" xfId="9" xr:uid="{00000000-0005-0000-0000-0000321C0000}"/>
    <cellStyle name="Normal 6 10" xfId="7236" xr:uid="{00000000-0005-0000-0000-0000331C0000}"/>
    <cellStyle name="Normal 6 10 2" xfId="15221" xr:uid="{7D63BDE5-64DB-4325-854E-30E23CDB3A4D}"/>
    <cellStyle name="Normal 6 100" xfId="7237" xr:uid="{00000000-0005-0000-0000-0000341C0000}"/>
    <cellStyle name="Normal 6 100 2" xfId="15222" xr:uid="{BA6FA92F-779C-4088-9803-0620AC921AE0}"/>
    <cellStyle name="Normal 6 101" xfId="7238" xr:uid="{00000000-0005-0000-0000-0000351C0000}"/>
    <cellStyle name="Normal 6 101 2" xfId="15223" xr:uid="{15D31F31-985F-4388-B51A-DF48B3665417}"/>
    <cellStyle name="Normal 6 102" xfId="7239" xr:uid="{00000000-0005-0000-0000-0000361C0000}"/>
    <cellStyle name="Normal 6 102 2" xfId="15224" xr:uid="{559DAA9E-BE7E-4A7D-8765-7A6D68107447}"/>
    <cellStyle name="Normal 6 103" xfId="7240" xr:uid="{00000000-0005-0000-0000-0000371C0000}"/>
    <cellStyle name="Normal 6 103 2" xfId="15225" xr:uid="{8AF4A5C4-28CA-47E8-8546-7DE6C78E2C41}"/>
    <cellStyle name="Normal 6 104" xfId="8000" xr:uid="{C4174B6A-46BE-43BB-9DAA-7058B480EBBE}"/>
    <cellStyle name="Normal 6 11" xfId="7241" xr:uid="{00000000-0005-0000-0000-0000381C0000}"/>
    <cellStyle name="Normal 6 11 2" xfId="15226" xr:uid="{732B2ADF-8DA9-43B9-A4D6-59298584C353}"/>
    <cellStyle name="Normal 6 12" xfId="7242" xr:uid="{00000000-0005-0000-0000-0000391C0000}"/>
    <cellStyle name="Normal 6 12 2" xfId="15227" xr:uid="{2A1C868F-63FE-4D09-9E81-5F2D44222370}"/>
    <cellStyle name="Normal 6 13" xfId="7243" xr:uid="{00000000-0005-0000-0000-00003A1C0000}"/>
    <cellStyle name="Normal 6 13 2" xfId="15228" xr:uid="{4D641D99-687E-470A-8B46-07540AC8E01A}"/>
    <cellStyle name="Normal 6 14" xfId="7244" xr:uid="{00000000-0005-0000-0000-00003B1C0000}"/>
    <cellStyle name="Normal 6 14 2" xfId="15229" xr:uid="{23BFDC90-0419-46C0-97B9-5C9B38BB5B04}"/>
    <cellStyle name="Normal 6 15" xfId="7245" xr:uid="{00000000-0005-0000-0000-00003C1C0000}"/>
    <cellStyle name="Normal 6 15 2" xfId="15230" xr:uid="{F17918C5-1927-4E8E-9429-210DCE3E1FB8}"/>
    <cellStyle name="Normal 6 16" xfId="7246" xr:uid="{00000000-0005-0000-0000-00003D1C0000}"/>
    <cellStyle name="Normal 6 16 2" xfId="15231" xr:uid="{7DC08C72-64DA-4ABC-9271-9D47858F180F}"/>
    <cellStyle name="Normal 6 17" xfId="7247" xr:uid="{00000000-0005-0000-0000-00003E1C0000}"/>
    <cellStyle name="Normal 6 17 2" xfId="15232" xr:uid="{F0123F73-558A-4ADF-BBFF-38D1D6178C0F}"/>
    <cellStyle name="Normal 6 18" xfId="7248" xr:uid="{00000000-0005-0000-0000-00003F1C0000}"/>
    <cellStyle name="Normal 6 18 2" xfId="15233" xr:uid="{33A96BB0-DB22-4F5D-9FCD-DFB2291990CD}"/>
    <cellStyle name="Normal 6 19" xfId="7249" xr:uid="{00000000-0005-0000-0000-0000401C0000}"/>
    <cellStyle name="Normal 6 19 2" xfId="15234" xr:uid="{68D07B8B-3038-4C2B-BE56-E7921D416CDC}"/>
    <cellStyle name="Normal 6 2" xfId="7250" xr:uid="{00000000-0005-0000-0000-0000411C0000}"/>
    <cellStyle name="Normal 6 2 10" xfId="15235" xr:uid="{BE0EE9F5-2778-4656-A2C5-78DEB3464FD0}"/>
    <cellStyle name="Normal 6 2 2" xfId="7251" xr:uid="{00000000-0005-0000-0000-0000421C0000}"/>
    <cellStyle name="Normal 6 2 2 10" xfId="7252" xr:uid="{00000000-0005-0000-0000-0000431C0000}"/>
    <cellStyle name="Normal 6 2 2 10 2" xfId="15237" xr:uid="{87B8279A-CA80-4A34-9E54-7662B73C2E07}"/>
    <cellStyle name="Normal 6 2 2 11" xfId="7253" xr:uid="{00000000-0005-0000-0000-0000441C0000}"/>
    <cellStyle name="Normal 6 2 2 11 2" xfId="15238" xr:uid="{C1E051DD-D3E8-455D-A9D8-ECB77CBA6CED}"/>
    <cellStyle name="Normal 6 2 2 12" xfId="7254" xr:uid="{00000000-0005-0000-0000-0000451C0000}"/>
    <cellStyle name="Normal 6 2 2 12 2" xfId="15239" xr:uid="{5A8DDA6C-647A-4533-B10A-11C8E5828E4E}"/>
    <cellStyle name="Normal 6 2 2 13" xfId="7255" xr:uid="{00000000-0005-0000-0000-0000461C0000}"/>
    <cellStyle name="Normal 6 2 2 13 2" xfId="15240" xr:uid="{9736D0AB-3C8A-42E9-BBB1-0E658BF65BF4}"/>
    <cellStyle name="Normal 6 2 2 14" xfId="7256" xr:uid="{00000000-0005-0000-0000-0000471C0000}"/>
    <cellStyle name="Normal 6 2 2 14 2" xfId="15241" xr:uid="{642C7767-F3E9-44B0-A989-FFBF9FB3CF7C}"/>
    <cellStyle name="Normal 6 2 2 15" xfId="7257" xr:uid="{00000000-0005-0000-0000-0000481C0000}"/>
    <cellStyle name="Normal 6 2 2 15 2" xfId="15242" xr:uid="{C3CF7182-6308-488B-8390-87251494EDE0}"/>
    <cellStyle name="Normal 6 2 2 16" xfId="7258" xr:uid="{00000000-0005-0000-0000-0000491C0000}"/>
    <cellStyle name="Normal 6 2 2 16 2" xfId="15243" xr:uid="{63E66865-B0BA-4BFD-98D8-1739B59B5CFC}"/>
    <cellStyle name="Normal 6 2 2 17" xfId="7259" xr:uid="{00000000-0005-0000-0000-00004A1C0000}"/>
    <cellStyle name="Normal 6 2 2 17 2" xfId="15244" xr:uid="{32D6F500-DA40-481F-8602-093361061B81}"/>
    <cellStyle name="Normal 6 2 2 18" xfId="7260" xr:uid="{00000000-0005-0000-0000-00004B1C0000}"/>
    <cellStyle name="Normal 6 2 2 18 2" xfId="15245" xr:uid="{9F2906D4-00F7-4A9D-A10A-58A7091D2F6B}"/>
    <cellStyle name="Normal 6 2 2 19" xfId="7261" xr:uid="{00000000-0005-0000-0000-00004C1C0000}"/>
    <cellStyle name="Normal 6 2 2 19 2" xfId="15246" xr:uid="{C2B2ECB8-7024-43BC-B76A-AA50EDACA44F}"/>
    <cellStyle name="Normal 6 2 2 2" xfId="7262" xr:uid="{00000000-0005-0000-0000-00004D1C0000}"/>
    <cellStyle name="Normal 6 2 2 2 2" xfId="7263" xr:uid="{00000000-0005-0000-0000-00004E1C0000}"/>
    <cellStyle name="Normal 6 2 2 2 2 10" xfId="7264" xr:uid="{00000000-0005-0000-0000-00004F1C0000}"/>
    <cellStyle name="Normal 6 2 2 2 2 10 2" xfId="15249" xr:uid="{83C134FB-1933-4949-AF80-CABE4023FFC0}"/>
    <cellStyle name="Normal 6 2 2 2 2 11" xfId="7265" xr:uid="{00000000-0005-0000-0000-0000501C0000}"/>
    <cellStyle name="Normal 6 2 2 2 2 11 2" xfId="15250" xr:uid="{72915B85-BCE8-4E42-8EA1-3898E6FF8188}"/>
    <cellStyle name="Normal 6 2 2 2 2 12" xfId="7266" xr:uid="{00000000-0005-0000-0000-0000511C0000}"/>
    <cellStyle name="Normal 6 2 2 2 2 12 2" xfId="15251" xr:uid="{37162005-0477-4572-8EAF-84E434C043E8}"/>
    <cellStyle name="Normal 6 2 2 2 2 13" xfId="7267" xr:uid="{00000000-0005-0000-0000-0000521C0000}"/>
    <cellStyle name="Normal 6 2 2 2 2 13 2" xfId="15252" xr:uid="{136C26CF-F928-40BE-9042-8811C62D379F}"/>
    <cellStyle name="Normal 6 2 2 2 2 14" xfId="7268" xr:uid="{00000000-0005-0000-0000-0000531C0000}"/>
    <cellStyle name="Normal 6 2 2 2 2 14 2" xfId="15253" xr:uid="{85466A2D-A494-4029-BFAB-F6D071FAE478}"/>
    <cellStyle name="Normal 6 2 2 2 2 15" xfId="7269" xr:uid="{00000000-0005-0000-0000-0000541C0000}"/>
    <cellStyle name="Normal 6 2 2 2 2 15 2" xfId="15254" xr:uid="{0DDAB603-5A9F-4979-A8C1-F6B121D7F275}"/>
    <cellStyle name="Normal 6 2 2 2 2 16" xfId="7270" xr:uid="{00000000-0005-0000-0000-0000551C0000}"/>
    <cellStyle name="Normal 6 2 2 2 2 16 2" xfId="15255" xr:uid="{25B5E927-09FD-4B3E-A5CE-3CB2BDBA3B31}"/>
    <cellStyle name="Normal 6 2 2 2 2 17" xfId="7271" xr:uid="{00000000-0005-0000-0000-0000561C0000}"/>
    <cellStyle name="Normal 6 2 2 2 2 17 2" xfId="15256" xr:uid="{4CF41F8F-FC3E-4129-BB4A-B1C4E1125B14}"/>
    <cellStyle name="Normal 6 2 2 2 2 18" xfId="7272" xr:uid="{00000000-0005-0000-0000-0000571C0000}"/>
    <cellStyle name="Normal 6 2 2 2 2 18 2" xfId="15257" xr:uid="{E275C538-0558-4A46-AA7A-0B9867EDD464}"/>
    <cellStyle name="Normal 6 2 2 2 2 19" xfId="7273" xr:uid="{00000000-0005-0000-0000-0000581C0000}"/>
    <cellStyle name="Normal 6 2 2 2 2 19 2" xfId="15258" xr:uid="{02F77539-AE1A-4F9B-AF95-048D27C2A496}"/>
    <cellStyle name="Normal 6 2 2 2 2 2" xfId="7274" xr:uid="{00000000-0005-0000-0000-0000591C0000}"/>
    <cellStyle name="Normal 6 2 2 2 2 2 2" xfId="7275" xr:uid="{00000000-0005-0000-0000-00005A1C0000}"/>
    <cellStyle name="Normal 6 2 2 2 2 2 2 10" xfId="7276" xr:uid="{00000000-0005-0000-0000-00005B1C0000}"/>
    <cellStyle name="Normal 6 2 2 2 2 2 2 10 2" xfId="15261" xr:uid="{F4739F9A-5583-4A88-BF62-192FF65273C5}"/>
    <cellStyle name="Normal 6 2 2 2 2 2 2 11" xfId="7277" xr:uid="{00000000-0005-0000-0000-00005C1C0000}"/>
    <cellStyle name="Normal 6 2 2 2 2 2 2 11 2" xfId="15262" xr:uid="{78C2AF94-132D-45B3-81AF-2E1D4E346184}"/>
    <cellStyle name="Normal 6 2 2 2 2 2 2 12" xfId="7278" xr:uid="{00000000-0005-0000-0000-00005D1C0000}"/>
    <cellStyle name="Normal 6 2 2 2 2 2 2 12 2" xfId="15263" xr:uid="{83FF0623-A9B3-4352-B6E9-3647D60D2A18}"/>
    <cellStyle name="Normal 6 2 2 2 2 2 2 13" xfId="7279" xr:uid="{00000000-0005-0000-0000-00005E1C0000}"/>
    <cellStyle name="Normal 6 2 2 2 2 2 2 13 2" xfId="15264" xr:uid="{B7AE5BE5-47AD-41A8-A2AA-4FB2060548A8}"/>
    <cellStyle name="Normal 6 2 2 2 2 2 2 14" xfId="7280" xr:uid="{00000000-0005-0000-0000-00005F1C0000}"/>
    <cellStyle name="Normal 6 2 2 2 2 2 2 14 2" xfId="15265" xr:uid="{E8F10F04-E9C7-40B3-9D03-0F270B645C84}"/>
    <cellStyle name="Normal 6 2 2 2 2 2 2 15" xfId="7281" xr:uid="{00000000-0005-0000-0000-0000601C0000}"/>
    <cellStyle name="Normal 6 2 2 2 2 2 2 15 2" xfId="15266" xr:uid="{F92C1D7B-BBFE-4148-BB49-D8CC872DCEAD}"/>
    <cellStyle name="Normal 6 2 2 2 2 2 2 16" xfId="7282" xr:uid="{00000000-0005-0000-0000-0000611C0000}"/>
    <cellStyle name="Normal 6 2 2 2 2 2 2 16 2" xfId="15267" xr:uid="{81CF2B5D-6158-444F-AA2E-94F79754C80E}"/>
    <cellStyle name="Normal 6 2 2 2 2 2 2 17" xfId="15260" xr:uid="{B9227C41-302B-47F2-89ED-6A5E3A745F7F}"/>
    <cellStyle name="Normal 6 2 2 2 2 2 2 2" xfId="7283" xr:uid="{00000000-0005-0000-0000-0000621C0000}"/>
    <cellStyle name="Normal 6 2 2 2 2 2 2 2 2" xfId="15268" xr:uid="{2E6975FF-AA5A-40B7-8CE5-313AAA86194A}"/>
    <cellStyle name="Normal 6 2 2 2 2 2 2 3" xfId="7284" xr:uid="{00000000-0005-0000-0000-0000631C0000}"/>
    <cellStyle name="Normal 6 2 2 2 2 2 2 3 2" xfId="15269" xr:uid="{82DED497-96BE-4D96-BF62-8052DBF0D59D}"/>
    <cellStyle name="Normal 6 2 2 2 2 2 2 4" xfId="7285" xr:uid="{00000000-0005-0000-0000-0000641C0000}"/>
    <cellStyle name="Normal 6 2 2 2 2 2 2 4 2" xfId="15270" xr:uid="{2E3FCF7A-99FD-4385-8C5C-B3F69A30B017}"/>
    <cellStyle name="Normal 6 2 2 2 2 2 2 5" xfId="7286" xr:uid="{00000000-0005-0000-0000-0000651C0000}"/>
    <cellStyle name="Normal 6 2 2 2 2 2 2 5 2" xfId="15271" xr:uid="{99281F22-05B2-407D-94B3-86DACC4A84C6}"/>
    <cellStyle name="Normal 6 2 2 2 2 2 2 6" xfId="7287" xr:uid="{00000000-0005-0000-0000-0000661C0000}"/>
    <cellStyle name="Normal 6 2 2 2 2 2 2 6 2" xfId="15272" xr:uid="{AAE50977-D30A-479C-AB4C-736D3C0700A4}"/>
    <cellStyle name="Normal 6 2 2 2 2 2 2 7" xfId="7288" xr:uid="{00000000-0005-0000-0000-0000671C0000}"/>
    <cellStyle name="Normal 6 2 2 2 2 2 2 7 2" xfId="15273" xr:uid="{01AB61D8-22A6-4C99-AF5C-29736A625157}"/>
    <cellStyle name="Normal 6 2 2 2 2 2 2 8" xfId="7289" xr:uid="{00000000-0005-0000-0000-0000681C0000}"/>
    <cellStyle name="Normal 6 2 2 2 2 2 2 8 2" xfId="15274" xr:uid="{3698D928-78A2-4652-99F7-B0791EE1A32B}"/>
    <cellStyle name="Normal 6 2 2 2 2 2 2 9" xfId="7290" xr:uid="{00000000-0005-0000-0000-0000691C0000}"/>
    <cellStyle name="Normal 6 2 2 2 2 2 2 9 2" xfId="15275" xr:uid="{FBE40299-1982-4D65-B1D4-8B9795353EBB}"/>
    <cellStyle name="Normal 6 2 2 2 2 2 3" xfId="15259" xr:uid="{3C3F1929-C9D1-4E52-AFBA-DCAD10156890}"/>
    <cellStyle name="Normal 6 2 2 2 2 20" xfId="7291" xr:uid="{00000000-0005-0000-0000-00006A1C0000}"/>
    <cellStyle name="Normal 6 2 2 2 2 20 2" xfId="15276" xr:uid="{F138D8D3-67CB-4507-A9E7-9EA7AE2E5F0B}"/>
    <cellStyle name="Normal 6 2 2 2 2 21" xfId="15248" xr:uid="{82B02056-F777-48FA-A92A-8FBC636DB1B0}"/>
    <cellStyle name="Normal 6 2 2 2 2 3" xfId="7292" xr:uid="{00000000-0005-0000-0000-00006B1C0000}"/>
    <cellStyle name="Normal 6 2 2 2 2 3 2" xfId="15277" xr:uid="{8817D291-8748-4F17-A506-98992BD3DD90}"/>
    <cellStyle name="Normal 6 2 2 2 2 4" xfId="7293" xr:uid="{00000000-0005-0000-0000-00006C1C0000}"/>
    <cellStyle name="Normal 6 2 2 2 2 4 2" xfId="15278" xr:uid="{56D1A21D-28BB-4196-A072-B31FB168AFBD}"/>
    <cellStyle name="Normal 6 2 2 2 2 5" xfId="7294" xr:uid="{00000000-0005-0000-0000-00006D1C0000}"/>
    <cellStyle name="Normal 6 2 2 2 2 5 2" xfId="15279" xr:uid="{EFD9988A-50BD-49BA-B9AF-93FD255040A5}"/>
    <cellStyle name="Normal 6 2 2 2 2 6" xfId="7295" xr:uid="{00000000-0005-0000-0000-00006E1C0000}"/>
    <cellStyle name="Normal 6 2 2 2 2 6 2" xfId="15280" xr:uid="{50812BB6-B0A4-4B3A-8565-7BAB36494811}"/>
    <cellStyle name="Normal 6 2 2 2 2 7" xfId="7296" xr:uid="{00000000-0005-0000-0000-00006F1C0000}"/>
    <cellStyle name="Normal 6 2 2 2 2 7 2" xfId="15281" xr:uid="{01F9E45C-975F-466C-ACC2-390DA3F289C1}"/>
    <cellStyle name="Normal 6 2 2 2 2 8" xfId="7297" xr:uid="{00000000-0005-0000-0000-0000701C0000}"/>
    <cellStyle name="Normal 6 2 2 2 2 8 2" xfId="15282" xr:uid="{6652F17C-62EB-4C77-8783-991BD5D029A8}"/>
    <cellStyle name="Normal 6 2 2 2 2 9" xfId="7298" xr:uid="{00000000-0005-0000-0000-0000711C0000}"/>
    <cellStyle name="Normal 6 2 2 2 2 9 2" xfId="15283" xr:uid="{6453377D-8835-4A90-87D7-C9B5A25FE1BA}"/>
    <cellStyle name="Normal 6 2 2 2 3" xfId="7299" xr:uid="{00000000-0005-0000-0000-0000721C0000}"/>
    <cellStyle name="Normal 6 2 2 2 3 10" xfId="7300" xr:uid="{00000000-0005-0000-0000-0000731C0000}"/>
    <cellStyle name="Normal 6 2 2 2 3 10 2" xfId="15285" xr:uid="{8BFA94A7-00C3-45D7-B207-A41804F7592F}"/>
    <cellStyle name="Normal 6 2 2 2 3 11" xfId="7301" xr:uid="{00000000-0005-0000-0000-0000741C0000}"/>
    <cellStyle name="Normal 6 2 2 2 3 11 2" xfId="15286" xr:uid="{3BB18F1F-BBF6-43A5-8DDE-6CD3054546BD}"/>
    <cellStyle name="Normal 6 2 2 2 3 12" xfId="7302" xr:uid="{00000000-0005-0000-0000-0000751C0000}"/>
    <cellStyle name="Normal 6 2 2 2 3 12 2" xfId="15287" xr:uid="{0E3A6C87-AE63-491F-995B-9A1AACC7807D}"/>
    <cellStyle name="Normal 6 2 2 2 3 13" xfId="7303" xr:uid="{00000000-0005-0000-0000-0000761C0000}"/>
    <cellStyle name="Normal 6 2 2 2 3 13 2" xfId="15288" xr:uid="{380BAE53-8D0A-4C3A-961E-8329A441DBA3}"/>
    <cellStyle name="Normal 6 2 2 2 3 14" xfId="7304" xr:uid="{00000000-0005-0000-0000-0000771C0000}"/>
    <cellStyle name="Normal 6 2 2 2 3 14 2" xfId="15289" xr:uid="{06B52085-EE2D-4262-B68B-2C75B81EC5F8}"/>
    <cellStyle name="Normal 6 2 2 2 3 15" xfId="7305" xr:uid="{00000000-0005-0000-0000-0000781C0000}"/>
    <cellStyle name="Normal 6 2 2 2 3 15 2" xfId="15290" xr:uid="{19BDF587-D4C3-4B93-BC10-F3ABE5DDFDE4}"/>
    <cellStyle name="Normal 6 2 2 2 3 16" xfId="15284" xr:uid="{8ADB3F8D-4A16-44F5-956A-138F36E556AA}"/>
    <cellStyle name="Normal 6 2 2 2 3 2" xfId="7306" xr:uid="{00000000-0005-0000-0000-0000791C0000}"/>
    <cellStyle name="Normal 6 2 2 2 3 2 2" xfId="15291" xr:uid="{653E3FD5-FE5C-4661-8F51-3CC34A25A56C}"/>
    <cellStyle name="Normal 6 2 2 2 3 3" xfId="7307" xr:uid="{00000000-0005-0000-0000-00007A1C0000}"/>
    <cellStyle name="Normal 6 2 2 2 3 3 2" xfId="15292" xr:uid="{1EF3BDF9-657E-461B-9661-55313138E183}"/>
    <cellStyle name="Normal 6 2 2 2 3 4" xfId="7308" xr:uid="{00000000-0005-0000-0000-00007B1C0000}"/>
    <cellStyle name="Normal 6 2 2 2 3 4 2" xfId="15293" xr:uid="{F7DAF311-7394-469E-B309-56582E460E38}"/>
    <cellStyle name="Normal 6 2 2 2 3 5" xfId="7309" xr:uid="{00000000-0005-0000-0000-00007C1C0000}"/>
    <cellStyle name="Normal 6 2 2 2 3 5 2" xfId="15294" xr:uid="{4D1161A8-5D92-45CB-9A06-EA228A4382FC}"/>
    <cellStyle name="Normal 6 2 2 2 3 6" xfId="7310" xr:uid="{00000000-0005-0000-0000-00007D1C0000}"/>
    <cellStyle name="Normal 6 2 2 2 3 6 2" xfId="15295" xr:uid="{F87B2C70-DA0A-4F9F-B415-A437F04291D3}"/>
    <cellStyle name="Normal 6 2 2 2 3 7" xfId="7311" xr:uid="{00000000-0005-0000-0000-00007E1C0000}"/>
    <cellStyle name="Normal 6 2 2 2 3 7 2" xfId="15296" xr:uid="{031A3929-5631-4010-A78A-72C011CAA940}"/>
    <cellStyle name="Normal 6 2 2 2 3 8" xfId="7312" xr:uid="{00000000-0005-0000-0000-00007F1C0000}"/>
    <cellStyle name="Normal 6 2 2 2 3 8 2" xfId="15297" xr:uid="{7DFC9D11-D6CD-46D8-BDB3-DECD276C6E75}"/>
    <cellStyle name="Normal 6 2 2 2 3 9" xfId="7313" xr:uid="{00000000-0005-0000-0000-0000801C0000}"/>
    <cellStyle name="Normal 6 2 2 2 3 9 2" xfId="15298" xr:uid="{7CD8D1B2-E86E-457C-A6AB-32DB1565D05C}"/>
    <cellStyle name="Normal 6 2 2 2 4" xfId="7314" xr:uid="{00000000-0005-0000-0000-0000811C0000}"/>
    <cellStyle name="Normal 6 2 2 2 4 10" xfId="7315" xr:uid="{00000000-0005-0000-0000-0000821C0000}"/>
    <cellStyle name="Normal 6 2 2 2 4 10 2" xfId="15300" xr:uid="{8F81274E-F4AC-4478-AEEA-56DF63535E45}"/>
    <cellStyle name="Normal 6 2 2 2 4 11" xfId="7316" xr:uid="{00000000-0005-0000-0000-0000831C0000}"/>
    <cellStyle name="Normal 6 2 2 2 4 11 2" xfId="15301" xr:uid="{08F55FD8-E579-40C0-BC2B-2BDA0A102059}"/>
    <cellStyle name="Normal 6 2 2 2 4 12" xfId="7317" xr:uid="{00000000-0005-0000-0000-0000841C0000}"/>
    <cellStyle name="Normal 6 2 2 2 4 12 2" xfId="15302" xr:uid="{E7C0FC90-3280-4A5C-81F7-9C6D77367F62}"/>
    <cellStyle name="Normal 6 2 2 2 4 13" xfId="7318" xr:uid="{00000000-0005-0000-0000-0000851C0000}"/>
    <cellStyle name="Normal 6 2 2 2 4 13 2" xfId="15303" xr:uid="{05EDA299-832F-4C43-BF45-CB271BAE5131}"/>
    <cellStyle name="Normal 6 2 2 2 4 14" xfId="7319" xr:uid="{00000000-0005-0000-0000-0000861C0000}"/>
    <cellStyle name="Normal 6 2 2 2 4 14 2" xfId="15304" xr:uid="{D5FBC1D9-5907-45D7-AE2F-059126D11A4E}"/>
    <cellStyle name="Normal 6 2 2 2 4 15" xfId="7320" xr:uid="{00000000-0005-0000-0000-0000871C0000}"/>
    <cellStyle name="Normal 6 2 2 2 4 15 2" xfId="15305" xr:uid="{71CE8B40-C288-43AF-A007-A2FE48ACCFCD}"/>
    <cellStyle name="Normal 6 2 2 2 4 16" xfId="15299" xr:uid="{9623E0DB-9D1A-4EEE-9C3A-7FD1D8E1E760}"/>
    <cellStyle name="Normal 6 2 2 2 4 2" xfId="7321" xr:uid="{00000000-0005-0000-0000-0000881C0000}"/>
    <cellStyle name="Normal 6 2 2 2 4 2 2" xfId="15306" xr:uid="{17D6E387-7888-495D-A9ED-B9563741D862}"/>
    <cellStyle name="Normal 6 2 2 2 4 3" xfId="7322" xr:uid="{00000000-0005-0000-0000-0000891C0000}"/>
    <cellStyle name="Normal 6 2 2 2 4 3 2" xfId="15307" xr:uid="{78EB0217-9D23-4C57-9516-59066A4B52A6}"/>
    <cellStyle name="Normal 6 2 2 2 4 4" xfId="7323" xr:uid="{00000000-0005-0000-0000-00008A1C0000}"/>
    <cellStyle name="Normal 6 2 2 2 4 4 2" xfId="15308" xr:uid="{F070EB8B-1181-4FDE-B261-B26A9A9ADC71}"/>
    <cellStyle name="Normal 6 2 2 2 4 5" xfId="7324" xr:uid="{00000000-0005-0000-0000-00008B1C0000}"/>
    <cellStyle name="Normal 6 2 2 2 4 5 2" xfId="15309" xr:uid="{5DC70ECF-EAEF-4358-8F44-A29FA5B86C40}"/>
    <cellStyle name="Normal 6 2 2 2 4 6" xfId="7325" xr:uid="{00000000-0005-0000-0000-00008C1C0000}"/>
    <cellStyle name="Normal 6 2 2 2 4 6 2" xfId="15310" xr:uid="{F43048A5-CD0A-42A2-9B64-AB552896CF8E}"/>
    <cellStyle name="Normal 6 2 2 2 4 7" xfId="7326" xr:uid="{00000000-0005-0000-0000-00008D1C0000}"/>
    <cellStyle name="Normal 6 2 2 2 4 7 2" xfId="15311" xr:uid="{343272E0-2FDD-4C46-9652-90A9BA9D7BCC}"/>
    <cellStyle name="Normal 6 2 2 2 4 8" xfId="7327" xr:uid="{00000000-0005-0000-0000-00008E1C0000}"/>
    <cellStyle name="Normal 6 2 2 2 4 8 2" xfId="15312" xr:uid="{26FA44D6-C434-4BAF-9C2A-9554CDEA4753}"/>
    <cellStyle name="Normal 6 2 2 2 4 9" xfId="7328" xr:uid="{00000000-0005-0000-0000-00008F1C0000}"/>
    <cellStyle name="Normal 6 2 2 2 4 9 2" xfId="15313" xr:uid="{B04959A6-D524-438F-A863-9F206798ECAE}"/>
    <cellStyle name="Normal 6 2 2 2 5" xfId="7329" xr:uid="{00000000-0005-0000-0000-0000901C0000}"/>
    <cellStyle name="Normal 6 2 2 2 5 10" xfId="7330" xr:uid="{00000000-0005-0000-0000-0000911C0000}"/>
    <cellStyle name="Normal 6 2 2 2 5 10 2" xfId="15315" xr:uid="{3362657B-65B8-461F-9F35-3A1506489793}"/>
    <cellStyle name="Normal 6 2 2 2 5 11" xfId="7331" xr:uid="{00000000-0005-0000-0000-0000921C0000}"/>
    <cellStyle name="Normal 6 2 2 2 5 11 2" xfId="15316" xr:uid="{5C3E8B2A-39C0-45CE-9EB1-57CEBA7D98CF}"/>
    <cellStyle name="Normal 6 2 2 2 5 12" xfId="7332" xr:uid="{00000000-0005-0000-0000-0000931C0000}"/>
    <cellStyle name="Normal 6 2 2 2 5 12 2" xfId="15317" xr:uid="{676062C2-C1BA-47A3-904E-A428CDCD6399}"/>
    <cellStyle name="Normal 6 2 2 2 5 13" xfId="7333" xr:uid="{00000000-0005-0000-0000-0000941C0000}"/>
    <cellStyle name="Normal 6 2 2 2 5 13 2" xfId="15318" xr:uid="{ABF3ED11-9ACA-4097-98FE-1E13E931AE97}"/>
    <cellStyle name="Normal 6 2 2 2 5 14" xfId="7334" xr:uid="{00000000-0005-0000-0000-0000951C0000}"/>
    <cellStyle name="Normal 6 2 2 2 5 14 2" xfId="15319" xr:uid="{0E9FB82D-216D-4601-B897-46CECB8DCC8C}"/>
    <cellStyle name="Normal 6 2 2 2 5 15" xfId="7335" xr:uid="{00000000-0005-0000-0000-0000961C0000}"/>
    <cellStyle name="Normal 6 2 2 2 5 15 2" xfId="15320" xr:uid="{6E05BCD9-76A4-4330-975C-9EE3B809E165}"/>
    <cellStyle name="Normal 6 2 2 2 5 16" xfId="15314" xr:uid="{C23C37F2-A197-43AF-A327-CE39CC1AA423}"/>
    <cellStyle name="Normal 6 2 2 2 5 2" xfId="7336" xr:uid="{00000000-0005-0000-0000-0000971C0000}"/>
    <cellStyle name="Normal 6 2 2 2 5 2 2" xfId="15321" xr:uid="{69F99DCB-CDFD-4DE9-87C6-1B56027AE33B}"/>
    <cellStyle name="Normal 6 2 2 2 5 3" xfId="7337" xr:uid="{00000000-0005-0000-0000-0000981C0000}"/>
    <cellStyle name="Normal 6 2 2 2 5 3 2" xfId="15322" xr:uid="{960BEA6F-8BBB-44AB-BE1A-6796A3667A49}"/>
    <cellStyle name="Normal 6 2 2 2 5 4" xfId="7338" xr:uid="{00000000-0005-0000-0000-0000991C0000}"/>
    <cellStyle name="Normal 6 2 2 2 5 4 2" xfId="15323" xr:uid="{DD0FD4D1-4A45-445B-8A7E-F132F90AC408}"/>
    <cellStyle name="Normal 6 2 2 2 5 5" xfId="7339" xr:uid="{00000000-0005-0000-0000-00009A1C0000}"/>
    <cellStyle name="Normal 6 2 2 2 5 5 2" xfId="15324" xr:uid="{E195CC11-9960-47E8-A1E2-A73F3312E75C}"/>
    <cellStyle name="Normal 6 2 2 2 5 6" xfId="7340" xr:uid="{00000000-0005-0000-0000-00009B1C0000}"/>
    <cellStyle name="Normal 6 2 2 2 5 6 2" xfId="15325" xr:uid="{1AD542E6-BF2D-4A8B-A921-53B98535AAB5}"/>
    <cellStyle name="Normal 6 2 2 2 5 7" xfId="7341" xr:uid="{00000000-0005-0000-0000-00009C1C0000}"/>
    <cellStyle name="Normal 6 2 2 2 5 7 2" xfId="15326" xr:uid="{ACE20054-E4DB-4111-A0E3-8DBA7B86762B}"/>
    <cellStyle name="Normal 6 2 2 2 5 8" xfId="7342" xr:uid="{00000000-0005-0000-0000-00009D1C0000}"/>
    <cellStyle name="Normal 6 2 2 2 5 8 2" xfId="15327" xr:uid="{96354B98-9FBD-4113-9341-E9E9576C8021}"/>
    <cellStyle name="Normal 6 2 2 2 5 9" xfId="7343" xr:uid="{00000000-0005-0000-0000-00009E1C0000}"/>
    <cellStyle name="Normal 6 2 2 2 5 9 2" xfId="15328" xr:uid="{AF4DADB5-AF67-4538-BE1E-682DAFB30DBD}"/>
    <cellStyle name="Normal 6 2 2 2 6" xfId="7344" xr:uid="{00000000-0005-0000-0000-00009F1C0000}"/>
    <cellStyle name="Normal 6 2 2 2 6 10" xfId="7345" xr:uid="{00000000-0005-0000-0000-0000A01C0000}"/>
    <cellStyle name="Normal 6 2 2 2 6 10 2" xfId="15330" xr:uid="{B1CC74FA-08D6-498F-9374-BCDE2E522B12}"/>
    <cellStyle name="Normal 6 2 2 2 6 11" xfId="7346" xr:uid="{00000000-0005-0000-0000-0000A11C0000}"/>
    <cellStyle name="Normal 6 2 2 2 6 11 2" xfId="15331" xr:uid="{C20A2407-4713-4D57-92A9-E666F0F0336F}"/>
    <cellStyle name="Normal 6 2 2 2 6 12" xfId="7347" xr:uid="{00000000-0005-0000-0000-0000A21C0000}"/>
    <cellStyle name="Normal 6 2 2 2 6 12 2" xfId="15332" xr:uid="{7151585E-1034-41C9-A039-E061BC26D44E}"/>
    <cellStyle name="Normal 6 2 2 2 6 13" xfId="7348" xr:uid="{00000000-0005-0000-0000-0000A31C0000}"/>
    <cellStyle name="Normal 6 2 2 2 6 13 2" xfId="15333" xr:uid="{7DFF245F-2AA5-4D11-8529-EBDAA55ACB9C}"/>
    <cellStyle name="Normal 6 2 2 2 6 14" xfId="7349" xr:uid="{00000000-0005-0000-0000-0000A41C0000}"/>
    <cellStyle name="Normal 6 2 2 2 6 14 2" xfId="15334" xr:uid="{7A98FBE3-140D-4C1D-AAB7-2C29FEFEDDD3}"/>
    <cellStyle name="Normal 6 2 2 2 6 15" xfId="7350" xr:uid="{00000000-0005-0000-0000-0000A51C0000}"/>
    <cellStyle name="Normal 6 2 2 2 6 15 2" xfId="15335" xr:uid="{B3EF9243-0408-429F-A863-CCB6CF211C86}"/>
    <cellStyle name="Normal 6 2 2 2 6 16" xfId="15329" xr:uid="{02FF80CE-1DE0-4757-8F0C-9F1B5891B6EF}"/>
    <cellStyle name="Normal 6 2 2 2 6 2" xfId="7351" xr:uid="{00000000-0005-0000-0000-0000A61C0000}"/>
    <cellStyle name="Normal 6 2 2 2 6 2 2" xfId="15336" xr:uid="{03DC99CA-E6A1-4FAE-9D8A-1F8C6A906307}"/>
    <cellStyle name="Normal 6 2 2 2 6 3" xfId="7352" xr:uid="{00000000-0005-0000-0000-0000A71C0000}"/>
    <cellStyle name="Normal 6 2 2 2 6 3 2" xfId="15337" xr:uid="{0C956EB8-49E3-4DB0-9C4A-D2F8D1E86367}"/>
    <cellStyle name="Normal 6 2 2 2 6 4" xfId="7353" xr:uid="{00000000-0005-0000-0000-0000A81C0000}"/>
    <cellStyle name="Normal 6 2 2 2 6 4 2" xfId="15338" xr:uid="{FEDE9F84-A212-4B72-81A8-F19BBA212659}"/>
    <cellStyle name="Normal 6 2 2 2 6 5" xfId="7354" xr:uid="{00000000-0005-0000-0000-0000A91C0000}"/>
    <cellStyle name="Normal 6 2 2 2 6 5 2" xfId="15339" xr:uid="{AFB490E6-EAD1-46A8-BA68-CA5F9F6E95CC}"/>
    <cellStyle name="Normal 6 2 2 2 6 6" xfId="7355" xr:uid="{00000000-0005-0000-0000-0000AA1C0000}"/>
    <cellStyle name="Normal 6 2 2 2 6 6 2" xfId="15340" xr:uid="{B11D3C82-3784-47A5-830E-9D6AD6BBD298}"/>
    <cellStyle name="Normal 6 2 2 2 6 7" xfId="7356" xr:uid="{00000000-0005-0000-0000-0000AB1C0000}"/>
    <cellStyle name="Normal 6 2 2 2 6 7 2" xfId="15341" xr:uid="{F5BF40E3-4F64-4BA8-B4C1-A1AA2EEFF284}"/>
    <cellStyle name="Normal 6 2 2 2 6 8" xfId="7357" xr:uid="{00000000-0005-0000-0000-0000AC1C0000}"/>
    <cellStyle name="Normal 6 2 2 2 6 8 2" xfId="15342" xr:uid="{13ABAA24-1A7A-4962-BC4B-164BAB626423}"/>
    <cellStyle name="Normal 6 2 2 2 6 9" xfId="7358" xr:uid="{00000000-0005-0000-0000-0000AD1C0000}"/>
    <cellStyle name="Normal 6 2 2 2 6 9 2" xfId="15343" xr:uid="{0DF06CA7-AB0A-4218-96FE-C8F77D263E80}"/>
    <cellStyle name="Normal 6 2 2 2 7" xfId="15247" xr:uid="{AC8F12BE-BD19-49F8-A058-F3CD763D4815}"/>
    <cellStyle name="Normal 6 2 2 20" xfId="7359" xr:uid="{00000000-0005-0000-0000-0000AE1C0000}"/>
    <cellStyle name="Normal 6 2 2 20 2" xfId="15344" xr:uid="{BF3601F0-A9C6-4E59-90A8-0FC7D6B71CE7}"/>
    <cellStyle name="Normal 6 2 2 21" xfId="7360" xr:uid="{00000000-0005-0000-0000-0000AF1C0000}"/>
    <cellStyle name="Normal 6 2 2 21 2" xfId="15345" xr:uid="{E806BC3A-BCE8-43BE-882E-8940E0F8F3F9}"/>
    <cellStyle name="Normal 6 2 2 22" xfId="7361" xr:uid="{00000000-0005-0000-0000-0000B01C0000}"/>
    <cellStyle name="Normal 6 2 2 22 2" xfId="15346" xr:uid="{1930E4E0-5884-4712-8F56-951140EDB71B}"/>
    <cellStyle name="Normal 6 2 2 23" xfId="7362" xr:uid="{00000000-0005-0000-0000-0000B11C0000}"/>
    <cellStyle name="Normal 6 2 2 23 2" xfId="15347" xr:uid="{B3ECE8EF-87E8-430B-A2AB-AE2A1110D834}"/>
    <cellStyle name="Normal 6 2 2 24" xfId="15236" xr:uid="{D843A7BE-1286-466E-A7F7-DBAB3C26FD12}"/>
    <cellStyle name="Normal 6 2 2 3" xfId="7363" xr:uid="{00000000-0005-0000-0000-0000B21C0000}"/>
    <cellStyle name="Normal 6 2 2 3 2" xfId="15348" xr:uid="{DE1BA20E-81FC-4C11-9212-7E7C65ECD9ED}"/>
    <cellStyle name="Normal 6 2 2 4" xfId="7364" xr:uid="{00000000-0005-0000-0000-0000B31C0000}"/>
    <cellStyle name="Normal 6 2 2 4 2" xfId="15349" xr:uid="{47368F46-82FA-4579-854B-E16F8EF9DB89}"/>
    <cellStyle name="Normal 6 2 2 5" xfId="7365" xr:uid="{00000000-0005-0000-0000-0000B41C0000}"/>
    <cellStyle name="Normal 6 2 2 5 2" xfId="15350" xr:uid="{74B7063D-0833-4034-822B-3925A4F3E113}"/>
    <cellStyle name="Normal 6 2 2 6" xfId="7366" xr:uid="{00000000-0005-0000-0000-0000B51C0000}"/>
    <cellStyle name="Normal 6 2 2 6 2" xfId="15351" xr:uid="{826E7A0C-4FD9-4E27-9D6D-10D8ADB79A29}"/>
    <cellStyle name="Normal 6 2 2 7" xfId="7367" xr:uid="{00000000-0005-0000-0000-0000B61C0000}"/>
    <cellStyle name="Normal 6 2 2 7 2" xfId="15352" xr:uid="{CBF93CAB-AB4D-4BFD-A226-6B881CF8AED5}"/>
    <cellStyle name="Normal 6 2 2 8" xfId="7368" xr:uid="{00000000-0005-0000-0000-0000B71C0000}"/>
    <cellStyle name="Normal 6 2 2 8 2" xfId="15353" xr:uid="{92AA0544-C39B-49DC-A599-C3D8D48414D6}"/>
    <cellStyle name="Normal 6 2 2 9" xfId="7369" xr:uid="{00000000-0005-0000-0000-0000B81C0000}"/>
    <cellStyle name="Normal 6 2 2 9 2" xfId="15354" xr:uid="{7A2E1A2F-B349-4A8F-B72E-D4D6A4CC2096}"/>
    <cellStyle name="Normal 6 2 3" xfId="7370" xr:uid="{00000000-0005-0000-0000-0000B91C0000}"/>
    <cellStyle name="Normal 6 2 3 10" xfId="7371" xr:uid="{00000000-0005-0000-0000-0000BA1C0000}"/>
    <cellStyle name="Normal 6 2 3 10 2" xfId="15356" xr:uid="{35F5BA65-CE3D-4B6D-850B-FD0E4FF9EAC3}"/>
    <cellStyle name="Normal 6 2 3 11" xfId="7372" xr:uid="{00000000-0005-0000-0000-0000BB1C0000}"/>
    <cellStyle name="Normal 6 2 3 11 2" xfId="15357" xr:uid="{0CD27E26-7DE3-43BC-8538-D3D12E8FB5D3}"/>
    <cellStyle name="Normal 6 2 3 12" xfId="7373" xr:uid="{00000000-0005-0000-0000-0000BC1C0000}"/>
    <cellStyle name="Normal 6 2 3 12 2" xfId="15358" xr:uid="{890EE96B-DF06-413A-A910-92AF27B5CD56}"/>
    <cellStyle name="Normal 6 2 3 13" xfId="7374" xr:uid="{00000000-0005-0000-0000-0000BD1C0000}"/>
    <cellStyle name="Normal 6 2 3 13 2" xfId="15359" xr:uid="{B9129CF0-430D-4328-A1BE-6339E4C5DBE9}"/>
    <cellStyle name="Normal 6 2 3 14" xfId="7375" xr:uid="{00000000-0005-0000-0000-0000BE1C0000}"/>
    <cellStyle name="Normal 6 2 3 14 2" xfId="15360" xr:uid="{83609125-BF42-461A-9685-327C4E1942FB}"/>
    <cellStyle name="Normal 6 2 3 15" xfId="7376" xr:uid="{00000000-0005-0000-0000-0000BF1C0000}"/>
    <cellStyle name="Normal 6 2 3 15 2" xfId="15361" xr:uid="{3C040E0E-5990-46CC-9BA6-C14694D1F47E}"/>
    <cellStyle name="Normal 6 2 3 16" xfId="7377" xr:uid="{00000000-0005-0000-0000-0000C01C0000}"/>
    <cellStyle name="Normal 6 2 3 16 2" xfId="15362" xr:uid="{BF2FF313-4E8C-48B4-B4F6-6906DACFEDED}"/>
    <cellStyle name="Normal 6 2 3 17" xfId="7378" xr:uid="{00000000-0005-0000-0000-0000C11C0000}"/>
    <cellStyle name="Normal 6 2 3 17 2" xfId="15363" xr:uid="{1AF952AD-2580-4779-930B-9F4D68498EDF}"/>
    <cellStyle name="Normal 6 2 3 18" xfId="7379" xr:uid="{00000000-0005-0000-0000-0000C21C0000}"/>
    <cellStyle name="Normal 6 2 3 18 2" xfId="15364" xr:uid="{C84BC520-ED6A-418F-ABDC-5BF2E8F6E812}"/>
    <cellStyle name="Normal 6 2 3 19" xfId="7380" xr:uid="{00000000-0005-0000-0000-0000C31C0000}"/>
    <cellStyle name="Normal 6 2 3 19 2" xfId="15365" xr:uid="{6BC4D7EE-187D-4CF4-91D8-561B166F95EE}"/>
    <cellStyle name="Normal 6 2 3 2" xfId="7381" xr:uid="{00000000-0005-0000-0000-0000C41C0000}"/>
    <cellStyle name="Normal 6 2 3 2 2" xfId="7382" xr:uid="{00000000-0005-0000-0000-0000C51C0000}"/>
    <cellStyle name="Normal 6 2 3 2 2 10" xfId="7383" xr:uid="{00000000-0005-0000-0000-0000C61C0000}"/>
    <cellStyle name="Normal 6 2 3 2 2 10 2" xfId="15368" xr:uid="{327319F6-C4EE-4EB7-9AAD-F7222FB2AC68}"/>
    <cellStyle name="Normal 6 2 3 2 2 11" xfId="7384" xr:uid="{00000000-0005-0000-0000-0000C71C0000}"/>
    <cellStyle name="Normal 6 2 3 2 2 11 2" xfId="15369" xr:uid="{0F3E956C-ADC4-412D-8235-B6F10C061B97}"/>
    <cellStyle name="Normal 6 2 3 2 2 12" xfId="7385" xr:uid="{00000000-0005-0000-0000-0000C81C0000}"/>
    <cellStyle name="Normal 6 2 3 2 2 12 2" xfId="15370" xr:uid="{7F1AC849-19CD-4228-9F06-C29E47D99128}"/>
    <cellStyle name="Normal 6 2 3 2 2 13" xfId="7386" xr:uid="{00000000-0005-0000-0000-0000C91C0000}"/>
    <cellStyle name="Normal 6 2 3 2 2 13 2" xfId="15371" xr:uid="{135550C2-8232-46CF-9F83-A00801FAFE91}"/>
    <cellStyle name="Normal 6 2 3 2 2 14" xfId="7387" xr:uid="{00000000-0005-0000-0000-0000CA1C0000}"/>
    <cellStyle name="Normal 6 2 3 2 2 14 2" xfId="15372" xr:uid="{9D5CFE24-BDFD-493A-87F0-654FE9A8CE2D}"/>
    <cellStyle name="Normal 6 2 3 2 2 15" xfId="7388" xr:uid="{00000000-0005-0000-0000-0000CB1C0000}"/>
    <cellStyle name="Normal 6 2 3 2 2 15 2" xfId="15373" xr:uid="{C5AC0AD3-EC65-4D01-8CC6-EE246AC790EB}"/>
    <cellStyle name="Normal 6 2 3 2 2 16" xfId="15367" xr:uid="{8A8D94D9-B273-4753-AC2B-721D79CF701D}"/>
    <cellStyle name="Normal 6 2 3 2 2 2" xfId="7389" xr:uid="{00000000-0005-0000-0000-0000CC1C0000}"/>
    <cellStyle name="Normal 6 2 3 2 2 2 2" xfId="15374" xr:uid="{64D881F6-327A-4CEA-8010-5F4A9F84B0D4}"/>
    <cellStyle name="Normal 6 2 3 2 2 3" xfId="7390" xr:uid="{00000000-0005-0000-0000-0000CD1C0000}"/>
    <cellStyle name="Normal 6 2 3 2 2 3 2" xfId="15375" xr:uid="{1B937607-35CD-4121-9ACF-5D7CC1DC1AE6}"/>
    <cellStyle name="Normal 6 2 3 2 2 4" xfId="7391" xr:uid="{00000000-0005-0000-0000-0000CE1C0000}"/>
    <cellStyle name="Normal 6 2 3 2 2 4 2" xfId="15376" xr:uid="{D64A9871-B90B-4375-8DF9-77D450ACC388}"/>
    <cellStyle name="Normal 6 2 3 2 2 5" xfId="7392" xr:uid="{00000000-0005-0000-0000-0000CF1C0000}"/>
    <cellStyle name="Normal 6 2 3 2 2 5 2" xfId="15377" xr:uid="{9FA6B13B-8F76-49FC-AB25-E2653906DBF9}"/>
    <cellStyle name="Normal 6 2 3 2 2 6" xfId="7393" xr:uid="{00000000-0005-0000-0000-0000D01C0000}"/>
    <cellStyle name="Normal 6 2 3 2 2 6 2" xfId="15378" xr:uid="{66AD23DA-0678-4A56-B2FC-FAA3BB2F6FFB}"/>
    <cellStyle name="Normal 6 2 3 2 2 7" xfId="7394" xr:uid="{00000000-0005-0000-0000-0000D11C0000}"/>
    <cellStyle name="Normal 6 2 3 2 2 7 2" xfId="15379" xr:uid="{D07AEDAF-9816-407E-97A3-332B7E27C626}"/>
    <cellStyle name="Normal 6 2 3 2 2 8" xfId="7395" xr:uid="{00000000-0005-0000-0000-0000D21C0000}"/>
    <cellStyle name="Normal 6 2 3 2 2 8 2" xfId="15380" xr:uid="{9BDC61F5-97D0-4D55-BABA-A420135B9EA4}"/>
    <cellStyle name="Normal 6 2 3 2 2 9" xfId="7396" xr:uid="{00000000-0005-0000-0000-0000D31C0000}"/>
    <cellStyle name="Normal 6 2 3 2 2 9 2" xfId="15381" xr:uid="{EB2442A9-42B1-4FAB-91EE-DC53FAD8001F}"/>
    <cellStyle name="Normal 6 2 3 2 3" xfId="7397" xr:uid="{00000000-0005-0000-0000-0000D41C0000}"/>
    <cellStyle name="Normal 6 2 3 2 3 10" xfId="7398" xr:uid="{00000000-0005-0000-0000-0000D51C0000}"/>
    <cellStyle name="Normal 6 2 3 2 3 10 2" xfId="15383" xr:uid="{05133725-572A-4606-B85C-F5DD6EA87E3D}"/>
    <cellStyle name="Normal 6 2 3 2 3 11" xfId="7399" xr:uid="{00000000-0005-0000-0000-0000D61C0000}"/>
    <cellStyle name="Normal 6 2 3 2 3 11 2" xfId="15384" xr:uid="{9B1582DE-483C-4B9F-A352-5483D5B27531}"/>
    <cellStyle name="Normal 6 2 3 2 3 12" xfId="7400" xr:uid="{00000000-0005-0000-0000-0000D71C0000}"/>
    <cellStyle name="Normal 6 2 3 2 3 12 2" xfId="15385" xr:uid="{A21D2827-D100-40B0-9B26-5981E3C28BB5}"/>
    <cellStyle name="Normal 6 2 3 2 3 13" xfId="7401" xr:uid="{00000000-0005-0000-0000-0000D81C0000}"/>
    <cellStyle name="Normal 6 2 3 2 3 13 2" xfId="15386" xr:uid="{B8264F55-1AB2-424F-8197-CEB23C4EC0D1}"/>
    <cellStyle name="Normal 6 2 3 2 3 14" xfId="7402" xr:uid="{00000000-0005-0000-0000-0000D91C0000}"/>
    <cellStyle name="Normal 6 2 3 2 3 14 2" xfId="15387" xr:uid="{55DBCD08-3ECF-46B9-871E-DD1EEE255E22}"/>
    <cellStyle name="Normal 6 2 3 2 3 15" xfId="7403" xr:uid="{00000000-0005-0000-0000-0000DA1C0000}"/>
    <cellStyle name="Normal 6 2 3 2 3 15 2" xfId="15388" xr:uid="{114AEE5A-9112-48E1-8ADE-0472444E3FD3}"/>
    <cellStyle name="Normal 6 2 3 2 3 16" xfId="15382" xr:uid="{9926446C-DD35-4522-86D7-175A8251E6E5}"/>
    <cellStyle name="Normal 6 2 3 2 3 2" xfId="7404" xr:uid="{00000000-0005-0000-0000-0000DB1C0000}"/>
    <cellStyle name="Normal 6 2 3 2 3 2 2" xfId="15389" xr:uid="{F80296C2-1D01-4346-BDE3-6E425E56AC9B}"/>
    <cellStyle name="Normal 6 2 3 2 3 3" xfId="7405" xr:uid="{00000000-0005-0000-0000-0000DC1C0000}"/>
    <cellStyle name="Normal 6 2 3 2 3 3 2" xfId="15390" xr:uid="{A7227DCD-28F9-4172-ABDF-F0C97F491E76}"/>
    <cellStyle name="Normal 6 2 3 2 3 4" xfId="7406" xr:uid="{00000000-0005-0000-0000-0000DD1C0000}"/>
    <cellStyle name="Normal 6 2 3 2 3 4 2" xfId="15391" xr:uid="{072887F3-65EE-4164-B249-F83B7F32471E}"/>
    <cellStyle name="Normal 6 2 3 2 3 5" xfId="7407" xr:uid="{00000000-0005-0000-0000-0000DE1C0000}"/>
    <cellStyle name="Normal 6 2 3 2 3 5 2" xfId="15392" xr:uid="{8BD6AAE1-8AEA-45BA-8414-64E11E01CE03}"/>
    <cellStyle name="Normal 6 2 3 2 3 6" xfId="7408" xr:uid="{00000000-0005-0000-0000-0000DF1C0000}"/>
    <cellStyle name="Normal 6 2 3 2 3 6 2" xfId="15393" xr:uid="{D6606926-4219-4221-8722-9345774D000E}"/>
    <cellStyle name="Normal 6 2 3 2 3 7" xfId="7409" xr:uid="{00000000-0005-0000-0000-0000E01C0000}"/>
    <cellStyle name="Normal 6 2 3 2 3 7 2" xfId="15394" xr:uid="{02AB99E2-617E-44DB-BD00-1C94625F471E}"/>
    <cellStyle name="Normal 6 2 3 2 3 8" xfId="7410" xr:uid="{00000000-0005-0000-0000-0000E11C0000}"/>
    <cellStyle name="Normal 6 2 3 2 3 8 2" xfId="15395" xr:uid="{B4D9157F-28DE-4708-AAF3-62872A4C7F51}"/>
    <cellStyle name="Normal 6 2 3 2 3 9" xfId="7411" xr:uid="{00000000-0005-0000-0000-0000E21C0000}"/>
    <cellStyle name="Normal 6 2 3 2 3 9 2" xfId="15396" xr:uid="{7EC17179-A39A-43FB-8760-7CC2E5B3FA13}"/>
    <cellStyle name="Normal 6 2 3 2 4" xfId="7412" xr:uid="{00000000-0005-0000-0000-0000E31C0000}"/>
    <cellStyle name="Normal 6 2 3 2 4 10" xfId="7413" xr:uid="{00000000-0005-0000-0000-0000E41C0000}"/>
    <cellStyle name="Normal 6 2 3 2 4 10 2" xfId="15398" xr:uid="{013176F3-2848-4FEC-BEBA-EC5F3B07C6CF}"/>
    <cellStyle name="Normal 6 2 3 2 4 11" xfId="7414" xr:uid="{00000000-0005-0000-0000-0000E51C0000}"/>
    <cellStyle name="Normal 6 2 3 2 4 11 2" xfId="15399" xr:uid="{332CD82C-9172-4E65-8CC8-EBFBBDD1F9BD}"/>
    <cellStyle name="Normal 6 2 3 2 4 12" xfId="7415" xr:uid="{00000000-0005-0000-0000-0000E61C0000}"/>
    <cellStyle name="Normal 6 2 3 2 4 12 2" xfId="15400" xr:uid="{992E7D74-455F-41DB-89E1-A8134DB3FF8E}"/>
    <cellStyle name="Normal 6 2 3 2 4 13" xfId="7416" xr:uid="{00000000-0005-0000-0000-0000E71C0000}"/>
    <cellStyle name="Normal 6 2 3 2 4 13 2" xfId="15401" xr:uid="{EEA905FD-C7A2-442A-8AE6-2ED31307DBCB}"/>
    <cellStyle name="Normal 6 2 3 2 4 14" xfId="7417" xr:uid="{00000000-0005-0000-0000-0000E81C0000}"/>
    <cellStyle name="Normal 6 2 3 2 4 14 2" xfId="15402" xr:uid="{1F6C3C0E-DF7D-4E86-AB0E-B63E3BBB6B73}"/>
    <cellStyle name="Normal 6 2 3 2 4 15" xfId="7418" xr:uid="{00000000-0005-0000-0000-0000E91C0000}"/>
    <cellStyle name="Normal 6 2 3 2 4 15 2" xfId="15403" xr:uid="{B13BF3B2-125A-428D-8854-4BF29D182FE2}"/>
    <cellStyle name="Normal 6 2 3 2 4 16" xfId="15397" xr:uid="{9B66B25B-AE19-49F2-BC74-46151176C7D5}"/>
    <cellStyle name="Normal 6 2 3 2 4 2" xfId="7419" xr:uid="{00000000-0005-0000-0000-0000EA1C0000}"/>
    <cellStyle name="Normal 6 2 3 2 4 2 2" xfId="15404" xr:uid="{2CE78DD5-098D-4E3B-84FA-B016B336DF25}"/>
    <cellStyle name="Normal 6 2 3 2 4 3" xfId="7420" xr:uid="{00000000-0005-0000-0000-0000EB1C0000}"/>
    <cellStyle name="Normal 6 2 3 2 4 3 2" xfId="15405" xr:uid="{F77FC4C1-DE1B-492D-9D4F-40F90BFF2CEB}"/>
    <cellStyle name="Normal 6 2 3 2 4 4" xfId="7421" xr:uid="{00000000-0005-0000-0000-0000EC1C0000}"/>
    <cellStyle name="Normal 6 2 3 2 4 4 2" xfId="15406" xr:uid="{640D4714-316B-4F74-8454-484CDE3EAD2F}"/>
    <cellStyle name="Normal 6 2 3 2 4 5" xfId="7422" xr:uid="{00000000-0005-0000-0000-0000ED1C0000}"/>
    <cellStyle name="Normal 6 2 3 2 4 5 2" xfId="15407" xr:uid="{96E3F6B3-A08A-4CCF-AFC2-43A6E2269A5A}"/>
    <cellStyle name="Normal 6 2 3 2 4 6" xfId="7423" xr:uid="{00000000-0005-0000-0000-0000EE1C0000}"/>
    <cellStyle name="Normal 6 2 3 2 4 6 2" xfId="15408" xr:uid="{821C7F8C-F0AE-4FAD-8A22-CD89C149922E}"/>
    <cellStyle name="Normal 6 2 3 2 4 7" xfId="7424" xr:uid="{00000000-0005-0000-0000-0000EF1C0000}"/>
    <cellStyle name="Normal 6 2 3 2 4 7 2" xfId="15409" xr:uid="{DB54B847-B8DE-41AE-B8EB-16809A80AFAE}"/>
    <cellStyle name="Normal 6 2 3 2 4 8" xfId="7425" xr:uid="{00000000-0005-0000-0000-0000F01C0000}"/>
    <cellStyle name="Normal 6 2 3 2 4 8 2" xfId="15410" xr:uid="{FEA22B3F-BB74-42ED-AD8C-36A37C552023}"/>
    <cellStyle name="Normal 6 2 3 2 4 9" xfId="7426" xr:uid="{00000000-0005-0000-0000-0000F11C0000}"/>
    <cellStyle name="Normal 6 2 3 2 4 9 2" xfId="15411" xr:uid="{8611671F-1466-4EE6-A5CD-55CCE639C7B1}"/>
    <cellStyle name="Normal 6 2 3 2 5" xfId="7427" xr:uid="{00000000-0005-0000-0000-0000F21C0000}"/>
    <cellStyle name="Normal 6 2 3 2 5 10" xfId="7428" xr:uid="{00000000-0005-0000-0000-0000F31C0000}"/>
    <cellStyle name="Normal 6 2 3 2 5 10 2" xfId="15413" xr:uid="{0074668A-5C82-4CE7-9E3D-52E16E4639F0}"/>
    <cellStyle name="Normal 6 2 3 2 5 11" xfId="7429" xr:uid="{00000000-0005-0000-0000-0000F41C0000}"/>
    <cellStyle name="Normal 6 2 3 2 5 11 2" xfId="15414" xr:uid="{7A74902A-7E37-49FC-8184-36A85DCA9427}"/>
    <cellStyle name="Normal 6 2 3 2 5 12" xfId="7430" xr:uid="{00000000-0005-0000-0000-0000F51C0000}"/>
    <cellStyle name="Normal 6 2 3 2 5 12 2" xfId="15415" xr:uid="{6D385046-1198-4360-99B6-3ABCA727647A}"/>
    <cellStyle name="Normal 6 2 3 2 5 13" xfId="7431" xr:uid="{00000000-0005-0000-0000-0000F61C0000}"/>
    <cellStyle name="Normal 6 2 3 2 5 13 2" xfId="15416" xr:uid="{A987A406-E3F2-4973-8CB8-A93D33125950}"/>
    <cellStyle name="Normal 6 2 3 2 5 14" xfId="7432" xr:uid="{00000000-0005-0000-0000-0000F71C0000}"/>
    <cellStyle name="Normal 6 2 3 2 5 14 2" xfId="15417" xr:uid="{DD44A14C-9645-44C4-9A36-52CEAEAC999D}"/>
    <cellStyle name="Normal 6 2 3 2 5 15" xfId="7433" xr:uid="{00000000-0005-0000-0000-0000F81C0000}"/>
    <cellStyle name="Normal 6 2 3 2 5 15 2" xfId="15418" xr:uid="{3CCB51A2-06AE-421F-92BE-3A9C494079F8}"/>
    <cellStyle name="Normal 6 2 3 2 5 16" xfId="15412" xr:uid="{90D4F8AD-21CF-4C1D-9068-03950A2E2A87}"/>
    <cellStyle name="Normal 6 2 3 2 5 2" xfId="7434" xr:uid="{00000000-0005-0000-0000-0000F91C0000}"/>
    <cellStyle name="Normal 6 2 3 2 5 2 2" xfId="15419" xr:uid="{358C50E2-11B5-4EDA-99F8-59E386F12F32}"/>
    <cellStyle name="Normal 6 2 3 2 5 3" xfId="7435" xr:uid="{00000000-0005-0000-0000-0000FA1C0000}"/>
    <cellStyle name="Normal 6 2 3 2 5 3 2" xfId="15420" xr:uid="{0EC9D396-CDC1-4F87-BEE6-364A6C6A1519}"/>
    <cellStyle name="Normal 6 2 3 2 5 4" xfId="7436" xr:uid="{00000000-0005-0000-0000-0000FB1C0000}"/>
    <cellStyle name="Normal 6 2 3 2 5 4 2" xfId="15421" xr:uid="{EBF776EC-99E6-40C4-95F5-360CB9FB0533}"/>
    <cellStyle name="Normal 6 2 3 2 5 5" xfId="7437" xr:uid="{00000000-0005-0000-0000-0000FC1C0000}"/>
    <cellStyle name="Normal 6 2 3 2 5 5 2" xfId="15422" xr:uid="{21A4A7B2-A190-44BA-969F-CF69DDC5DE26}"/>
    <cellStyle name="Normal 6 2 3 2 5 6" xfId="7438" xr:uid="{00000000-0005-0000-0000-0000FD1C0000}"/>
    <cellStyle name="Normal 6 2 3 2 5 6 2" xfId="15423" xr:uid="{1A4E9C33-DB68-40DF-8B76-72DA0C946B9F}"/>
    <cellStyle name="Normal 6 2 3 2 5 7" xfId="7439" xr:uid="{00000000-0005-0000-0000-0000FE1C0000}"/>
    <cellStyle name="Normal 6 2 3 2 5 7 2" xfId="15424" xr:uid="{E7E98C60-B838-42ED-91B9-E8690C048C41}"/>
    <cellStyle name="Normal 6 2 3 2 5 8" xfId="7440" xr:uid="{00000000-0005-0000-0000-0000FF1C0000}"/>
    <cellStyle name="Normal 6 2 3 2 5 8 2" xfId="15425" xr:uid="{BD953F92-8272-4371-A671-9F4ED326784F}"/>
    <cellStyle name="Normal 6 2 3 2 5 9" xfId="7441" xr:uid="{00000000-0005-0000-0000-0000001D0000}"/>
    <cellStyle name="Normal 6 2 3 2 5 9 2" xfId="15426" xr:uid="{05716BAC-F793-4A01-B8DC-EACE1EFE50BE}"/>
    <cellStyle name="Normal 6 2 3 2 6" xfId="15366" xr:uid="{2B130258-B346-46D3-B9F3-FD1698565814}"/>
    <cellStyle name="Normal 6 2 3 20" xfId="15355" xr:uid="{5F51D16A-FF9A-4787-9AB0-75836A120A6C}"/>
    <cellStyle name="Normal 6 2 3 3" xfId="7442" xr:uid="{00000000-0005-0000-0000-0000011D0000}"/>
    <cellStyle name="Normal 6 2 3 3 2" xfId="15427" xr:uid="{036EA771-0B24-4F4A-A40E-F3492766017D}"/>
    <cellStyle name="Normal 6 2 3 4" xfId="7443" xr:uid="{00000000-0005-0000-0000-0000021D0000}"/>
    <cellStyle name="Normal 6 2 3 4 2" xfId="15428" xr:uid="{C30AF8C2-77CD-49CE-B5B8-4E2BE46DA573}"/>
    <cellStyle name="Normal 6 2 3 5" xfId="7444" xr:uid="{00000000-0005-0000-0000-0000031D0000}"/>
    <cellStyle name="Normal 6 2 3 5 2" xfId="15429" xr:uid="{473756C3-E1A0-418A-8184-9EB2B9E8044D}"/>
    <cellStyle name="Normal 6 2 3 6" xfId="7445" xr:uid="{00000000-0005-0000-0000-0000041D0000}"/>
    <cellStyle name="Normal 6 2 3 6 2" xfId="15430" xr:uid="{52B9A846-6D7C-459E-8E7A-87ADE31EE1C3}"/>
    <cellStyle name="Normal 6 2 3 7" xfId="7446" xr:uid="{00000000-0005-0000-0000-0000051D0000}"/>
    <cellStyle name="Normal 6 2 3 7 2" xfId="15431" xr:uid="{4E1067D6-A319-469D-BACD-0DBCB701D83F}"/>
    <cellStyle name="Normal 6 2 3 8" xfId="7447" xr:uid="{00000000-0005-0000-0000-0000061D0000}"/>
    <cellStyle name="Normal 6 2 3 8 2" xfId="15432" xr:uid="{ED8B6E62-46C9-4F41-818A-25EB7BAC1F31}"/>
    <cellStyle name="Normal 6 2 3 9" xfId="7448" xr:uid="{00000000-0005-0000-0000-0000071D0000}"/>
    <cellStyle name="Normal 6 2 3 9 2" xfId="15433" xr:uid="{422315D6-0246-421F-B63A-B43022E523A2}"/>
    <cellStyle name="Normal 6 2 4" xfId="7449" xr:uid="{00000000-0005-0000-0000-0000081D0000}"/>
    <cellStyle name="Normal 6 2 4 10" xfId="7450" xr:uid="{00000000-0005-0000-0000-0000091D0000}"/>
    <cellStyle name="Normal 6 2 4 10 2" xfId="15435" xr:uid="{0045B858-49CE-4006-8B4A-9740B08A764C}"/>
    <cellStyle name="Normal 6 2 4 11" xfId="7451" xr:uid="{00000000-0005-0000-0000-00000A1D0000}"/>
    <cellStyle name="Normal 6 2 4 11 2" xfId="15436" xr:uid="{7FE52B0D-A896-4504-AB77-C20ABDCF40C4}"/>
    <cellStyle name="Normal 6 2 4 12" xfId="7452" xr:uid="{00000000-0005-0000-0000-00000B1D0000}"/>
    <cellStyle name="Normal 6 2 4 12 2" xfId="15437" xr:uid="{413AE773-52D2-440C-B291-076AA5EBA1BD}"/>
    <cellStyle name="Normal 6 2 4 13" xfId="7453" xr:uid="{00000000-0005-0000-0000-00000C1D0000}"/>
    <cellStyle name="Normal 6 2 4 13 2" xfId="15438" xr:uid="{418D08A4-DB22-4FF0-93D7-F25CE6137952}"/>
    <cellStyle name="Normal 6 2 4 14" xfId="7454" xr:uid="{00000000-0005-0000-0000-00000D1D0000}"/>
    <cellStyle name="Normal 6 2 4 14 2" xfId="15439" xr:uid="{801AF073-D210-4EE4-991D-2C9969D4CDE8}"/>
    <cellStyle name="Normal 6 2 4 15" xfId="7455" xr:uid="{00000000-0005-0000-0000-00000E1D0000}"/>
    <cellStyle name="Normal 6 2 4 15 2" xfId="15440" xr:uid="{D7344EA1-90BE-48E5-A6B4-87F703A786FF}"/>
    <cellStyle name="Normal 6 2 4 16" xfId="15434" xr:uid="{C24E7D1F-A33F-41AB-9736-2FDF129BA39F}"/>
    <cellStyle name="Normal 6 2 4 2" xfId="7456" xr:uid="{00000000-0005-0000-0000-00000F1D0000}"/>
    <cellStyle name="Normal 6 2 4 2 2" xfId="15441" xr:uid="{143F21FB-5599-4FE6-A280-786BE28D3EFC}"/>
    <cellStyle name="Normal 6 2 4 3" xfId="7457" xr:uid="{00000000-0005-0000-0000-0000101D0000}"/>
    <cellStyle name="Normal 6 2 4 3 2" xfId="15442" xr:uid="{F52B4656-2453-46EA-A84D-510BCF7FBE0C}"/>
    <cellStyle name="Normal 6 2 4 4" xfId="7458" xr:uid="{00000000-0005-0000-0000-0000111D0000}"/>
    <cellStyle name="Normal 6 2 4 4 2" xfId="15443" xr:uid="{2A0D38B5-D4F6-47A0-A78C-492F863D56E8}"/>
    <cellStyle name="Normal 6 2 4 5" xfId="7459" xr:uid="{00000000-0005-0000-0000-0000121D0000}"/>
    <cellStyle name="Normal 6 2 4 5 2" xfId="15444" xr:uid="{EB44B527-B9E0-43D6-945F-09C205177758}"/>
    <cellStyle name="Normal 6 2 4 6" xfId="7460" xr:uid="{00000000-0005-0000-0000-0000131D0000}"/>
    <cellStyle name="Normal 6 2 4 6 2" xfId="15445" xr:uid="{D67A620B-8DBA-4ED6-ACBC-56E1CD0FC030}"/>
    <cellStyle name="Normal 6 2 4 7" xfId="7461" xr:uid="{00000000-0005-0000-0000-0000141D0000}"/>
    <cellStyle name="Normal 6 2 4 7 2" xfId="15446" xr:uid="{4704262B-0CB3-4BF2-BA32-FA3A6C8B4F7C}"/>
    <cellStyle name="Normal 6 2 4 8" xfId="7462" xr:uid="{00000000-0005-0000-0000-0000151D0000}"/>
    <cellStyle name="Normal 6 2 4 8 2" xfId="15447" xr:uid="{823EFB2C-9D20-432B-982F-8D89607A40F1}"/>
    <cellStyle name="Normal 6 2 4 9" xfId="7463" xr:uid="{00000000-0005-0000-0000-0000161D0000}"/>
    <cellStyle name="Normal 6 2 4 9 2" xfId="15448" xr:uid="{71A43180-B610-4856-8AA7-FE3C6BD2D1CF}"/>
    <cellStyle name="Normal 6 2 5" xfId="7464" xr:uid="{00000000-0005-0000-0000-0000171D0000}"/>
    <cellStyle name="Normal 6 2 5 10" xfId="7465" xr:uid="{00000000-0005-0000-0000-0000181D0000}"/>
    <cellStyle name="Normal 6 2 5 10 2" xfId="15450" xr:uid="{EDD63424-1979-4E9F-9C16-F6815AEA620C}"/>
    <cellStyle name="Normal 6 2 5 11" xfId="7466" xr:uid="{00000000-0005-0000-0000-0000191D0000}"/>
    <cellStyle name="Normal 6 2 5 11 2" xfId="15451" xr:uid="{1640F0E6-1B00-425C-88EB-6BC3A3A462C1}"/>
    <cellStyle name="Normal 6 2 5 12" xfId="7467" xr:uid="{00000000-0005-0000-0000-00001A1D0000}"/>
    <cellStyle name="Normal 6 2 5 12 2" xfId="15452" xr:uid="{4B835444-F0B5-49CF-9BC3-D5F34FF09BED}"/>
    <cellStyle name="Normal 6 2 5 13" xfId="7468" xr:uid="{00000000-0005-0000-0000-00001B1D0000}"/>
    <cellStyle name="Normal 6 2 5 13 2" xfId="15453" xr:uid="{8A204B73-66CA-4985-9CAC-82F664CCC292}"/>
    <cellStyle name="Normal 6 2 5 14" xfId="7469" xr:uid="{00000000-0005-0000-0000-00001C1D0000}"/>
    <cellStyle name="Normal 6 2 5 14 2" xfId="15454" xr:uid="{0A245E64-26A7-4BE9-A4C4-877868091292}"/>
    <cellStyle name="Normal 6 2 5 15" xfId="7470" xr:uid="{00000000-0005-0000-0000-00001D1D0000}"/>
    <cellStyle name="Normal 6 2 5 15 2" xfId="15455" xr:uid="{F8ED936E-8F49-47D5-AEA8-C81278AA15E6}"/>
    <cellStyle name="Normal 6 2 5 16" xfId="15449" xr:uid="{525575B6-F06A-4313-AFCE-D8A78C010022}"/>
    <cellStyle name="Normal 6 2 5 2" xfId="7471" xr:uid="{00000000-0005-0000-0000-00001E1D0000}"/>
    <cellStyle name="Normal 6 2 5 2 2" xfId="15456" xr:uid="{A0B5FAA4-D944-4422-8EE1-88E20288D757}"/>
    <cellStyle name="Normal 6 2 5 3" xfId="7472" xr:uid="{00000000-0005-0000-0000-00001F1D0000}"/>
    <cellStyle name="Normal 6 2 5 3 2" xfId="15457" xr:uid="{33900708-06E7-4B9C-90D9-A03013DD2DBD}"/>
    <cellStyle name="Normal 6 2 5 4" xfId="7473" xr:uid="{00000000-0005-0000-0000-0000201D0000}"/>
    <cellStyle name="Normal 6 2 5 4 2" xfId="15458" xr:uid="{FBC4E062-4E03-422E-A832-B62D2FDF2E03}"/>
    <cellStyle name="Normal 6 2 5 5" xfId="7474" xr:uid="{00000000-0005-0000-0000-0000211D0000}"/>
    <cellStyle name="Normal 6 2 5 5 2" xfId="15459" xr:uid="{01CD24F0-B8EA-44CC-8A23-91B9E1502E3A}"/>
    <cellStyle name="Normal 6 2 5 6" xfId="7475" xr:uid="{00000000-0005-0000-0000-0000221D0000}"/>
    <cellStyle name="Normal 6 2 5 6 2" xfId="15460" xr:uid="{0FFB7407-6D4C-4BA7-8B19-C756062C1992}"/>
    <cellStyle name="Normal 6 2 5 7" xfId="7476" xr:uid="{00000000-0005-0000-0000-0000231D0000}"/>
    <cellStyle name="Normal 6 2 5 7 2" xfId="15461" xr:uid="{0F262B11-CC7F-4A81-925E-09C7D9EA0D68}"/>
    <cellStyle name="Normal 6 2 5 8" xfId="7477" xr:uid="{00000000-0005-0000-0000-0000241D0000}"/>
    <cellStyle name="Normal 6 2 5 8 2" xfId="15462" xr:uid="{4E60970B-597B-4FCB-B587-402982FC2230}"/>
    <cellStyle name="Normal 6 2 5 9" xfId="7478" xr:uid="{00000000-0005-0000-0000-0000251D0000}"/>
    <cellStyle name="Normal 6 2 5 9 2" xfId="15463" xr:uid="{2E5A3FD9-965B-4409-8F42-3E2D019D6A09}"/>
    <cellStyle name="Normal 6 2 6" xfId="7479" xr:uid="{00000000-0005-0000-0000-0000261D0000}"/>
    <cellStyle name="Normal 6 2 6 10" xfId="7480" xr:uid="{00000000-0005-0000-0000-0000271D0000}"/>
    <cellStyle name="Normal 6 2 6 10 2" xfId="15465" xr:uid="{E8CB7F22-F587-4394-A4BF-D6E6685A630D}"/>
    <cellStyle name="Normal 6 2 6 11" xfId="7481" xr:uid="{00000000-0005-0000-0000-0000281D0000}"/>
    <cellStyle name="Normal 6 2 6 11 2" xfId="15466" xr:uid="{9B99D435-27A8-4BAA-BCA5-5BD561CE43D0}"/>
    <cellStyle name="Normal 6 2 6 12" xfId="7482" xr:uid="{00000000-0005-0000-0000-0000291D0000}"/>
    <cellStyle name="Normal 6 2 6 12 2" xfId="15467" xr:uid="{69631039-68E4-40AA-903B-65AC3D626E18}"/>
    <cellStyle name="Normal 6 2 6 13" xfId="7483" xr:uid="{00000000-0005-0000-0000-00002A1D0000}"/>
    <cellStyle name="Normal 6 2 6 13 2" xfId="15468" xr:uid="{0A3A6B37-1B1C-44C5-89C6-7212B7E4B31E}"/>
    <cellStyle name="Normal 6 2 6 14" xfId="7484" xr:uid="{00000000-0005-0000-0000-00002B1D0000}"/>
    <cellStyle name="Normal 6 2 6 14 2" xfId="15469" xr:uid="{C0B3D542-9BAE-434F-B55F-D1BB3173E2C7}"/>
    <cellStyle name="Normal 6 2 6 15" xfId="7485" xr:uid="{00000000-0005-0000-0000-00002C1D0000}"/>
    <cellStyle name="Normal 6 2 6 15 2" xfId="15470" xr:uid="{3F84A3A3-00AF-450C-9F2E-D3A868A2C7AD}"/>
    <cellStyle name="Normal 6 2 6 16" xfId="15464" xr:uid="{B2B7177E-5012-41C9-A1B9-43929E428B8F}"/>
    <cellStyle name="Normal 6 2 6 2" xfId="7486" xr:uid="{00000000-0005-0000-0000-00002D1D0000}"/>
    <cellStyle name="Normal 6 2 6 2 2" xfId="15471" xr:uid="{1C80D602-16F1-4869-9EE4-4C89DB787113}"/>
    <cellStyle name="Normal 6 2 6 3" xfId="7487" xr:uid="{00000000-0005-0000-0000-00002E1D0000}"/>
    <cellStyle name="Normal 6 2 6 3 2" xfId="15472" xr:uid="{4B3DEC41-1222-45C1-A272-FE396AD041E6}"/>
    <cellStyle name="Normal 6 2 6 4" xfId="7488" xr:uid="{00000000-0005-0000-0000-00002F1D0000}"/>
    <cellStyle name="Normal 6 2 6 4 2" xfId="15473" xr:uid="{2E27E894-C20A-4121-ABA1-A2D990F89C87}"/>
    <cellStyle name="Normal 6 2 6 5" xfId="7489" xr:uid="{00000000-0005-0000-0000-0000301D0000}"/>
    <cellStyle name="Normal 6 2 6 5 2" xfId="15474" xr:uid="{EBEA4EA6-C441-49F6-96BC-006937C2F644}"/>
    <cellStyle name="Normal 6 2 6 6" xfId="7490" xr:uid="{00000000-0005-0000-0000-0000311D0000}"/>
    <cellStyle name="Normal 6 2 6 6 2" xfId="15475" xr:uid="{84ED9DC5-F29B-4000-8D8A-1CBB241151D8}"/>
    <cellStyle name="Normal 6 2 6 7" xfId="7491" xr:uid="{00000000-0005-0000-0000-0000321D0000}"/>
    <cellStyle name="Normal 6 2 6 7 2" xfId="15476" xr:uid="{875F4BD7-946F-483A-A434-8829EE2FB89A}"/>
    <cellStyle name="Normal 6 2 6 8" xfId="7492" xr:uid="{00000000-0005-0000-0000-0000331D0000}"/>
    <cellStyle name="Normal 6 2 6 8 2" xfId="15477" xr:uid="{48449AFE-9604-4641-86E0-26D4D1436C36}"/>
    <cellStyle name="Normal 6 2 6 9" xfId="7493" xr:uid="{00000000-0005-0000-0000-0000341D0000}"/>
    <cellStyle name="Normal 6 2 6 9 2" xfId="15478" xr:uid="{CDDB741F-9B20-4EA1-903A-84228225DCFF}"/>
    <cellStyle name="Normal 6 2 7" xfId="7494" xr:uid="{00000000-0005-0000-0000-0000351D0000}"/>
    <cellStyle name="Normal 6 2 7 10" xfId="7495" xr:uid="{00000000-0005-0000-0000-0000361D0000}"/>
    <cellStyle name="Normal 6 2 7 10 2" xfId="15480" xr:uid="{129B5783-FB6B-4EE0-AE3F-151DCFA1E55F}"/>
    <cellStyle name="Normal 6 2 7 11" xfId="7496" xr:uid="{00000000-0005-0000-0000-0000371D0000}"/>
    <cellStyle name="Normal 6 2 7 11 2" xfId="15481" xr:uid="{47CDA6FE-79F3-4E3F-AD4D-D67D91D6D426}"/>
    <cellStyle name="Normal 6 2 7 12" xfId="7497" xr:uid="{00000000-0005-0000-0000-0000381D0000}"/>
    <cellStyle name="Normal 6 2 7 12 2" xfId="15482" xr:uid="{D25D1280-583E-4B1E-8B42-417EB7F5795A}"/>
    <cellStyle name="Normal 6 2 7 13" xfId="7498" xr:uid="{00000000-0005-0000-0000-0000391D0000}"/>
    <cellStyle name="Normal 6 2 7 13 2" xfId="15483" xr:uid="{520DF4A6-8F2E-4C7E-8E67-DA6A1AC6C4B7}"/>
    <cellStyle name="Normal 6 2 7 14" xfId="7499" xr:uid="{00000000-0005-0000-0000-00003A1D0000}"/>
    <cellStyle name="Normal 6 2 7 14 2" xfId="15484" xr:uid="{C6AC35EA-1241-4C58-AE15-124D94F82686}"/>
    <cellStyle name="Normal 6 2 7 15" xfId="7500" xr:uid="{00000000-0005-0000-0000-00003B1D0000}"/>
    <cellStyle name="Normal 6 2 7 15 2" xfId="15485" xr:uid="{7B3F861F-7870-469B-86D9-D65470D95C36}"/>
    <cellStyle name="Normal 6 2 7 16" xfId="15479" xr:uid="{D34224A7-D2EA-444B-9048-8BAFF20AF43F}"/>
    <cellStyle name="Normal 6 2 7 2" xfId="7501" xr:uid="{00000000-0005-0000-0000-00003C1D0000}"/>
    <cellStyle name="Normal 6 2 7 2 2" xfId="15486" xr:uid="{0408C45C-420C-41BA-9FB3-AA84B2A20801}"/>
    <cellStyle name="Normal 6 2 7 3" xfId="7502" xr:uid="{00000000-0005-0000-0000-00003D1D0000}"/>
    <cellStyle name="Normal 6 2 7 3 2" xfId="15487" xr:uid="{0F5CBE0C-2406-49BD-A638-CDC6D1A96B9E}"/>
    <cellStyle name="Normal 6 2 7 4" xfId="7503" xr:uid="{00000000-0005-0000-0000-00003E1D0000}"/>
    <cellStyle name="Normal 6 2 7 4 2" xfId="15488" xr:uid="{9CEBA02D-4253-4849-8F6E-78F654C02743}"/>
    <cellStyle name="Normal 6 2 7 5" xfId="7504" xr:uid="{00000000-0005-0000-0000-00003F1D0000}"/>
    <cellStyle name="Normal 6 2 7 5 2" xfId="15489" xr:uid="{6A93E55C-EEFE-4EB1-9AD2-64AC40CE6E02}"/>
    <cellStyle name="Normal 6 2 7 6" xfId="7505" xr:uid="{00000000-0005-0000-0000-0000401D0000}"/>
    <cellStyle name="Normal 6 2 7 6 2" xfId="15490" xr:uid="{7521BA7F-89DA-4C7F-BDAB-3D346ADA00CA}"/>
    <cellStyle name="Normal 6 2 7 7" xfId="7506" xr:uid="{00000000-0005-0000-0000-0000411D0000}"/>
    <cellStyle name="Normal 6 2 7 7 2" xfId="15491" xr:uid="{E5E031FC-2BDF-43E6-B8D8-5B9B2FDD9673}"/>
    <cellStyle name="Normal 6 2 7 8" xfId="7507" xr:uid="{00000000-0005-0000-0000-0000421D0000}"/>
    <cellStyle name="Normal 6 2 7 8 2" xfId="15492" xr:uid="{30B28465-7D03-4FC3-8C9A-43FB222034A8}"/>
    <cellStyle name="Normal 6 2 7 9" xfId="7508" xr:uid="{00000000-0005-0000-0000-0000431D0000}"/>
    <cellStyle name="Normal 6 2 7 9 2" xfId="15493" xr:uid="{3E2D6E9D-37BF-4CD1-AA87-D1192F44249D}"/>
    <cellStyle name="Normal 6 2 8" xfId="7509" xr:uid="{00000000-0005-0000-0000-0000441D0000}"/>
    <cellStyle name="Normal 6 2 8 10" xfId="7510" xr:uid="{00000000-0005-0000-0000-0000451D0000}"/>
    <cellStyle name="Normal 6 2 8 10 2" xfId="15495" xr:uid="{41A0AD6D-3837-41BD-A766-58665B119F24}"/>
    <cellStyle name="Normal 6 2 8 11" xfId="7511" xr:uid="{00000000-0005-0000-0000-0000461D0000}"/>
    <cellStyle name="Normal 6 2 8 11 2" xfId="15496" xr:uid="{D307FD02-8DD9-44AB-B6A2-B85E024317CE}"/>
    <cellStyle name="Normal 6 2 8 12" xfId="7512" xr:uid="{00000000-0005-0000-0000-0000471D0000}"/>
    <cellStyle name="Normal 6 2 8 12 2" xfId="15497" xr:uid="{D5E7F9AA-4BD1-4431-BF69-F9F8760A1D91}"/>
    <cellStyle name="Normal 6 2 8 13" xfId="7513" xr:uid="{00000000-0005-0000-0000-0000481D0000}"/>
    <cellStyle name="Normal 6 2 8 13 2" xfId="15498" xr:uid="{9FC0B832-B767-4F08-95DD-E93A9E160A52}"/>
    <cellStyle name="Normal 6 2 8 14" xfId="7514" xr:uid="{00000000-0005-0000-0000-0000491D0000}"/>
    <cellStyle name="Normal 6 2 8 14 2" xfId="15499" xr:uid="{EE21C94D-4A42-4485-8582-518B42FFA1F1}"/>
    <cellStyle name="Normal 6 2 8 15" xfId="7515" xr:uid="{00000000-0005-0000-0000-00004A1D0000}"/>
    <cellStyle name="Normal 6 2 8 15 2" xfId="15500" xr:uid="{F18B4769-41CD-4C1E-A0C2-A9EB4F42913B}"/>
    <cellStyle name="Normal 6 2 8 16" xfId="15494" xr:uid="{0CE67E60-7B09-4E33-961E-5F08689AE05C}"/>
    <cellStyle name="Normal 6 2 8 2" xfId="7516" xr:uid="{00000000-0005-0000-0000-00004B1D0000}"/>
    <cellStyle name="Normal 6 2 8 2 2" xfId="15501" xr:uid="{1EBF0B40-F071-4E9D-99A1-4791C0CBB219}"/>
    <cellStyle name="Normal 6 2 8 3" xfId="7517" xr:uid="{00000000-0005-0000-0000-00004C1D0000}"/>
    <cellStyle name="Normal 6 2 8 3 2" xfId="15502" xr:uid="{F808057D-A388-4AE5-B881-9199B040C684}"/>
    <cellStyle name="Normal 6 2 8 4" xfId="7518" xr:uid="{00000000-0005-0000-0000-00004D1D0000}"/>
    <cellStyle name="Normal 6 2 8 4 2" xfId="15503" xr:uid="{F9910BCA-903C-4DD9-BAED-1621DB793A9A}"/>
    <cellStyle name="Normal 6 2 8 5" xfId="7519" xr:uid="{00000000-0005-0000-0000-00004E1D0000}"/>
    <cellStyle name="Normal 6 2 8 5 2" xfId="15504" xr:uid="{3822DED9-E041-4F14-AA0B-6991BEBB2A50}"/>
    <cellStyle name="Normal 6 2 8 6" xfId="7520" xr:uid="{00000000-0005-0000-0000-00004F1D0000}"/>
    <cellStyle name="Normal 6 2 8 6 2" xfId="15505" xr:uid="{87948444-4126-4B52-BA8B-B9B9DA184F0C}"/>
    <cellStyle name="Normal 6 2 8 7" xfId="7521" xr:uid="{00000000-0005-0000-0000-0000501D0000}"/>
    <cellStyle name="Normal 6 2 8 7 2" xfId="15506" xr:uid="{4DCF62A9-D7AE-472C-B6E0-135B9F8145E3}"/>
    <cellStyle name="Normal 6 2 8 8" xfId="7522" xr:uid="{00000000-0005-0000-0000-0000511D0000}"/>
    <cellStyle name="Normal 6 2 8 8 2" xfId="15507" xr:uid="{DA743D44-8559-4BB2-A53F-5F17F5839B1E}"/>
    <cellStyle name="Normal 6 2 8 9" xfId="7523" xr:uid="{00000000-0005-0000-0000-0000521D0000}"/>
    <cellStyle name="Normal 6 2 8 9 2" xfId="15508" xr:uid="{36B09F3C-CF73-4AC1-90BD-A7C33200955E}"/>
    <cellStyle name="Normal 6 2 9" xfId="7524" xr:uid="{00000000-0005-0000-0000-0000531D0000}"/>
    <cellStyle name="Normal 6 2 9 10" xfId="7525" xr:uid="{00000000-0005-0000-0000-0000541D0000}"/>
    <cellStyle name="Normal 6 2 9 10 2" xfId="15510" xr:uid="{2A743DC8-8786-4F9D-B87F-1A18FE081C77}"/>
    <cellStyle name="Normal 6 2 9 11" xfId="7526" xr:uid="{00000000-0005-0000-0000-0000551D0000}"/>
    <cellStyle name="Normal 6 2 9 11 2" xfId="15511" xr:uid="{55785569-77CB-4D60-8D50-C9CC85B4E035}"/>
    <cellStyle name="Normal 6 2 9 12" xfId="7527" xr:uid="{00000000-0005-0000-0000-0000561D0000}"/>
    <cellStyle name="Normal 6 2 9 12 2" xfId="15512" xr:uid="{0AEE17DA-CE0C-433A-906F-A688D8BB70B5}"/>
    <cellStyle name="Normal 6 2 9 13" xfId="7528" xr:uid="{00000000-0005-0000-0000-0000571D0000}"/>
    <cellStyle name="Normal 6 2 9 13 2" xfId="15513" xr:uid="{5197E7DD-5E0A-4CF1-96A2-CC8C9639C325}"/>
    <cellStyle name="Normal 6 2 9 14" xfId="7529" xr:uid="{00000000-0005-0000-0000-0000581D0000}"/>
    <cellStyle name="Normal 6 2 9 14 2" xfId="15514" xr:uid="{A5CF2444-5D4D-4655-8D23-8B8B4DEA9A36}"/>
    <cellStyle name="Normal 6 2 9 15" xfId="7530" xr:uid="{00000000-0005-0000-0000-0000591D0000}"/>
    <cellStyle name="Normal 6 2 9 15 2" xfId="15515" xr:uid="{C6366725-86F0-4D58-A801-05C885116241}"/>
    <cellStyle name="Normal 6 2 9 16" xfId="15509" xr:uid="{F7EA4871-5930-43A2-B55F-7C48AA902F2A}"/>
    <cellStyle name="Normal 6 2 9 2" xfId="7531" xr:uid="{00000000-0005-0000-0000-00005A1D0000}"/>
    <cellStyle name="Normal 6 2 9 2 2" xfId="15516" xr:uid="{EC15CCDA-DC55-4C44-BEF1-9E6A766BDB60}"/>
    <cellStyle name="Normal 6 2 9 3" xfId="7532" xr:uid="{00000000-0005-0000-0000-00005B1D0000}"/>
    <cellStyle name="Normal 6 2 9 3 2" xfId="15517" xr:uid="{E021723A-685E-4746-AD71-9CC276066ECE}"/>
    <cellStyle name="Normal 6 2 9 4" xfId="7533" xr:uid="{00000000-0005-0000-0000-00005C1D0000}"/>
    <cellStyle name="Normal 6 2 9 4 2" xfId="15518" xr:uid="{22E3041E-BA72-4E88-AAA8-B7AAE483C20B}"/>
    <cellStyle name="Normal 6 2 9 5" xfId="7534" xr:uid="{00000000-0005-0000-0000-00005D1D0000}"/>
    <cellStyle name="Normal 6 2 9 5 2" xfId="15519" xr:uid="{F8704684-A85C-4663-BA0C-561C881B58AE}"/>
    <cellStyle name="Normal 6 2 9 6" xfId="7535" xr:uid="{00000000-0005-0000-0000-00005E1D0000}"/>
    <cellStyle name="Normal 6 2 9 6 2" xfId="15520" xr:uid="{E0B9C205-5914-43E5-898F-BE55AEFFD85D}"/>
    <cellStyle name="Normal 6 2 9 7" xfId="7536" xr:uid="{00000000-0005-0000-0000-00005F1D0000}"/>
    <cellStyle name="Normal 6 2 9 7 2" xfId="15521" xr:uid="{6C5995B4-D62C-4E26-9A7F-45FCA65CE1BE}"/>
    <cellStyle name="Normal 6 2 9 8" xfId="7537" xr:uid="{00000000-0005-0000-0000-0000601D0000}"/>
    <cellStyle name="Normal 6 2 9 8 2" xfId="15522" xr:uid="{18DE6911-9AE0-4C71-AA70-07A791AF6047}"/>
    <cellStyle name="Normal 6 2 9 9" xfId="7538" xr:uid="{00000000-0005-0000-0000-0000611D0000}"/>
    <cellStyle name="Normal 6 2 9 9 2" xfId="15523" xr:uid="{385E6FEA-76B8-43E6-B841-312638EC6916}"/>
    <cellStyle name="Normal 6 20" xfId="7539" xr:uid="{00000000-0005-0000-0000-0000621D0000}"/>
    <cellStyle name="Normal 6 20 2" xfId="15524" xr:uid="{EDBBE530-2DDA-4C26-8E1C-DE61DE290FC0}"/>
    <cellStyle name="Normal 6 21" xfId="7540" xr:uid="{00000000-0005-0000-0000-0000631D0000}"/>
    <cellStyle name="Normal 6 21 2" xfId="15525" xr:uid="{66D6EAF9-6FE9-4592-AD47-EEDC574ADA4B}"/>
    <cellStyle name="Normal 6 22" xfId="7541" xr:uid="{00000000-0005-0000-0000-0000641D0000}"/>
    <cellStyle name="Normal 6 22 2" xfId="15526" xr:uid="{0466CA0F-C4EA-406D-BC73-509AE28E8A2E}"/>
    <cellStyle name="Normal 6 23" xfId="7542" xr:uid="{00000000-0005-0000-0000-0000651D0000}"/>
    <cellStyle name="Normal 6 23 2" xfId="15527" xr:uid="{21E15532-3BF0-47B1-86B2-8857D6D001F1}"/>
    <cellStyle name="Normal 6 24" xfId="7543" xr:uid="{00000000-0005-0000-0000-0000661D0000}"/>
    <cellStyle name="Normal 6 24 2" xfId="15528" xr:uid="{B4774996-6A8B-4DFC-BE23-2F726D05F89B}"/>
    <cellStyle name="Normal 6 25" xfId="7544" xr:uid="{00000000-0005-0000-0000-0000671D0000}"/>
    <cellStyle name="Normal 6 25 2" xfId="15529" xr:uid="{EC4C3A18-80FB-4408-97E0-12EBA35DA0E8}"/>
    <cellStyle name="Normal 6 26" xfId="7545" xr:uid="{00000000-0005-0000-0000-0000681D0000}"/>
    <cellStyle name="Normal 6 26 2" xfId="15530" xr:uid="{2016F2AE-4AC1-43A4-9B2B-C4A4165B473A}"/>
    <cellStyle name="Normal 6 27" xfId="7546" xr:uid="{00000000-0005-0000-0000-0000691D0000}"/>
    <cellStyle name="Normal 6 27 2" xfId="15531" xr:uid="{2EDDECCF-71EC-45C8-96C4-8C955336C4AA}"/>
    <cellStyle name="Normal 6 28" xfId="7547" xr:uid="{00000000-0005-0000-0000-00006A1D0000}"/>
    <cellStyle name="Normal 6 28 2" xfId="15532" xr:uid="{4198FDB8-6CBE-4B5F-8319-6DD9959CBF2F}"/>
    <cellStyle name="Normal 6 29" xfId="7548" xr:uid="{00000000-0005-0000-0000-00006B1D0000}"/>
    <cellStyle name="Normal 6 29 2" xfId="15533" xr:uid="{C433E87C-F56F-423C-BE0D-07C2E61044AC}"/>
    <cellStyle name="Normal 6 3" xfId="7549" xr:uid="{00000000-0005-0000-0000-00006C1D0000}"/>
    <cellStyle name="Normal 6 3 2" xfId="7550" xr:uid="{00000000-0005-0000-0000-00006D1D0000}"/>
    <cellStyle name="Normal 6 3 2 10" xfId="7551" xr:uid="{00000000-0005-0000-0000-00006E1D0000}"/>
    <cellStyle name="Normal 6 3 2 10 2" xfId="15536" xr:uid="{8406880C-328A-4B09-A03E-86741EF831BC}"/>
    <cellStyle name="Normal 6 3 2 11" xfId="7552" xr:uid="{00000000-0005-0000-0000-00006F1D0000}"/>
    <cellStyle name="Normal 6 3 2 11 2" xfId="15537" xr:uid="{A991CDEC-0D63-4587-B098-EDEEF511299C}"/>
    <cellStyle name="Normal 6 3 2 12" xfId="7553" xr:uid="{00000000-0005-0000-0000-0000701D0000}"/>
    <cellStyle name="Normal 6 3 2 12 2" xfId="15538" xr:uid="{93E98B20-C6D2-4A59-9B65-E9BD2399EE15}"/>
    <cellStyle name="Normal 6 3 2 13" xfId="7554" xr:uid="{00000000-0005-0000-0000-0000711D0000}"/>
    <cellStyle name="Normal 6 3 2 13 2" xfId="15539" xr:uid="{B35D54BF-6915-4523-A06D-5B6B6770D231}"/>
    <cellStyle name="Normal 6 3 2 14" xfId="7555" xr:uid="{00000000-0005-0000-0000-0000721D0000}"/>
    <cellStyle name="Normal 6 3 2 14 2" xfId="15540" xr:uid="{106CEBB6-5C06-47DF-8D63-FD10E27FCD6A}"/>
    <cellStyle name="Normal 6 3 2 15" xfId="7556" xr:uid="{00000000-0005-0000-0000-0000731D0000}"/>
    <cellStyle name="Normal 6 3 2 15 2" xfId="15541" xr:uid="{B91E63D3-576D-4514-A40F-EA49F2E4753F}"/>
    <cellStyle name="Normal 6 3 2 16" xfId="7557" xr:uid="{00000000-0005-0000-0000-0000741D0000}"/>
    <cellStyle name="Normal 6 3 2 16 2" xfId="15542" xr:uid="{1E3BEC88-FF99-4F10-9BA8-5B04FD3196EE}"/>
    <cellStyle name="Normal 6 3 2 17" xfId="7558" xr:uid="{00000000-0005-0000-0000-0000751D0000}"/>
    <cellStyle name="Normal 6 3 2 17 2" xfId="15543" xr:uid="{DA974A1B-0A0E-47B2-B267-A8A867E6DB25}"/>
    <cellStyle name="Normal 6 3 2 18" xfId="7559" xr:uid="{00000000-0005-0000-0000-0000761D0000}"/>
    <cellStyle name="Normal 6 3 2 18 2" xfId="15544" xr:uid="{5FB38511-8FFA-4570-B535-ABC07A317034}"/>
    <cellStyle name="Normal 6 3 2 19" xfId="7560" xr:uid="{00000000-0005-0000-0000-0000771D0000}"/>
    <cellStyle name="Normal 6 3 2 19 2" xfId="15545" xr:uid="{D3490FA8-7085-4045-BAE5-519F7F0E7531}"/>
    <cellStyle name="Normal 6 3 2 2" xfId="7561" xr:uid="{00000000-0005-0000-0000-0000781D0000}"/>
    <cellStyle name="Normal 6 3 2 2 2" xfId="15546" xr:uid="{F9380E44-D8B4-4F9A-8465-738A63089E65}"/>
    <cellStyle name="Normal 6 3 2 20" xfId="15535" xr:uid="{BDCF6AE4-C8F4-4A1B-BAC5-C7E4630A0383}"/>
    <cellStyle name="Normal 6 3 2 3" xfId="7562" xr:uid="{00000000-0005-0000-0000-0000791D0000}"/>
    <cellStyle name="Normal 6 3 2 3 2" xfId="15547" xr:uid="{2248020B-23B2-4A79-8790-B9764F9975A8}"/>
    <cellStyle name="Normal 6 3 2 4" xfId="7563" xr:uid="{00000000-0005-0000-0000-00007A1D0000}"/>
    <cellStyle name="Normal 6 3 2 4 2" xfId="15548" xr:uid="{95AB5F8C-3D6B-4E4F-85DF-61F67B9C3617}"/>
    <cellStyle name="Normal 6 3 2 5" xfId="7564" xr:uid="{00000000-0005-0000-0000-00007B1D0000}"/>
    <cellStyle name="Normal 6 3 2 5 2" xfId="15549" xr:uid="{AC2C70BE-1501-4A76-ACBF-1169E5B7D2CB}"/>
    <cellStyle name="Normal 6 3 2 6" xfId="7565" xr:uid="{00000000-0005-0000-0000-00007C1D0000}"/>
    <cellStyle name="Normal 6 3 2 6 2" xfId="15550" xr:uid="{63E4BC48-D79E-4E24-AE68-9849B9906DFE}"/>
    <cellStyle name="Normal 6 3 2 7" xfId="7566" xr:uid="{00000000-0005-0000-0000-00007D1D0000}"/>
    <cellStyle name="Normal 6 3 2 7 2" xfId="15551" xr:uid="{E805724F-2475-4927-8351-1E3A0029013A}"/>
    <cellStyle name="Normal 6 3 2 8" xfId="7567" xr:uid="{00000000-0005-0000-0000-00007E1D0000}"/>
    <cellStyle name="Normal 6 3 2 8 2" xfId="15552" xr:uid="{FD3D8B5F-BF1A-47B7-9AD0-FA8D22E46496}"/>
    <cellStyle name="Normal 6 3 2 9" xfId="7568" xr:uid="{00000000-0005-0000-0000-00007F1D0000}"/>
    <cellStyle name="Normal 6 3 2 9 2" xfId="15553" xr:uid="{C293113A-3546-45E9-81B4-7B25D948F382}"/>
    <cellStyle name="Normal 6 3 3" xfId="7569" xr:uid="{00000000-0005-0000-0000-0000801D0000}"/>
    <cellStyle name="Normal 6 3 3 10" xfId="7570" xr:uid="{00000000-0005-0000-0000-0000811D0000}"/>
    <cellStyle name="Normal 6 3 3 10 2" xfId="15555" xr:uid="{8CDAF507-86E3-4965-B2F4-41EF99A3B881}"/>
    <cellStyle name="Normal 6 3 3 11" xfId="7571" xr:uid="{00000000-0005-0000-0000-0000821D0000}"/>
    <cellStyle name="Normal 6 3 3 11 2" xfId="15556" xr:uid="{8A6DB4D5-9185-428D-9E5E-979E70F7ACA6}"/>
    <cellStyle name="Normal 6 3 3 12" xfId="7572" xr:uid="{00000000-0005-0000-0000-0000831D0000}"/>
    <cellStyle name="Normal 6 3 3 12 2" xfId="15557" xr:uid="{8667E754-2530-4547-8510-70D146493231}"/>
    <cellStyle name="Normal 6 3 3 13" xfId="7573" xr:uid="{00000000-0005-0000-0000-0000841D0000}"/>
    <cellStyle name="Normal 6 3 3 13 2" xfId="15558" xr:uid="{F271C3B9-B486-4D24-933C-8EB7D5DB19A5}"/>
    <cellStyle name="Normal 6 3 3 14" xfId="7574" xr:uid="{00000000-0005-0000-0000-0000851D0000}"/>
    <cellStyle name="Normal 6 3 3 14 2" xfId="15559" xr:uid="{F7FFCC85-7A3B-4960-870D-089CE0ECFE18}"/>
    <cellStyle name="Normal 6 3 3 15" xfId="7575" xr:uid="{00000000-0005-0000-0000-0000861D0000}"/>
    <cellStyle name="Normal 6 3 3 15 2" xfId="15560" xr:uid="{AAB86174-7DBE-40B5-AE7B-E962C2A20398}"/>
    <cellStyle name="Normal 6 3 3 16" xfId="15554" xr:uid="{73184E81-6180-430A-BF5C-92D44477A3FA}"/>
    <cellStyle name="Normal 6 3 3 2" xfId="7576" xr:uid="{00000000-0005-0000-0000-0000871D0000}"/>
    <cellStyle name="Normal 6 3 3 2 2" xfId="15561" xr:uid="{9728007C-C9DC-440E-9A27-9EA343F4C882}"/>
    <cellStyle name="Normal 6 3 3 3" xfId="7577" xr:uid="{00000000-0005-0000-0000-0000881D0000}"/>
    <cellStyle name="Normal 6 3 3 3 2" xfId="15562" xr:uid="{1F79428B-7E8E-47D5-8D32-189A2D2DC3E2}"/>
    <cellStyle name="Normal 6 3 3 4" xfId="7578" xr:uid="{00000000-0005-0000-0000-0000891D0000}"/>
    <cellStyle name="Normal 6 3 3 4 2" xfId="15563" xr:uid="{3AD4AFCE-58E9-4481-B09D-8863A8FB6880}"/>
    <cellStyle name="Normal 6 3 3 5" xfId="7579" xr:uid="{00000000-0005-0000-0000-00008A1D0000}"/>
    <cellStyle name="Normal 6 3 3 5 2" xfId="15564" xr:uid="{6FE447B5-FFA3-4A71-9259-24E9421B7550}"/>
    <cellStyle name="Normal 6 3 3 6" xfId="7580" xr:uid="{00000000-0005-0000-0000-00008B1D0000}"/>
    <cellStyle name="Normal 6 3 3 6 2" xfId="15565" xr:uid="{8EC8989A-4A8F-4CFF-B21C-C82A30053BA9}"/>
    <cellStyle name="Normal 6 3 3 7" xfId="7581" xr:uid="{00000000-0005-0000-0000-00008C1D0000}"/>
    <cellStyle name="Normal 6 3 3 7 2" xfId="15566" xr:uid="{5A2FD2A9-64A2-42F6-A1EC-25E97E8E9E97}"/>
    <cellStyle name="Normal 6 3 3 8" xfId="7582" xr:uid="{00000000-0005-0000-0000-00008D1D0000}"/>
    <cellStyle name="Normal 6 3 3 8 2" xfId="15567" xr:uid="{C5184960-E1F0-487C-B45E-065ABBFD0ABD}"/>
    <cellStyle name="Normal 6 3 3 9" xfId="7583" xr:uid="{00000000-0005-0000-0000-00008E1D0000}"/>
    <cellStyle name="Normal 6 3 3 9 2" xfId="15568" xr:uid="{094AAB6A-1A9C-474E-8EE8-BEB5626D330F}"/>
    <cellStyle name="Normal 6 3 4" xfId="7584" xr:uid="{00000000-0005-0000-0000-00008F1D0000}"/>
    <cellStyle name="Normal 6 3 4 10" xfId="7585" xr:uid="{00000000-0005-0000-0000-0000901D0000}"/>
    <cellStyle name="Normal 6 3 4 10 2" xfId="15570" xr:uid="{04754BE5-93C6-4C98-9B2C-05BD8333D5C5}"/>
    <cellStyle name="Normal 6 3 4 11" xfId="7586" xr:uid="{00000000-0005-0000-0000-0000911D0000}"/>
    <cellStyle name="Normal 6 3 4 11 2" xfId="15571" xr:uid="{A8944E4F-D057-40B3-9BB7-D8F8861CE27C}"/>
    <cellStyle name="Normal 6 3 4 12" xfId="7587" xr:uid="{00000000-0005-0000-0000-0000921D0000}"/>
    <cellStyle name="Normal 6 3 4 12 2" xfId="15572" xr:uid="{826DEEA9-9692-49BF-A083-91C47AAA4437}"/>
    <cellStyle name="Normal 6 3 4 13" xfId="7588" xr:uid="{00000000-0005-0000-0000-0000931D0000}"/>
    <cellStyle name="Normal 6 3 4 13 2" xfId="15573" xr:uid="{ACA7C051-B467-47BA-B706-CBAEAC988B0C}"/>
    <cellStyle name="Normal 6 3 4 14" xfId="7589" xr:uid="{00000000-0005-0000-0000-0000941D0000}"/>
    <cellStyle name="Normal 6 3 4 14 2" xfId="15574" xr:uid="{64379C28-7020-404A-838A-2AF7162AD3DD}"/>
    <cellStyle name="Normal 6 3 4 15" xfId="7590" xr:uid="{00000000-0005-0000-0000-0000951D0000}"/>
    <cellStyle name="Normal 6 3 4 15 2" xfId="15575" xr:uid="{734D987F-6D07-4851-A665-A2550B0453AA}"/>
    <cellStyle name="Normal 6 3 4 16" xfId="15569" xr:uid="{BA055F6F-507B-4609-A2BA-19C4FE701BDE}"/>
    <cellStyle name="Normal 6 3 4 2" xfId="7591" xr:uid="{00000000-0005-0000-0000-0000961D0000}"/>
    <cellStyle name="Normal 6 3 4 2 2" xfId="15576" xr:uid="{6D467404-D5F4-4D3E-A72A-8ED96AA5B8E0}"/>
    <cellStyle name="Normal 6 3 4 3" xfId="7592" xr:uid="{00000000-0005-0000-0000-0000971D0000}"/>
    <cellStyle name="Normal 6 3 4 3 2" xfId="15577" xr:uid="{E773F3C2-F0D0-4C32-A873-8731F494ACCE}"/>
    <cellStyle name="Normal 6 3 4 4" xfId="7593" xr:uid="{00000000-0005-0000-0000-0000981D0000}"/>
    <cellStyle name="Normal 6 3 4 4 2" xfId="15578" xr:uid="{09E77970-0617-457B-953A-C4ABF5C23272}"/>
    <cellStyle name="Normal 6 3 4 5" xfId="7594" xr:uid="{00000000-0005-0000-0000-0000991D0000}"/>
    <cellStyle name="Normal 6 3 4 5 2" xfId="15579" xr:uid="{B0BAB370-F7DA-4325-A3F9-850D67DA12EA}"/>
    <cellStyle name="Normal 6 3 4 6" xfId="7595" xr:uid="{00000000-0005-0000-0000-00009A1D0000}"/>
    <cellStyle name="Normal 6 3 4 6 2" xfId="15580" xr:uid="{E04B6961-F3D5-4F58-97EE-D01C198703B2}"/>
    <cellStyle name="Normal 6 3 4 7" xfId="7596" xr:uid="{00000000-0005-0000-0000-00009B1D0000}"/>
    <cellStyle name="Normal 6 3 4 7 2" xfId="15581" xr:uid="{9053833A-39F8-45C2-8C9F-83F22182E4DA}"/>
    <cellStyle name="Normal 6 3 4 8" xfId="7597" xr:uid="{00000000-0005-0000-0000-00009C1D0000}"/>
    <cellStyle name="Normal 6 3 4 8 2" xfId="15582" xr:uid="{36E111BF-4FD3-4D8A-9D50-5625B7097C54}"/>
    <cellStyle name="Normal 6 3 4 9" xfId="7598" xr:uid="{00000000-0005-0000-0000-00009D1D0000}"/>
    <cellStyle name="Normal 6 3 4 9 2" xfId="15583" xr:uid="{E8762ED5-9444-4D00-A818-DDFCDB800B5F}"/>
    <cellStyle name="Normal 6 3 5" xfId="7599" xr:uid="{00000000-0005-0000-0000-00009E1D0000}"/>
    <cellStyle name="Normal 6 3 5 10" xfId="7600" xr:uid="{00000000-0005-0000-0000-00009F1D0000}"/>
    <cellStyle name="Normal 6 3 5 10 2" xfId="15585" xr:uid="{DD8EC878-7675-48F9-A9AF-808AEE645B7C}"/>
    <cellStyle name="Normal 6 3 5 11" xfId="7601" xr:uid="{00000000-0005-0000-0000-0000A01D0000}"/>
    <cellStyle name="Normal 6 3 5 11 2" xfId="15586" xr:uid="{4B9E03C7-3516-4DCB-B4D3-4391A454CB32}"/>
    <cellStyle name="Normal 6 3 5 12" xfId="7602" xr:uid="{00000000-0005-0000-0000-0000A11D0000}"/>
    <cellStyle name="Normal 6 3 5 12 2" xfId="15587" xr:uid="{59A5E0F2-B36B-4953-8636-DF8FD68ED454}"/>
    <cellStyle name="Normal 6 3 5 13" xfId="7603" xr:uid="{00000000-0005-0000-0000-0000A21D0000}"/>
    <cellStyle name="Normal 6 3 5 13 2" xfId="15588" xr:uid="{F281B372-4314-4C4F-B66D-37939222516A}"/>
    <cellStyle name="Normal 6 3 5 14" xfId="7604" xr:uid="{00000000-0005-0000-0000-0000A31D0000}"/>
    <cellStyle name="Normal 6 3 5 14 2" xfId="15589" xr:uid="{8928D94E-B873-4E07-868D-DF2AFB80A780}"/>
    <cellStyle name="Normal 6 3 5 15" xfId="7605" xr:uid="{00000000-0005-0000-0000-0000A41D0000}"/>
    <cellStyle name="Normal 6 3 5 15 2" xfId="15590" xr:uid="{8FC77713-D008-4EEB-A3B0-D414B5359CA8}"/>
    <cellStyle name="Normal 6 3 5 16" xfId="15584" xr:uid="{C15CB6DA-CBF6-4953-A304-FC815BAE0A86}"/>
    <cellStyle name="Normal 6 3 5 2" xfId="7606" xr:uid="{00000000-0005-0000-0000-0000A51D0000}"/>
    <cellStyle name="Normal 6 3 5 2 2" xfId="15591" xr:uid="{281F1B3A-154B-443F-B932-E3CBBBC73EF6}"/>
    <cellStyle name="Normal 6 3 5 3" xfId="7607" xr:uid="{00000000-0005-0000-0000-0000A61D0000}"/>
    <cellStyle name="Normal 6 3 5 3 2" xfId="15592" xr:uid="{B32B9E30-8517-40F3-AA80-4E7BD7839FB8}"/>
    <cellStyle name="Normal 6 3 5 4" xfId="7608" xr:uid="{00000000-0005-0000-0000-0000A71D0000}"/>
    <cellStyle name="Normal 6 3 5 4 2" xfId="15593" xr:uid="{B3817C4D-8B44-4FB9-B5D6-0B48C7D10077}"/>
    <cellStyle name="Normal 6 3 5 5" xfId="7609" xr:uid="{00000000-0005-0000-0000-0000A81D0000}"/>
    <cellStyle name="Normal 6 3 5 5 2" xfId="15594" xr:uid="{AEC41B88-70A2-471D-A4BF-A13E6B63BDA8}"/>
    <cellStyle name="Normal 6 3 5 6" xfId="7610" xr:uid="{00000000-0005-0000-0000-0000A91D0000}"/>
    <cellStyle name="Normal 6 3 5 6 2" xfId="15595" xr:uid="{CE797372-0169-45A4-BB99-3DD7CA46C24C}"/>
    <cellStyle name="Normal 6 3 5 7" xfId="7611" xr:uid="{00000000-0005-0000-0000-0000AA1D0000}"/>
    <cellStyle name="Normal 6 3 5 7 2" xfId="15596" xr:uid="{E04F7AE0-1B7B-4105-B765-1F02D2141F00}"/>
    <cellStyle name="Normal 6 3 5 8" xfId="7612" xr:uid="{00000000-0005-0000-0000-0000AB1D0000}"/>
    <cellStyle name="Normal 6 3 5 8 2" xfId="15597" xr:uid="{33527634-DE3E-4CB8-9552-92CE5D2DBF0D}"/>
    <cellStyle name="Normal 6 3 5 9" xfId="7613" xr:uid="{00000000-0005-0000-0000-0000AC1D0000}"/>
    <cellStyle name="Normal 6 3 5 9 2" xfId="15598" xr:uid="{E8E580C3-390C-4680-B5C2-7D7FA1F1A1C5}"/>
    <cellStyle name="Normal 6 3 6" xfId="15534" xr:uid="{D8363E06-074A-4E4B-BB16-98F1582CBB45}"/>
    <cellStyle name="Normal 6 30" xfId="7614" xr:uid="{00000000-0005-0000-0000-0000AD1D0000}"/>
    <cellStyle name="Normal 6 30 2" xfId="15599" xr:uid="{AA37B819-59DC-443F-B676-6015FF93D937}"/>
    <cellStyle name="Normal 6 31" xfId="7615" xr:uid="{00000000-0005-0000-0000-0000AE1D0000}"/>
    <cellStyle name="Normal 6 31 2" xfId="15600" xr:uid="{39F321AB-3B63-41B5-8E49-C5521FC0D610}"/>
    <cellStyle name="Normal 6 32" xfId="7616" xr:uid="{00000000-0005-0000-0000-0000AF1D0000}"/>
    <cellStyle name="Normal 6 32 2" xfId="15601" xr:uid="{178E2132-B2CA-4D29-9A80-BD104691A093}"/>
    <cellStyle name="Normal 6 33" xfId="7617" xr:uid="{00000000-0005-0000-0000-0000B01D0000}"/>
    <cellStyle name="Normal 6 33 2" xfId="15602" xr:uid="{74E84A9D-7F82-4F46-A95D-1CE7DF6C6E58}"/>
    <cellStyle name="Normal 6 34" xfId="7618" xr:uid="{00000000-0005-0000-0000-0000B11D0000}"/>
    <cellStyle name="Normal 6 34 2" xfId="15603" xr:uid="{291A1A0C-33A2-4B91-9715-997CCE45E87F}"/>
    <cellStyle name="Normal 6 35" xfId="7619" xr:uid="{00000000-0005-0000-0000-0000B21D0000}"/>
    <cellStyle name="Normal 6 35 2" xfId="15604" xr:uid="{04A1E5B8-E26B-48C7-9C4A-090B7908F862}"/>
    <cellStyle name="Normal 6 36" xfId="7620" xr:uid="{00000000-0005-0000-0000-0000B31D0000}"/>
    <cellStyle name="Normal 6 36 2" xfId="15605" xr:uid="{FF9B78F2-624C-4115-94AA-B05F8DCE9CB3}"/>
    <cellStyle name="Normal 6 37" xfId="7621" xr:uid="{00000000-0005-0000-0000-0000B41D0000}"/>
    <cellStyle name="Normal 6 37 2" xfId="15606" xr:uid="{A8757B5C-D561-4EFA-A5A3-3211318E89A5}"/>
    <cellStyle name="Normal 6 38" xfId="7622" xr:uid="{00000000-0005-0000-0000-0000B51D0000}"/>
    <cellStyle name="Normal 6 38 2" xfId="15607" xr:uid="{8D9BE873-CE4A-439D-9D53-8037ECD46EF1}"/>
    <cellStyle name="Normal 6 39" xfId="7623" xr:uid="{00000000-0005-0000-0000-0000B61D0000}"/>
    <cellStyle name="Normal 6 39 2" xfId="15608" xr:uid="{F3255C39-77C4-4B03-BA6D-0F4373A9F0C8}"/>
    <cellStyle name="Normal 6 4" xfId="7624" xr:uid="{00000000-0005-0000-0000-0000B71D0000}"/>
    <cellStyle name="Normal 6 4 2" xfId="15609" xr:uid="{30399C8F-A4E0-4096-A8C2-A7EE92EB37BD}"/>
    <cellStyle name="Normal 6 40" xfId="7625" xr:uid="{00000000-0005-0000-0000-0000B81D0000}"/>
    <cellStyle name="Normal 6 40 2" xfId="15610" xr:uid="{BB85E8A0-9966-4343-AB1B-28709B22659F}"/>
    <cellStyle name="Normal 6 41" xfId="7626" xr:uid="{00000000-0005-0000-0000-0000B91D0000}"/>
    <cellStyle name="Normal 6 41 2" xfId="15611" xr:uid="{5A5402AE-556F-4B9E-8145-055F69C110B8}"/>
    <cellStyle name="Normal 6 42" xfId="7627" xr:uid="{00000000-0005-0000-0000-0000BA1D0000}"/>
    <cellStyle name="Normal 6 42 2" xfId="15612" xr:uid="{EF6C3EFC-8DDA-4E9A-81FC-63783C8C67F8}"/>
    <cellStyle name="Normal 6 43" xfId="7628" xr:uid="{00000000-0005-0000-0000-0000BB1D0000}"/>
    <cellStyle name="Normal 6 43 2" xfId="15613" xr:uid="{DCBB7CC7-2035-4660-A271-75159FC72C99}"/>
    <cellStyle name="Normal 6 44" xfId="7629" xr:uid="{00000000-0005-0000-0000-0000BC1D0000}"/>
    <cellStyle name="Normal 6 44 2" xfId="15614" xr:uid="{137E32AD-0527-47EA-A27C-5CDB0625AC66}"/>
    <cellStyle name="Normal 6 45" xfId="7630" xr:uid="{00000000-0005-0000-0000-0000BD1D0000}"/>
    <cellStyle name="Normal 6 45 2" xfId="15615" xr:uid="{C96BACED-EFEA-4108-AAA6-159BDD536B53}"/>
    <cellStyle name="Normal 6 46" xfId="7631" xr:uid="{00000000-0005-0000-0000-0000BE1D0000}"/>
    <cellStyle name="Normal 6 46 2" xfId="15616" xr:uid="{AB77E2B0-ADA1-44CB-8D06-9A43C642C35F}"/>
    <cellStyle name="Normal 6 47" xfId="7632" xr:uid="{00000000-0005-0000-0000-0000BF1D0000}"/>
    <cellStyle name="Normal 6 47 2" xfId="15617" xr:uid="{990499C2-370F-4721-96A1-EBC61EAF6FD6}"/>
    <cellStyle name="Normal 6 48" xfId="7633" xr:uid="{00000000-0005-0000-0000-0000C01D0000}"/>
    <cellStyle name="Normal 6 48 2" xfId="15618" xr:uid="{5AFF3A93-C094-4333-B868-05194608E42E}"/>
    <cellStyle name="Normal 6 49" xfId="7634" xr:uid="{00000000-0005-0000-0000-0000C11D0000}"/>
    <cellStyle name="Normal 6 49 2" xfId="15619" xr:uid="{924D1477-86A1-4CB4-B5B9-340584E125EB}"/>
    <cellStyle name="Normal 6 5" xfId="7635" xr:uid="{00000000-0005-0000-0000-0000C21D0000}"/>
    <cellStyle name="Normal 6 5 2" xfId="15620" xr:uid="{FD10A58C-C33A-4C58-9638-D5DA7CB54ECD}"/>
    <cellStyle name="Normal 6 50" xfId="7636" xr:uid="{00000000-0005-0000-0000-0000C31D0000}"/>
    <cellStyle name="Normal 6 50 2" xfId="15621" xr:uid="{A2910DEE-E186-47A9-B307-81AF351FF9E0}"/>
    <cellStyle name="Normal 6 51" xfId="7637" xr:uid="{00000000-0005-0000-0000-0000C41D0000}"/>
    <cellStyle name="Normal 6 51 2" xfId="15622" xr:uid="{74DC3FA3-B826-4D82-8784-DAB815B6B4B3}"/>
    <cellStyle name="Normal 6 52" xfId="7638" xr:uid="{00000000-0005-0000-0000-0000C51D0000}"/>
    <cellStyle name="Normal 6 52 2" xfId="15623" xr:uid="{25CCC2D6-2A69-4D38-B7F2-18B99ABC2369}"/>
    <cellStyle name="Normal 6 53" xfId="7639" xr:uid="{00000000-0005-0000-0000-0000C61D0000}"/>
    <cellStyle name="Normal 6 53 2" xfId="15624" xr:uid="{2FDDA42C-8526-45EC-897F-6F6541206ADD}"/>
    <cellStyle name="Normal 6 54" xfId="7640" xr:uid="{00000000-0005-0000-0000-0000C71D0000}"/>
    <cellStyle name="Normal 6 54 2" xfId="15625" xr:uid="{E47FAF01-6BC9-4A6E-89F9-E216D877000E}"/>
    <cellStyle name="Normal 6 55" xfId="7641" xr:uid="{00000000-0005-0000-0000-0000C81D0000}"/>
    <cellStyle name="Normal 6 55 2" xfId="15626" xr:uid="{FEFCB64F-8710-487B-8506-64828B58834D}"/>
    <cellStyle name="Normal 6 56" xfId="7642" xr:uid="{00000000-0005-0000-0000-0000C91D0000}"/>
    <cellStyle name="Normal 6 56 2" xfId="15627" xr:uid="{E04042AD-BB2D-4D6A-BBBA-502696063698}"/>
    <cellStyle name="Normal 6 57" xfId="7643" xr:uid="{00000000-0005-0000-0000-0000CA1D0000}"/>
    <cellStyle name="Normal 6 57 2" xfId="15628" xr:uid="{CDC944C5-AB66-4666-8FA5-1BD90CA327FC}"/>
    <cellStyle name="Normal 6 58" xfId="7644" xr:uid="{00000000-0005-0000-0000-0000CB1D0000}"/>
    <cellStyle name="Normal 6 58 2" xfId="15629" xr:uid="{CF3E7ACB-97EA-47D4-93AA-FC6BE938AFC3}"/>
    <cellStyle name="Normal 6 59" xfId="7645" xr:uid="{00000000-0005-0000-0000-0000CC1D0000}"/>
    <cellStyle name="Normal 6 59 2" xfId="15630" xr:uid="{5512A18D-8A92-4247-A42B-446609939C5B}"/>
    <cellStyle name="Normal 6 6" xfId="7646" xr:uid="{00000000-0005-0000-0000-0000CD1D0000}"/>
    <cellStyle name="Normal 6 6 2" xfId="15631" xr:uid="{42DA96DA-84B5-463C-9AC0-CCCBE87F6D9C}"/>
    <cellStyle name="Normal 6 60" xfId="7647" xr:uid="{00000000-0005-0000-0000-0000CE1D0000}"/>
    <cellStyle name="Normal 6 60 2" xfId="15632" xr:uid="{3B966318-FA8A-4EC5-8E04-571EAEA3F1A0}"/>
    <cellStyle name="Normal 6 61" xfId="7648" xr:uid="{00000000-0005-0000-0000-0000CF1D0000}"/>
    <cellStyle name="Normal 6 61 2" xfId="15633" xr:uid="{E1619DE0-97CA-4226-BF54-CDAA77CCD807}"/>
    <cellStyle name="Normal 6 62" xfId="7649" xr:uid="{00000000-0005-0000-0000-0000D01D0000}"/>
    <cellStyle name="Normal 6 62 2" xfId="15634" xr:uid="{91DB56F3-45B0-459F-8BA9-9AF92BEEAA5C}"/>
    <cellStyle name="Normal 6 63" xfId="7650" xr:uid="{00000000-0005-0000-0000-0000D11D0000}"/>
    <cellStyle name="Normal 6 63 2" xfId="15635" xr:uid="{C1BDB38E-00E7-41C7-883C-25B301119A2F}"/>
    <cellStyle name="Normal 6 64" xfId="7651" xr:uid="{00000000-0005-0000-0000-0000D21D0000}"/>
    <cellStyle name="Normal 6 64 2" xfId="15636" xr:uid="{A7834EEC-C7A0-43A9-97B9-BCB315FE1489}"/>
    <cellStyle name="Normal 6 65" xfId="7652" xr:uid="{00000000-0005-0000-0000-0000D31D0000}"/>
    <cellStyle name="Normal 6 65 2" xfId="15637" xr:uid="{1ED07463-8BE2-47F7-9752-858F04FDD3FC}"/>
    <cellStyle name="Normal 6 66" xfId="7653" xr:uid="{00000000-0005-0000-0000-0000D41D0000}"/>
    <cellStyle name="Normal 6 66 2" xfId="15638" xr:uid="{140C5313-090D-4744-B422-B761C5A54FF1}"/>
    <cellStyle name="Normal 6 67" xfId="7654" xr:uid="{00000000-0005-0000-0000-0000D51D0000}"/>
    <cellStyle name="Normal 6 67 2" xfId="15639" xr:uid="{0084B6B7-ADC1-4401-BD22-97082CC6881D}"/>
    <cellStyle name="Normal 6 68" xfId="7655" xr:uid="{00000000-0005-0000-0000-0000D61D0000}"/>
    <cellStyle name="Normal 6 68 2" xfId="15640" xr:uid="{F9138281-4CB6-4316-B027-19EA6276538D}"/>
    <cellStyle name="Normal 6 69" xfId="7656" xr:uid="{00000000-0005-0000-0000-0000D71D0000}"/>
    <cellStyle name="Normal 6 69 2" xfId="15641" xr:uid="{24BCD5D5-4317-4A0D-8BBD-466569EEDD21}"/>
    <cellStyle name="Normal 6 7" xfId="7657" xr:uid="{00000000-0005-0000-0000-0000D81D0000}"/>
    <cellStyle name="Normal 6 7 2" xfId="15642" xr:uid="{835330F1-127B-4E98-A79A-E531F6AB380D}"/>
    <cellStyle name="Normal 6 70" xfId="7658" xr:uid="{00000000-0005-0000-0000-0000D91D0000}"/>
    <cellStyle name="Normal 6 70 2" xfId="15643" xr:uid="{35F5228C-A9CD-4A7D-B95E-5CB833FFFF54}"/>
    <cellStyle name="Normal 6 71" xfId="7659" xr:uid="{00000000-0005-0000-0000-0000DA1D0000}"/>
    <cellStyle name="Normal 6 71 2" xfId="15644" xr:uid="{E163FB92-8044-4211-88BC-5E19BC6BB31E}"/>
    <cellStyle name="Normal 6 72" xfId="7660" xr:uid="{00000000-0005-0000-0000-0000DB1D0000}"/>
    <cellStyle name="Normal 6 72 2" xfId="15645" xr:uid="{71921EE6-5379-43FE-9116-AB7056866B21}"/>
    <cellStyle name="Normal 6 73" xfId="7661" xr:uid="{00000000-0005-0000-0000-0000DC1D0000}"/>
    <cellStyle name="Normal 6 73 2" xfId="15646" xr:uid="{9F99FD02-74C4-4CDC-9AA0-53FB34F3CD9B}"/>
    <cellStyle name="Normal 6 74" xfId="7662" xr:uid="{00000000-0005-0000-0000-0000DD1D0000}"/>
    <cellStyle name="Normal 6 74 2" xfId="15647" xr:uid="{7B7C80FD-5056-4A1E-99A6-13A5AE2BCE47}"/>
    <cellStyle name="Normal 6 75" xfId="7663" xr:uid="{00000000-0005-0000-0000-0000DE1D0000}"/>
    <cellStyle name="Normal 6 75 2" xfId="15648" xr:uid="{B3082722-E29C-4C0F-A4C1-4C7F25CA0D0A}"/>
    <cellStyle name="Normal 6 76" xfId="7664" xr:uid="{00000000-0005-0000-0000-0000DF1D0000}"/>
    <cellStyle name="Normal 6 76 2" xfId="15649" xr:uid="{93D76EB9-4178-4BA8-928C-844491D94D1D}"/>
    <cellStyle name="Normal 6 77" xfId="7665" xr:uid="{00000000-0005-0000-0000-0000E01D0000}"/>
    <cellStyle name="Normal 6 77 2" xfId="15650" xr:uid="{B70FA57F-D269-4A11-A6F1-B56CA105C70F}"/>
    <cellStyle name="Normal 6 78" xfId="7666" xr:uid="{00000000-0005-0000-0000-0000E11D0000}"/>
    <cellStyle name="Normal 6 78 2" xfId="15651" xr:uid="{5F0F39C5-BF80-4069-B797-06230C0EAF86}"/>
    <cellStyle name="Normal 6 79" xfId="7667" xr:uid="{00000000-0005-0000-0000-0000E21D0000}"/>
    <cellStyle name="Normal 6 79 2" xfId="15652" xr:uid="{A20372AB-B95E-4F87-B064-BE7C176CA947}"/>
    <cellStyle name="Normal 6 8" xfId="7668" xr:uid="{00000000-0005-0000-0000-0000E31D0000}"/>
    <cellStyle name="Normal 6 8 2" xfId="15653" xr:uid="{D0BC4DD3-4C80-409D-9BD7-D3C06666D4B8}"/>
    <cellStyle name="Normal 6 80" xfId="7669" xr:uid="{00000000-0005-0000-0000-0000E41D0000}"/>
    <cellStyle name="Normal 6 80 2" xfId="15654" xr:uid="{FD6832EC-EF0E-4399-B329-C414A96496E2}"/>
    <cellStyle name="Normal 6 81" xfId="7670" xr:uid="{00000000-0005-0000-0000-0000E51D0000}"/>
    <cellStyle name="Normal 6 81 2" xfId="15655" xr:uid="{B527AECC-023C-489F-984E-2340E244B2B5}"/>
    <cellStyle name="Normal 6 82" xfId="7671" xr:uid="{00000000-0005-0000-0000-0000E61D0000}"/>
    <cellStyle name="Normal 6 82 2" xfId="15656" xr:uid="{0BC240A6-FA1E-4A50-A704-AD30432CD310}"/>
    <cellStyle name="Normal 6 83" xfId="7672" xr:uid="{00000000-0005-0000-0000-0000E71D0000}"/>
    <cellStyle name="Normal 6 83 2" xfId="15657" xr:uid="{BC36ADB6-90C0-439F-BA27-D83B240DA285}"/>
    <cellStyle name="Normal 6 84" xfId="7673" xr:uid="{00000000-0005-0000-0000-0000E81D0000}"/>
    <cellStyle name="Normal 6 84 2" xfId="15658" xr:uid="{0B30A910-E08D-4522-AE46-AD55E02A47BA}"/>
    <cellStyle name="Normal 6 85" xfId="7674" xr:uid="{00000000-0005-0000-0000-0000E91D0000}"/>
    <cellStyle name="Normal 6 85 2" xfId="15659" xr:uid="{C7E83530-8A6A-4B87-BA51-42C297F33026}"/>
    <cellStyle name="Normal 6 86" xfId="7675" xr:uid="{00000000-0005-0000-0000-0000EA1D0000}"/>
    <cellStyle name="Normal 6 86 2" xfId="15660" xr:uid="{E0188B61-ABB9-4D0C-B0D3-B13BB393D0B6}"/>
    <cellStyle name="Normal 6 87" xfId="7676" xr:uid="{00000000-0005-0000-0000-0000EB1D0000}"/>
    <cellStyle name="Normal 6 87 2" xfId="15661" xr:uid="{EC4C8A13-1828-4C9C-9C09-897BA26C1C6E}"/>
    <cellStyle name="Normal 6 88" xfId="7677" xr:uid="{00000000-0005-0000-0000-0000EC1D0000}"/>
    <cellStyle name="Normal 6 88 2" xfId="15662" xr:uid="{B8A1728F-9503-43A3-A32F-7CD5C1B5831A}"/>
    <cellStyle name="Normal 6 89" xfId="7678" xr:uid="{00000000-0005-0000-0000-0000ED1D0000}"/>
    <cellStyle name="Normal 6 89 2" xfId="15663" xr:uid="{F056252A-4A32-43C7-9593-D071FEA50F5C}"/>
    <cellStyle name="Normal 6 9" xfId="7679" xr:uid="{00000000-0005-0000-0000-0000EE1D0000}"/>
    <cellStyle name="Normal 6 9 2" xfId="15664" xr:uid="{BCBBB8F9-A2BC-4A48-B180-BC4E59CF930E}"/>
    <cellStyle name="Normal 6 90" xfId="7680" xr:uid="{00000000-0005-0000-0000-0000EF1D0000}"/>
    <cellStyle name="Normal 6 90 2" xfId="15665" xr:uid="{95E078B4-10ED-4C3C-B594-C01A754A515F}"/>
    <cellStyle name="Normal 6 91" xfId="7681" xr:uid="{00000000-0005-0000-0000-0000F01D0000}"/>
    <cellStyle name="Normal 6 91 2" xfId="15666" xr:uid="{FE5F889B-9621-4ACC-9C76-EF74FBDBE344}"/>
    <cellStyle name="Normal 6 92" xfId="7682" xr:uid="{00000000-0005-0000-0000-0000F11D0000}"/>
    <cellStyle name="Normal 6 92 2" xfId="15667" xr:uid="{8A3A4E8D-0143-4EC3-A6E9-173B54851CFC}"/>
    <cellStyle name="Normal 6 93" xfId="7683" xr:uid="{00000000-0005-0000-0000-0000F21D0000}"/>
    <cellStyle name="Normal 6 93 2" xfId="15668" xr:uid="{89158445-9EE7-45CF-BF06-AF00D74EAEBA}"/>
    <cellStyle name="Normal 6 94" xfId="7684" xr:uid="{00000000-0005-0000-0000-0000F31D0000}"/>
    <cellStyle name="Normal 6 94 2" xfId="15669" xr:uid="{435DBFB2-79F2-421A-BE82-E781F1BA5F6D}"/>
    <cellStyle name="Normal 6 95" xfId="7685" xr:uid="{00000000-0005-0000-0000-0000F41D0000}"/>
    <cellStyle name="Normal 6 95 2" xfId="15670" xr:uid="{039F5E80-ECB1-4551-9B84-4CF5DDE388F3}"/>
    <cellStyle name="Normal 6 96" xfId="7686" xr:uid="{00000000-0005-0000-0000-0000F51D0000}"/>
    <cellStyle name="Normal 6 96 2" xfId="15671" xr:uid="{A0270277-39F9-4376-8CFA-81D41AF4525F}"/>
    <cellStyle name="Normal 6 97" xfId="7687" xr:uid="{00000000-0005-0000-0000-0000F61D0000}"/>
    <cellStyle name="Normal 6 97 2" xfId="15672" xr:uid="{DA8E493A-D1E1-43C2-801D-34E6B71808F5}"/>
    <cellStyle name="Normal 6 98" xfId="7688" xr:uid="{00000000-0005-0000-0000-0000F71D0000}"/>
    <cellStyle name="Normal 6 98 2" xfId="15673" xr:uid="{D06B5233-BA30-46B3-84E2-C7177685808B}"/>
    <cellStyle name="Normal 6 99" xfId="7689" xr:uid="{00000000-0005-0000-0000-0000F81D0000}"/>
    <cellStyle name="Normal 6 99 2" xfId="15674" xr:uid="{37C846B1-3A36-4563-9381-3A3196920480}"/>
    <cellStyle name="Normal 60" xfId="34" xr:uid="{00000000-0005-0000-0000-0000F91D0000}"/>
    <cellStyle name="Normal 60 10" xfId="7690" xr:uid="{00000000-0005-0000-0000-0000FA1D0000}"/>
    <cellStyle name="Normal 60 10 2" xfId="15675" xr:uid="{ECD7E6BE-DAB4-4BB6-B05A-8AA9B854ECA6}"/>
    <cellStyle name="Normal 60 11" xfId="8021" xr:uid="{E6A3D44A-6E9B-43D0-B30E-3BAB157480FE}"/>
    <cellStyle name="Normal 60 2" xfId="7691" xr:uid="{00000000-0005-0000-0000-0000FB1D0000}"/>
    <cellStyle name="Normal 60 2 2" xfId="15676" xr:uid="{6F44C8A4-D571-42F6-AF41-3C9A46D193E0}"/>
    <cellStyle name="Normal 60 3" xfId="7692" xr:uid="{00000000-0005-0000-0000-0000FC1D0000}"/>
    <cellStyle name="Normal 60 3 2" xfId="15677" xr:uid="{390D6199-28EF-4321-B412-834DD414C218}"/>
    <cellStyle name="Normal 60 4" xfId="7693" xr:uid="{00000000-0005-0000-0000-0000FD1D0000}"/>
    <cellStyle name="Normal 60 4 2" xfId="15678" xr:uid="{1E0A14E1-AAC7-4313-BA7A-2720BE5AAC13}"/>
    <cellStyle name="Normal 60 5" xfId="7694" xr:uid="{00000000-0005-0000-0000-0000FE1D0000}"/>
    <cellStyle name="Normal 60 5 2" xfId="15679" xr:uid="{12C67C69-57F0-45DB-932F-D693B7D5D6FB}"/>
    <cellStyle name="Normal 60 6" xfId="7695" xr:uid="{00000000-0005-0000-0000-0000FF1D0000}"/>
    <cellStyle name="Normal 60 6 2" xfId="15680" xr:uid="{BF5CC953-9E1D-4C7B-ACF0-A539C1B202B7}"/>
    <cellStyle name="Normal 60 7" xfId="7696" xr:uid="{00000000-0005-0000-0000-0000001E0000}"/>
    <cellStyle name="Normal 60 7 2" xfId="15681" xr:uid="{083116FA-BAC5-49E5-850B-D01F0A529D43}"/>
    <cellStyle name="Normal 60 8" xfId="7697" xr:uid="{00000000-0005-0000-0000-0000011E0000}"/>
    <cellStyle name="Normal 60 8 2" xfId="15682" xr:uid="{61743612-376F-4ECB-BD92-0F64097E5275}"/>
    <cellStyle name="Normal 60 9" xfId="7698" xr:uid="{00000000-0005-0000-0000-0000021E0000}"/>
    <cellStyle name="Normal 60 9 2" xfId="15683" xr:uid="{A2096649-9928-4117-97AB-A28EDA744F8F}"/>
    <cellStyle name="Normal 61" xfId="36" xr:uid="{00000000-0005-0000-0000-0000031E0000}"/>
    <cellStyle name="Normal 61 10" xfId="7699" xr:uid="{00000000-0005-0000-0000-0000041E0000}"/>
    <cellStyle name="Normal 61 10 2" xfId="15684" xr:uid="{CAB32FCD-44BE-4592-A062-196E2635C9EA}"/>
    <cellStyle name="Normal 61 11" xfId="8023" xr:uid="{468F1BAF-E41B-419A-B3CD-B0C3B94B6A19}"/>
    <cellStyle name="Normal 61 2" xfId="7700" xr:uid="{00000000-0005-0000-0000-0000051E0000}"/>
    <cellStyle name="Normal 61 2 2" xfId="15685" xr:uid="{35A28E37-3D6B-4058-B814-D5869E824FA8}"/>
    <cellStyle name="Normal 61 3" xfId="7701" xr:uid="{00000000-0005-0000-0000-0000061E0000}"/>
    <cellStyle name="Normal 61 3 2" xfId="15686" xr:uid="{6632A72B-9261-4C1F-8D74-E9F88C41AA38}"/>
    <cellStyle name="Normal 61 4" xfId="7702" xr:uid="{00000000-0005-0000-0000-0000071E0000}"/>
    <cellStyle name="Normal 61 4 2" xfId="15687" xr:uid="{EF7E6758-617D-49C2-B70A-DD171189AFA0}"/>
    <cellStyle name="Normal 61 5" xfId="7703" xr:uid="{00000000-0005-0000-0000-0000081E0000}"/>
    <cellStyle name="Normal 61 5 2" xfId="15688" xr:uid="{019B5757-E4E6-4F29-A06F-EEAD0EA0842A}"/>
    <cellStyle name="Normal 61 6" xfId="7704" xr:uid="{00000000-0005-0000-0000-0000091E0000}"/>
    <cellStyle name="Normal 61 6 2" xfId="15689" xr:uid="{1E319F5B-DC3F-4292-8579-551CE483602A}"/>
    <cellStyle name="Normal 61 7" xfId="7705" xr:uid="{00000000-0005-0000-0000-00000A1E0000}"/>
    <cellStyle name="Normal 61 7 2" xfId="15690" xr:uid="{AFB41702-D55F-4659-AA5A-91D79741D9A2}"/>
    <cellStyle name="Normal 61 8" xfId="7706" xr:uid="{00000000-0005-0000-0000-00000B1E0000}"/>
    <cellStyle name="Normal 61 8 2" xfId="15691" xr:uid="{F8B22C48-8BA2-4F42-91CA-D407CD7595F2}"/>
    <cellStyle name="Normal 61 9" xfId="7707" xr:uid="{00000000-0005-0000-0000-00000C1E0000}"/>
    <cellStyle name="Normal 61 9 2" xfId="15692" xr:uid="{5026327A-F783-4BD1-9FAE-4851B333BCD9}"/>
    <cellStyle name="Normal 63" xfId="45" xr:uid="{00000000-0005-0000-0000-00000D1E0000}"/>
    <cellStyle name="Normal 63 10" xfId="7708" xr:uid="{00000000-0005-0000-0000-00000E1E0000}"/>
    <cellStyle name="Normal 63 10 2" xfId="15693" xr:uid="{A6DE624B-63C8-428E-9089-B7C89221DEE6}"/>
    <cellStyle name="Normal 63 11" xfId="8032" xr:uid="{B5C3C6DD-03BA-4E67-A428-468AF41A5692}"/>
    <cellStyle name="Normal 63 2" xfId="7709" xr:uid="{00000000-0005-0000-0000-00000F1E0000}"/>
    <cellStyle name="Normal 63 2 2" xfId="15694" xr:uid="{9FE3F8AB-E35A-4D7C-8EB4-7663CA6D5705}"/>
    <cellStyle name="Normal 63 3" xfId="7710" xr:uid="{00000000-0005-0000-0000-0000101E0000}"/>
    <cellStyle name="Normal 63 3 2" xfId="15695" xr:uid="{8FD3E2AA-D367-4D71-9606-7F5FA7DDD362}"/>
    <cellStyle name="Normal 63 4" xfId="7711" xr:uid="{00000000-0005-0000-0000-0000111E0000}"/>
    <cellStyle name="Normal 63 4 2" xfId="15696" xr:uid="{191E399D-B228-4740-894E-78F849EFB139}"/>
    <cellStyle name="Normal 63 5" xfId="7712" xr:uid="{00000000-0005-0000-0000-0000121E0000}"/>
    <cellStyle name="Normal 63 5 2" xfId="15697" xr:uid="{B47547F1-62D5-4783-82CB-E1593CBE986E}"/>
    <cellStyle name="Normal 63 6" xfId="7713" xr:uid="{00000000-0005-0000-0000-0000131E0000}"/>
    <cellStyle name="Normal 63 6 2" xfId="15698" xr:uid="{A637DE4F-EB3E-4197-85C4-ABA0973DD5F9}"/>
    <cellStyle name="Normal 63 7" xfId="7714" xr:uid="{00000000-0005-0000-0000-0000141E0000}"/>
    <cellStyle name="Normal 63 7 2" xfId="15699" xr:uid="{6E9997B3-F8C3-450E-A036-36BBCFBB5280}"/>
    <cellStyle name="Normal 63 8" xfId="7715" xr:uid="{00000000-0005-0000-0000-0000151E0000}"/>
    <cellStyle name="Normal 63 8 2" xfId="15700" xr:uid="{29858488-AA78-4D63-941B-2DEAE66A5819}"/>
    <cellStyle name="Normal 63 9" xfId="7716" xr:uid="{00000000-0005-0000-0000-0000161E0000}"/>
    <cellStyle name="Normal 63 9 2" xfId="15701" xr:uid="{C362512C-272E-4B91-A144-A39DBDEA1B02}"/>
    <cellStyle name="Normal 7" xfId="7717" xr:uid="{00000000-0005-0000-0000-0000171E0000}"/>
    <cellStyle name="Normal 7 10" xfId="7718" xr:uid="{00000000-0005-0000-0000-0000181E0000}"/>
    <cellStyle name="Normal 7 10 2" xfId="15703" xr:uid="{1DA1DC3A-0598-4803-B3AB-3532FDCCA24B}"/>
    <cellStyle name="Normal 7 11" xfId="7719" xr:uid="{00000000-0005-0000-0000-0000191E0000}"/>
    <cellStyle name="Normal 7 11 2" xfId="15704" xr:uid="{49B0AA3B-9834-45B1-A508-1D1171CEF479}"/>
    <cellStyle name="Normal 7 12" xfId="7720" xr:uid="{00000000-0005-0000-0000-00001A1E0000}"/>
    <cellStyle name="Normal 7 12 2" xfId="15705" xr:uid="{0A5B220E-875D-4C74-8801-69D256445A9D}"/>
    <cellStyle name="Normal 7 13" xfId="7721" xr:uid="{00000000-0005-0000-0000-00001B1E0000}"/>
    <cellStyle name="Normal 7 13 2" xfId="15706" xr:uid="{AB52B80E-3DF7-49F8-81DE-A6F2FA1C24E2}"/>
    <cellStyle name="Normal 7 14" xfId="7722" xr:uid="{00000000-0005-0000-0000-00001C1E0000}"/>
    <cellStyle name="Normal 7 14 2" xfId="15707" xr:uid="{532907BF-80DB-46C6-8501-D59FF121F671}"/>
    <cellStyle name="Normal 7 15" xfId="7723" xr:uid="{00000000-0005-0000-0000-00001D1E0000}"/>
    <cellStyle name="Normal 7 15 2" xfId="15708" xr:uid="{F872C16F-D172-434C-A2E9-8864F82098F0}"/>
    <cellStyle name="Normal 7 16" xfId="7724" xr:uid="{00000000-0005-0000-0000-00001E1E0000}"/>
    <cellStyle name="Normal 7 16 2" xfId="15709" xr:uid="{7A57349D-C6AB-4810-82CD-1D802789AEF9}"/>
    <cellStyle name="Normal 7 17" xfId="7725" xr:uid="{00000000-0005-0000-0000-00001F1E0000}"/>
    <cellStyle name="Normal 7 17 2" xfId="15710" xr:uid="{A2CE2EF3-EC03-4A18-8FC4-652CBD1B55F1}"/>
    <cellStyle name="Normal 7 18" xfId="7726" xr:uid="{00000000-0005-0000-0000-0000201E0000}"/>
    <cellStyle name="Normal 7 18 2" xfId="15711" xr:uid="{EA47F312-68DC-4604-9A5B-0A963406898F}"/>
    <cellStyle name="Normal 7 19" xfId="7727" xr:uid="{00000000-0005-0000-0000-0000211E0000}"/>
    <cellStyle name="Normal 7 19 2" xfId="15712" xr:uid="{20557738-2BDC-4300-BE69-711124EE04D1}"/>
    <cellStyle name="Normal 7 2" xfId="7728" xr:uid="{00000000-0005-0000-0000-0000221E0000}"/>
    <cellStyle name="Normal 7 2 2" xfId="15713" xr:uid="{20ECBECB-08DE-4FF6-A347-8D4B270D3A63}"/>
    <cellStyle name="Normal 7 20" xfId="7729" xr:uid="{00000000-0005-0000-0000-0000231E0000}"/>
    <cellStyle name="Normal 7 20 2" xfId="15714" xr:uid="{1FB4989B-D993-4425-A858-AE8017476151}"/>
    <cellStyle name="Normal 7 21" xfId="7730" xr:uid="{00000000-0005-0000-0000-0000241E0000}"/>
    <cellStyle name="Normal 7 21 2" xfId="15715" xr:uid="{38F0F24E-3286-47B5-81C4-2EA198F824BB}"/>
    <cellStyle name="Normal 7 22" xfId="7731" xr:uid="{00000000-0005-0000-0000-0000251E0000}"/>
    <cellStyle name="Normal 7 22 2" xfId="15716" xr:uid="{B2179BA2-679B-40DB-8539-ED7DEC710F72}"/>
    <cellStyle name="Normal 7 23" xfId="7732" xr:uid="{00000000-0005-0000-0000-0000261E0000}"/>
    <cellStyle name="Normal 7 23 2" xfId="15717" xr:uid="{912C48D8-89D4-4D03-A195-9F73F59EEBC6}"/>
    <cellStyle name="Normal 7 24" xfId="7733" xr:uid="{00000000-0005-0000-0000-0000271E0000}"/>
    <cellStyle name="Normal 7 24 2" xfId="15718" xr:uid="{EABD2EEC-0678-4951-9323-87361BBD04F1}"/>
    <cellStyle name="Normal 7 25" xfId="7734" xr:uid="{00000000-0005-0000-0000-0000281E0000}"/>
    <cellStyle name="Normal 7 25 2" xfId="15719" xr:uid="{6C5F0822-D5B1-4F0C-85D5-DD8E7EF4814D}"/>
    <cellStyle name="Normal 7 26" xfId="7735" xr:uid="{00000000-0005-0000-0000-0000291E0000}"/>
    <cellStyle name="Normal 7 26 2" xfId="15720" xr:uid="{4BC15213-15CA-45DB-A3E4-F880B509F605}"/>
    <cellStyle name="Normal 7 27" xfId="7736" xr:uid="{00000000-0005-0000-0000-00002A1E0000}"/>
    <cellStyle name="Normal 7 27 2" xfId="15721" xr:uid="{540B1153-CF37-40E6-A05D-0AE41CE17601}"/>
    <cellStyle name="Normal 7 28" xfId="7737" xr:uid="{00000000-0005-0000-0000-00002B1E0000}"/>
    <cellStyle name="Normal 7 28 2" xfId="15722" xr:uid="{8633243C-5D3D-4893-9687-2B398501C1DA}"/>
    <cellStyle name="Normal 7 29" xfId="7738" xr:uid="{00000000-0005-0000-0000-00002C1E0000}"/>
    <cellStyle name="Normal 7 29 2" xfId="15723" xr:uid="{37BB83C5-C426-4846-95E9-08C2039ED0BF}"/>
    <cellStyle name="Normal 7 3" xfId="7739" xr:uid="{00000000-0005-0000-0000-00002D1E0000}"/>
    <cellStyle name="Normal 7 3 2" xfId="15724" xr:uid="{7D729DF4-71EB-41DE-8CA9-89B32BB41A56}"/>
    <cellStyle name="Normal 7 30" xfId="7740" xr:uid="{00000000-0005-0000-0000-00002E1E0000}"/>
    <cellStyle name="Normal 7 30 2" xfId="15725" xr:uid="{4F08C145-D47B-472A-BD66-1A7338BAEA2A}"/>
    <cellStyle name="Normal 7 31" xfId="7741" xr:uid="{00000000-0005-0000-0000-00002F1E0000}"/>
    <cellStyle name="Normal 7 31 2" xfId="15726" xr:uid="{72DDFAF0-277A-4ACD-944D-5101C2F361D5}"/>
    <cellStyle name="Normal 7 32" xfId="7742" xr:uid="{00000000-0005-0000-0000-0000301E0000}"/>
    <cellStyle name="Normal 7 32 2" xfId="15727" xr:uid="{411C07AC-84EB-4C53-84E5-7FDAEA1A8B1C}"/>
    <cellStyle name="Normal 7 33" xfId="7743" xr:uid="{00000000-0005-0000-0000-0000311E0000}"/>
    <cellStyle name="Normal 7 33 2" xfId="15728" xr:uid="{0B335D83-7493-4A1B-BDEB-1C88FFED9590}"/>
    <cellStyle name="Normal 7 34" xfId="7744" xr:uid="{00000000-0005-0000-0000-0000321E0000}"/>
    <cellStyle name="Normal 7 34 2" xfId="15729" xr:uid="{74FF4AEE-4735-485A-A302-ED3CEBECCA93}"/>
    <cellStyle name="Normal 7 35" xfId="7745" xr:uid="{00000000-0005-0000-0000-0000331E0000}"/>
    <cellStyle name="Normal 7 35 2" xfId="15730" xr:uid="{15626556-D114-4CA8-8F2B-4DF9C9EAD8F0}"/>
    <cellStyle name="Normal 7 36" xfId="7746" xr:uid="{00000000-0005-0000-0000-0000341E0000}"/>
    <cellStyle name="Normal 7 36 2" xfId="15731" xr:uid="{176E9680-9A59-4D15-9C51-7378C1D2CC6E}"/>
    <cellStyle name="Normal 7 37" xfId="7747" xr:uid="{00000000-0005-0000-0000-0000351E0000}"/>
    <cellStyle name="Normal 7 37 2" xfId="15732" xr:uid="{7B0FCBEC-B311-4169-8C6C-BEB873F50F63}"/>
    <cellStyle name="Normal 7 38" xfId="7748" xr:uid="{00000000-0005-0000-0000-0000361E0000}"/>
    <cellStyle name="Normal 7 38 2" xfId="15733" xr:uid="{F75898E3-A3AD-4ED8-907B-2C482856BB4A}"/>
    <cellStyle name="Normal 7 39" xfId="7749" xr:uid="{00000000-0005-0000-0000-0000371E0000}"/>
    <cellStyle name="Normal 7 39 2" xfId="15734" xr:uid="{C9831FED-341B-4864-9955-73A60BEB69EA}"/>
    <cellStyle name="Normal 7 4" xfId="7750" xr:uid="{00000000-0005-0000-0000-0000381E0000}"/>
    <cellStyle name="Normal 7 4 2" xfId="15735" xr:uid="{A6CFD230-0E10-47F6-884E-281AC15D9804}"/>
    <cellStyle name="Normal 7 40" xfId="7751" xr:uid="{00000000-0005-0000-0000-0000391E0000}"/>
    <cellStyle name="Normal 7 40 2" xfId="15736" xr:uid="{BEA2AE4B-C8BB-466F-849A-869ADBDA6F57}"/>
    <cellStyle name="Normal 7 41" xfId="7752" xr:uid="{00000000-0005-0000-0000-00003A1E0000}"/>
    <cellStyle name="Normal 7 41 2" xfId="15737" xr:uid="{CCDC7E0C-726D-4A90-94EE-1273B5F65942}"/>
    <cellStyle name="Normal 7 42" xfId="7753" xr:uid="{00000000-0005-0000-0000-00003B1E0000}"/>
    <cellStyle name="Normal 7 42 2" xfId="15738" xr:uid="{BC65EE11-8761-445E-A525-074F12A626CB}"/>
    <cellStyle name="Normal 7 43" xfId="7754" xr:uid="{00000000-0005-0000-0000-00003C1E0000}"/>
    <cellStyle name="Normal 7 43 2" xfId="15739" xr:uid="{DF582FAE-57F3-4213-9510-1A5DC5537508}"/>
    <cellStyle name="Normal 7 44" xfId="7755" xr:uid="{00000000-0005-0000-0000-00003D1E0000}"/>
    <cellStyle name="Normal 7 44 2" xfId="15740" xr:uid="{AA816FD8-3E3D-47C3-BB0D-97DD7796EF5E}"/>
    <cellStyle name="Normal 7 45" xfId="7756" xr:uid="{00000000-0005-0000-0000-00003E1E0000}"/>
    <cellStyle name="Normal 7 45 2" xfId="15741" xr:uid="{A7123E80-BCB5-451C-B08E-B04FF658F552}"/>
    <cellStyle name="Normal 7 46" xfId="7757" xr:uid="{00000000-0005-0000-0000-00003F1E0000}"/>
    <cellStyle name="Normal 7 46 2" xfId="15742" xr:uid="{F156F57A-57B5-4334-9322-63FD94E29B02}"/>
    <cellStyle name="Normal 7 47" xfId="7758" xr:uid="{00000000-0005-0000-0000-0000401E0000}"/>
    <cellStyle name="Normal 7 47 2" xfId="15743" xr:uid="{8512DC49-26C2-4434-95D6-050F33888D75}"/>
    <cellStyle name="Normal 7 48" xfId="7759" xr:uid="{00000000-0005-0000-0000-0000411E0000}"/>
    <cellStyle name="Normal 7 48 2" xfId="15744" xr:uid="{8156CC88-638F-47E9-8EF3-2F01DC34ACE6}"/>
    <cellStyle name="Normal 7 49" xfId="7760" xr:uid="{00000000-0005-0000-0000-0000421E0000}"/>
    <cellStyle name="Normal 7 49 2" xfId="15745" xr:uid="{2C05B302-E803-44C2-8787-C498533F438C}"/>
    <cellStyle name="Normal 7 5" xfId="7761" xr:uid="{00000000-0005-0000-0000-0000431E0000}"/>
    <cellStyle name="Normal 7 5 2" xfId="15746" xr:uid="{8AD2B1B4-9A64-48C2-B088-36935F5BD0F4}"/>
    <cellStyle name="Normal 7 50" xfId="7762" xr:uid="{00000000-0005-0000-0000-0000441E0000}"/>
    <cellStyle name="Normal 7 50 2" xfId="15747" xr:uid="{277B9A78-715A-48DA-81D8-442A19343D67}"/>
    <cellStyle name="Normal 7 51" xfId="7763" xr:uid="{00000000-0005-0000-0000-0000451E0000}"/>
    <cellStyle name="Normal 7 51 2" xfId="15748" xr:uid="{4676EFCD-96C6-423A-A5FC-60566BE7CA33}"/>
    <cellStyle name="Normal 7 52" xfId="7764" xr:uid="{00000000-0005-0000-0000-0000461E0000}"/>
    <cellStyle name="Normal 7 52 2" xfId="15749" xr:uid="{B3F78BFF-E52A-40E4-A678-3C0789FCFD27}"/>
    <cellStyle name="Normal 7 53" xfId="7765" xr:uid="{00000000-0005-0000-0000-0000471E0000}"/>
    <cellStyle name="Normal 7 53 2" xfId="15750" xr:uid="{25121F4E-731A-4B7B-BFE2-A9856BD5BD38}"/>
    <cellStyle name="Normal 7 54" xfId="7766" xr:uid="{00000000-0005-0000-0000-0000481E0000}"/>
    <cellStyle name="Normal 7 54 2" xfId="15751" xr:uid="{8E310B96-C3E4-4886-8EBE-D39F85C5533F}"/>
    <cellStyle name="Normal 7 55" xfId="7767" xr:uid="{00000000-0005-0000-0000-0000491E0000}"/>
    <cellStyle name="Normal 7 55 2" xfId="15752" xr:uid="{92B4A97A-10EC-44A6-815F-2D96153A62D1}"/>
    <cellStyle name="Normal 7 56" xfId="7768" xr:uid="{00000000-0005-0000-0000-00004A1E0000}"/>
    <cellStyle name="Normal 7 56 2" xfId="15753" xr:uid="{0AA86943-5B80-4593-8C88-7CBBA174A51B}"/>
    <cellStyle name="Normal 7 57" xfId="7769" xr:uid="{00000000-0005-0000-0000-00004B1E0000}"/>
    <cellStyle name="Normal 7 57 2" xfId="15754" xr:uid="{B393C413-F7C3-419D-8547-064089F7BCB7}"/>
    <cellStyle name="Normal 7 58" xfId="7770" xr:uid="{00000000-0005-0000-0000-00004C1E0000}"/>
    <cellStyle name="Normal 7 58 2" xfId="15755" xr:uid="{3229B2C8-A4F5-43B3-B36E-C227D779391A}"/>
    <cellStyle name="Normal 7 59" xfId="7771" xr:uid="{00000000-0005-0000-0000-00004D1E0000}"/>
    <cellStyle name="Normal 7 59 2" xfId="15756" xr:uid="{E54C22AE-EDAD-4BF2-99A6-5B40E65DA0A5}"/>
    <cellStyle name="Normal 7 6" xfId="7772" xr:uid="{00000000-0005-0000-0000-00004E1E0000}"/>
    <cellStyle name="Normal 7 6 2" xfId="15757" xr:uid="{82B8B0FF-F78E-46CF-A15D-A13AD4F645F6}"/>
    <cellStyle name="Normal 7 60" xfId="7773" xr:uid="{00000000-0005-0000-0000-00004F1E0000}"/>
    <cellStyle name="Normal 7 60 2" xfId="15758" xr:uid="{ED1DFD76-8DA7-4B63-BAAA-CC4946810370}"/>
    <cellStyle name="Normal 7 61" xfId="7774" xr:uid="{00000000-0005-0000-0000-0000501E0000}"/>
    <cellStyle name="Normal 7 61 2" xfId="15759" xr:uid="{63BD1104-B39E-4040-B799-5AE1D2B641B6}"/>
    <cellStyle name="Normal 7 62" xfId="7775" xr:uid="{00000000-0005-0000-0000-0000511E0000}"/>
    <cellStyle name="Normal 7 62 2" xfId="15760" xr:uid="{CDF88304-B5FB-4E26-A19E-188D991AB45D}"/>
    <cellStyle name="Normal 7 63" xfId="7776" xr:uid="{00000000-0005-0000-0000-0000521E0000}"/>
    <cellStyle name="Normal 7 63 2" xfId="15761" xr:uid="{5038974F-A21A-4F78-A4E3-45DC5FC8D251}"/>
    <cellStyle name="Normal 7 64" xfId="7777" xr:uid="{00000000-0005-0000-0000-0000531E0000}"/>
    <cellStyle name="Normal 7 64 2" xfId="15762" xr:uid="{7D03C39A-C275-4355-A3AC-D3FD71A9A83E}"/>
    <cellStyle name="Normal 7 65" xfId="7778" xr:uid="{00000000-0005-0000-0000-0000541E0000}"/>
    <cellStyle name="Normal 7 65 2" xfId="15763" xr:uid="{0302D17A-F8F8-4C07-B423-2A45B6FC1770}"/>
    <cellStyle name="Normal 7 66" xfId="7779" xr:uid="{00000000-0005-0000-0000-0000551E0000}"/>
    <cellStyle name="Normal 7 66 2" xfId="15764" xr:uid="{08881F5D-17B2-4F6F-8D5D-D514A04717E5}"/>
    <cellStyle name="Normal 7 67" xfId="7780" xr:uid="{00000000-0005-0000-0000-0000561E0000}"/>
    <cellStyle name="Normal 7 67 2" xfId="15765" xr:uid="{65970CBE-279F-41CB-92A6-D64931A8532F}"/>
    <cellStyle name="Normal 7 68" xfId="7781" xr:uid="{00000000-0005-0000-0000-0000571E0000}"/>
    <cellStyle name="Normal 7 68 2" xfId="15766" xr:uid="{1059866D-E6CD-4067-82E4-0A6CFBD285C7}"/>
    <cellStyle name="Normal 7 69" xfId="7782" xr:uid="{00000000-0005-0000-0000-0000581E0000}"/>
    <cellStyle name="Normal 7 69 2" xfId="15767" xr:uid="{6BE5C8D8-C770-47E2-A629-AD3A89B18F0A}"/>
    <cellStyle name="Normal 7 7" xfId="7783" xr:uid="{00000000-0005-0000-0000-0000591E0000}"/>
    <cellStyle name="Normal 7 7 2" xfId="15768" xr:uid="{86F84517-1795-4453-AE85-D21680FAE78F}"/>
    <cellStyle name="Normal 7 70" xfId="7784" xr:uid="{00000000-0005-0000-0000-00005A1E0000}"/>
    <cellStyle name="Normal 7 70 2" xfId="15769" xr:uid="{81F2D978-F219-4282-AAB6-E0A3459853A8}"/>
    <cellStyle name="Normal 7 71" xfId="7785" xr:uid="{00000000-0005-0000-0000-00005B1E0000}"/>
    <cellStyle name="Normal 7 71 2" xfId="15770" xr:uid="{45E90F82-DD29-496C-B235-750BED985FD8}"/>
    <cellStyle name="Normal 7 72" xfId="7786" xr:uid="{00000000-0005-0000-0000-00005C1E0000}"/>
    <cellStyle name="Normal 7 72 2" xfId="15771" xr:uid="{D1A9CD09-31C9-4F0B-B008-99BC97DAFACD}"/>
    <cellStyle name="Normal 7 73" xfId="7787" xr:uid="{00000000-0005-0000-0000-00005D1E0000}"/>
    <cellStyle name="Normal 7 73 2" xfId="15772" xr:uid="{4AC238BC-AE91-49FB-9B47-D2961B3CB73E}"/>
    <cellStyle name="Normal 7 74" xfId="7788" xr:uid="{00000000-0005-0000-0000-00005E1E0000}"/>
    <cellStyle name="Normal 7 74 2" xfId="15773" xr:uid="{ED57EEE3-999A-49D7-AC45-B6A67DF9C15E}"/>
    <cellStyle name="Normal 7 75" xfId="7789" xr:uid="{00000000-0005-0000-0000-00005F1E0000}"/>
    <cellStyle name="Normal 7 75 2" xfId="15774" xr:uid="{7F1D4C1C-D43A-4E2F-8668-7A0292769513}"/>
    <cellStyle name="Normal 7 76" xfId="7790" xr:uid="{00000000-0005-0000-0000-0000601E0000}"/>
    <cellStyle name="Normal 7 76 2" xfId="15775" xr:uid="{7FFAE869-52DC-441E-B3DD-894C90039B12}"/>
    <cellStyle name="Normal 7 77" xfId="7791" xr:uid="{00000000-0005-0000-0000-0000611E0000}"/>
    <cellStyle name="Normal 7 77 2" xfId="15776" xr:uid="{58BF7926-A193-4276-88B2-D7C6F9CEEF83}"/>
    <cellStyle name="Normal 7 78" xfId="7792" xr:uid="{00000000-0005-0000-0000-0000621E0000}"/>
    <cellStyle name="Normal 7 78 2" xfId="15777" xr:uid="{A0D27340-F1FD-4092-BEDB-11E798A9F81C}"/>
    <cellStyle name="Normal 7 79" xfId="7793" xr:uid="{00000000-0005-0000-0000-0000631E0000}"/>
    <cellStyle name="Normal 7 79 2" xfId="15778" xr:uid="{1FA30ED0-ECA8-41B0-88C7-B005A4A74B84}"/>
    <cellStyle name="Normal 7 8" xfId="7794" xr:uid="{00000000-0005-0000-0000-0000641E0000}"/>
    <cellStyle name="Normal 7 8 2" xfId="15779" xr:uid="{1D683079-9687-4AE0-9732-655F52E1C4CF}"/>
    <cellStyle name="Normal 7 80" xfId="7795" xr:uid="{00000000-0005-0000-0000-0000651E0000}"/>
    <cellStyle name="Normal 7 80 2" xfId="15780" xr:uid="{3625CE4E-D71D-4D21-A408-223AF3C25D98}"/>
    <cellStyle name="Normal 7 81" xfId="15702" xr:uid="{A406F07E-0025-49AE-B0A6-1E39E620DE92}"/>
    <cellStyle name="Normal 7 9" xfId="20" xr:uid="{00000000-0005-0000-0000-0000661E0000}"/>
    <cellStyle name="Normal 7 9 2" xfId="8009" xr:uid="{8882BFBB-BEB0-4AFE-A770-5B3C9690F93D}"/>
    <cellStyle name="Normal 70 10" xfId="7796" xr:uid="{00000000-0005-0000-0000-0000671E0000}"/>
    <cellStyle name="Normal 70 10 2" xfId="15781" xr:uid="{B49319AC-2D7D-4994-A33C-BE1084E9CFFD}"/>
    <cellStyle name="Normal 70 2" xfId="7797" xr:uid="{00000000-0005-0000-0000-0000681E0000}"/>
    <cellStyle name="Normal 70 2 2" xfId="15782" xr:uid="{325731BE-6753-4EA1-9A4C-838A377F42AA}"/>
    <cellStyle name="Normal 70 3" xfId="7798" xr:uid="{00000000-0005-0000-0000-0000691E0000}"/>
    <cellStyle name="Normal 70 3 2" xfId="15783" xr:uid="{5CC53D31-579C-4FA9-ACB7-466708FEA042}"/>
    <cellStyle name="Normal 70 4" xfId="7799" xr:uid="{00000000-0005-0000-0000-00006A1E0000}"/>
    <cellStyle name="Normal 70 4 2" xfId="15784" xr:uid="{48721793-D585-4108-A7E1-5C7F64C1EB47}"/>
    <cellStyle name="Normal 70 5" xfId="7800" xr:uid="{00000000-0005-0000-0000-00006B1E0000}"/>
    <cellStyle name="Normal 70 5 2" xfId="15785" xr:uid="{FE307700-2F09-4CBF-AB00-33C033523C97}"/>
    <cellStyle name="Normal 70 6" xfId="7801" xr:uid="{00000000-0005-0000-0000-00006C1E0000}"/>
    <cellStyle name="Normal 70 6 2" xfId="15786" xr:uid="{3CD62199-53EE-4973-A9E0-BFF865D9CC9D}"/>
    <cellStyle name="Normal 70 7" xfId="7802" xr:uid="{00000000-0005-0000-0000-00006D1E0000}"/>
    <cellStyle name="Normal 70 7 2" xfId="15787" xr:uid="{A461EF5B-CFC5-4942-A8FB-C9C3BAC81BF4}"/>
    <cellStyle name="Normal 70 8" xfId="7803" xr:uid="{00000000-0005-0000-0000-00006E1E0000}"/>
    <cellStyle name="Normal 70 8 2" xfId="15788" xr:uid="{856B60D0-CEFF-462E-9ED3-82527768B422}"/>
    <cellStyle name="Normal 70 9" xfId="7804" xr:uid="{00000000-0005-0000-0000-00006F1E0000}"/>
    <cellStyle name="Normal 70 9 2" xfId="15789" xr:uid="{D14C8116-6D32-4D0A-8A38-A50E77C98668}"/>
    <cellStyle name="Normal 79" xfId="41" xr:uid="{00000000-0005-0000-0000-0000701E0000}"/>
    <cellStyle name="Normal 79 10" xfId="7805" xr:uid="{00000000-0005-0000-0000-0000711E0000}"/>
    <cellStyle name="Normal 79 10 2" xfId="15790" xr:uid="{9D6D34C5-0CE6-4D52-A795-3D4B742381C7}"/>
    <cellStyle name="Normal 79 11" xfId="8028" xr:uid="{FEF8BCDF-192A-47CF-916E-028041AB0B04}"/>
    <cellStyle name="Normal 79 2" xfId="7806" xr:uid="{00000000-0005-0000-0000-0000721E0000}"/>
    <cellStyle name="Normal 79 2 2" xfId="15791" xr:uid="{F4A155E4-6AA8-4304-9A6C-1CF58E82109E}"/>
    <cellStyle name="Normal 79 3" xfId="7807" xr:uid="{00000000-0005-0000-0000-0000731E0000}"/>
    <cellStyle name="Normal 79 3 2" xfId="15792" xr:uid="{B872C653-8D45-4FFA-849C-EDF9E117FD49}"/>
    <cellStyle name="Normal 79 4" xfId="7808" xr:uid="{00000000-0005-0000-0000-0000741E0000}"/>
    <cellStyle name="Normal 79 4 2" xfId="15793" xr:uid="{56B8AB71-E264-499C-A4FC-ED7E62701A62}"/>
    <cellStyle name="Normal 79 5" xfId="7809" xr:uid="{00000000-0005-0000-0000-0000751E0000}"/>
    <cellStyle name="Normal 79 5 2" xfId="15794" xr:uid="{2D9257B7-DAFB-48EF-B932-5C6CC6A31931}"/>
    <cellStyle name="Normal 79 6" xfId="7810" xr:uid="{00000000-0005-0000-0000-0000761E0000}"/>
    <cellStyle name="Normal 79 6 2" xfId="15795" xr:uid="{889E5BB9-1A2D-409F-9EF3-38E63B6CB607}"/>
    <cellStyle name="Normal 79 7" xfId="7811" xr:uid="{00000000-0005-0000-0000-0000771E0000}"/>
    <cellStyle name="Normal 79 7 2" xfId="15796" xr:uid="{CC16309C-1FF9-413B-9911-83C17C94F3A2}"/>
    <cellStyle name="Normal 79 8" xfId="7812" xr:uid="{00000000-0005-0000-0000-0000781E0000}"/>
    <cellStyle name="Normal 79 8 2" xfId="15797" xr:uid="{B1FCC9E3-0CB8-48A4-A15B-66FDEF6F3DA5}"/>
    <cellStyle name="Normal 79 9" xfId="7813" xr:uid="{00000000-0005-0000-0000-0000791E0000}"/>
    <cellStyle name="Normal 79 9 2" xfId="15798" xr:uid="{A89E510F-6CA4-4023-B725-D0BA0550F40C}"/>
    <cellStyle name="Normal 8" xfId="16" xr:uid="{00000000-0005-0000-0000-00007A1E0000}"/>
    <cellStyle name="Normal 8 10" xfId="27" xr:uid="{00000000-0005-0000-0000-00007B1E0000}"/>
    <cellStyle name="Normal 8 10 2" xfId="8015" xr:uid="{2259C867-58D6-4975-9A38-BF0D30424F69}"/>
    <cellStyle name="Normal 8 11" xfId="7814" xr:uid="{00000000-0005-0000-0000-00007C1E0000}"/>
    <cellStyle name="Normal 8 11 2" xfId="15799" xr:uid="{C657A6E1-28AC-4A5A-AD8F-ACF76CDFB193}"/>
    <cellStyle name="Normal 8 12" xfId="7815" xr:uid="{00000000-0005-0000-0000-00007D1E0000}"/>
    <cellStyle name="Normal 8 12 2" xfId="15800" xr:uid="{61336FE4-5A28-4761-9534-7C15AF3182ED}"/>
    <cellStyle name="Normal 8 13" xfId="7816" xr:uid="{00000000-0005-0000-0000-00007E1E0000}"/>
    <cellStyle name="Normal 8 13 2" xfId="15801" xr:uid="{D7C1FA89-B546-4EBB-806C-A3C100A1D441}"/>
    <cellStyle name="Normal 8 14" xfId="7817" xr:uid="{00000000-0005-0000-0000-00007F1E0000}"/>
    <cellStyle name="Normal 8 14 2" xfId="15802" xr:uid="{8F5E1F31-B87D-433F-B3E2-337026DDB803}"/>
    <cellStyle name="Normal 8 15" xfId="7818" xr:uid="{00000000-0005-0000-0000-0000801E0000}"/>
    <cellStyle name="Normal 8 15 2" xfId="15803" xr:uid="{275E6617-A0E2-4392-ABE5-10DB9ADE2F05}"/>
    <cellStyle name="Normal 8 16" xfId="7819" xr:uid="{00000000-0005-0000-0000-0000811E0000}"/>
    <cellStyle name="Normal 8 16 2" xfId="15804" xr:uid="{22D89700-D40C-4E10-BE1B-D4269F9E8C3A}"/>
    <cellStyle name="Normal 8 17" xfId="7820" xr:uid="{00000000-0005-0000-0000-0000821E0000}"/>
    <cellStyle name="Normal 8 17 2" xfId="15805" xr:uid="{76552256-30B9-46D4-849B-2C743E57619B}"/>
    <cellStyle name="Normal 8 18" xfId="7821" xr:uid="{00000000-0005-0000-0000-0000831E0000}"/>
    <cellStyle name="Normal 8 18 2" xfId="15806" xr:uid="{92AA808D-B900-43AE-A44A-FCA889F88DE6}"/>
    <cellStyle name="Normal 8 19" xfId="7822" xr:uid="{00000000-0005-0000-0000-0000841E0000}"/>
    <cellStyle name="Normal 8 19 2" xfId="15807" xr:uid="{14F4C8F1-5CC8-4CC7-8924-01615CB3B3E5}"/>
    <cellStyle name="Normal 8 2" xfId="7823" xr:uid="{00000000-0005-0000-0000-0000851E0000}"/>
    <cellStyle name="Normal 8 2 2" xfId="15808" xr:uid="{D788DB8D-4BAE-4411-AEBA-94F309529361}"/>
    <cellStyle name="Normal 8 20" xfId="7824" xr:uid="{00000000-0005-0000-0000-0000861E0000}"/>
    <cellStyle name="Normal 8 20 2" xfId="15809" xr:uid="{6B7E570D-3122-4CF5-BFF7-C3C332CD4A5F}"/>
    <cellStyle name="Normal 8 21" xfId="7825" xr:uid="{00000000-0005-0000-0000-0000871E0000}"/>
    <cellStyle name="Normal 8 21 2" xfId="15810" xr:uid="{D6378100-CF93-4348-AD92-8A50E82680F2}"/>
    <cellStyle name="Normal 8 22" xfId="7826" xr:uid="{00000000-0005-0000-0000-0000881E0000}"/>
    <cellStyle name="Normal 8 22 2" xfId="15811" xr:uid="{9DC2AF5A-7AB0-4665-8D70-243A931B4B7E}"/>
    <cellStyle name="Normal 8 23" xfId="7827" xr:uid="{00000000-0005-0000-0000-0000891E0000}"/>
    <cellStyle name="Normal 8 23 2" xfId="15812" xr:uid="{CA9A3F47-6844-4FA5-918E-97070BE85E5D}"/>
    <cellStyle name="Normal 8 24" xfId="7828" xr:uid="{00000000-0005-0000-0000-00008A1E0000}"/>
    <cellStyle name="Normal 8 24 2" xfId="15813" xr:uid="{DC008DE6-95F4-4510-B52B-4B6454C20092}"/>
    <cellStyle name="Normal 8 25" xfId="7829" xr:uid="{00000000-0005-0000-0000-00008B1E0000}"/>
    <cellStyle name="Normal 8 25 2" xfId="15814" xr:uid="{6C0790A5-F90A-4B9C-B874-4520CDC99F38}"/>
    <cellStyle name="Normal 8 26" xfId="7830" xr:uid="{00000000-0005-0000-0000-00008C1E0000}"/>
    <cellStyle name="Normal 8 26 2" xfId="15815" xr:uid="{1C150D10-C79B-47DD-BC1E-280A91ACE749}"/>
    <cellStyle name="Normal 8 27" xfId="7831" xr:uid="{00000000-0005-0000-0000-00008D1E0000}"/>
    <cellStyle name="Normal 8 27 2" xfId="15816" xr:uid="{E32F2018-7532-40BC-940E-A907EEE5F834}"/>
    <cellStyle name="Normal 8 28" xfId="7832" xr:uid="{00000000-0005-0000-0000-00008E1E0000}"/>
    <cellStyle name="Normal 8 28 2" xfId="15817" xr:uid="{1D61813D-46C5-4E5E-A38D-2EC9F541A1DF}"/>
    <cellStyle name="Normal 8 29" xfId="7833" xr:uid="{00000000-0005-0000-0000-00008F1E0000}"/>
    <cellStyle name="Normal 8 29 2" xfId="15818" xr:uid="{EA47C122-3DA4-49D7-84F8-F1579C8BB65A}"/>
    <cellStyle name="Normal 8 3" xfId="7834" xr:uid="{00000000-0005-0000-0000-0000901E0000}"/>
    <cellStyle name="Normal 8 3 2" xfId="15819" xr:uid="{AD33264B-8536-4ED0-A3DF-2F36E1A9E064}"/>
    <cellStyle name="Normal 8 30" xfId="7835" xr:uid="{00000000-0005-0000-0000-0000911E0000}"/>
    <cellStyle name="Normal 8 30 2" xfId="15820" xr:uid="{D17B07A0-8A4A-45CB-BFBA-C3D071727CED}"/>
    <cellStyle name="Normal 8 31" xfId="7836" xr:uid="{00000000-0005-0000-0000-0000921E0000}"/>
    <cellStyle name="Normal 8 31 2" xfId="15821" xr:uid="{DD3E4C14-C893-493E-9E21-76D1F9216630}"/>
    <cellStyle name="Normal 8 32" xfId="7837" xr:uid="{00000000-0005-0000-0000-0000931E0000}"/>
    <cellStyle name="Normal 8 32 2" xfId="15822" xr:uid="{3337863E-C096-48AF-BF07-D80B33C99668}"/>
    <cellStyle name="Normal 8 33" xfId="7838" xr:uid="{00000000-0005-0000-0000-0000941E0000}"/>
    <cellStyle name="Normal 8 33 2" xfId="15823" xr:uid="{44A82CD9-F0F8-4A75-A67B-165823662D02}"/>
    <cellStyle name="Normal 8 34" xfId="7839" xr:uid="{00000000-0005-0000-0000-0000951E0000}"/>
    <cellStyle name="Normal 8 34 2" xfId="15824" xr:uid="{7E43113A-7E75-4C5A-AD48-33833C6605BB}"/>
    <cellStyle name="Normal 8 35" xfId="7840" xr:uid="{00000000-0005-0000-0000-0000961E0000}"/>
    <cellStyle name="Normal 8 35 2" xfId="15825" xr:uid="{C4351EB5-A620-4636-9348-DDABF0AC146B}"/>
    <cellStyle name="Normal 8 36" xfId="7841" xr:uid="{00000000-0005-0000-0000-0000971E0000}"/>
    <cellStyle name="Normal 8 36 2" xfId="15826" xr:uid="{91C96367-E129-40D6-9762-7164C0CF9DA6}"/>
    <cellStyle name="Normal 8 37" xfId="7842" xr:uid="{00000000-0005-0000-0000-0000981E0000}"/>
    <cellStyle name="Normal 8 37 2" xfId="15827" xr:uid="{62E18837-873F-4B44-9C89-779AEFB62D08}"/>
    <cellStyle name="Normal 8 38" xfId="7843" xr:uid="{00000000-0005-0000-0000-0000991E0000}"/>
    <cellStyle name="Normal 8 38 2" xfId="15828" xr:uid="{01921A30-3060-445F-9781-7E10A2DFDC6B}"/>
    <cellStyle name="Normal 8 39" xfId="7844" xr:uid="{00000000-0005-0000-0000-00009A1E0000}"/>
    <cellStyle name="Normal 8 39 2" xfId="15829" xr:uid="{33BB0E92-5B55-45C2-9489-1D42FE271826}"/>
    <cellStyle name="Normal 8 4" xfId="7845" xr:uid="{00000000-0005-0000-0000-00009B1E0000}"/>
    <cellStyle name="Normal 8 4 2" xfId="15830" xr:uid="{66972300-0846-4A03-B46E-0AFE0549BC80}"/>
    <cellStyle name="Normal 8 40" xfId="7846" xr:uid="{00000000-0005-0000-0000-00009C1E0000}"/>
    <cellStyle name="Normal 8 40 2" xfId="15831" xr:uid="{EFC5099D-4150-4786-8502-E496C72FFA75}"/>
    <cellStyle name="Normal 8 41" xfId="7847" xr:uid="{00000000-0005-0000-0000-00009D1E0000}"/>
    <cellStyle name="Normal 8 41 2" xfId="15832" xr:uid="{1D61C2C9-B838-4C52-9E2A-99DD96B50C91}"/>
    <cellStyle name="Normal 8 42" xfId="7848" xr:uid="{00000000-0005-0000-0000-00009E1E0000}"/>
    <cellStyle name="Normal 8 42 2" xfId="15833" xr:uid="{02CD3680-4A8D-40F9-A7D2-B838D618A72C}"/>
    <cellStyle name="Normal 8 43" xfId="7849" xr:uid="{00000000-0005-0000-0000-00009F1E0000}"/>
    <cellStyle name="Normal 8 43 2" xfId="15834" xr:uid="{CEB3055E-13AF-4278-B858-499922444600}"/>
    <cellStyle name="Normal 8 44" xfId="7850" xr:uid="{00000000-0005-0000-0000-0000A01E0000}"/>
    <cellStyle name="Normal 8 44 2" xfId="15835" xr:uid="{F2A9E51B-55F4-4CAF-8942-E9A740E961D7}"/>
    <cellStyle name="Normal 8 45" xfId="7851" xr:uid="{00000000-0005-0000-0000-0000A11E0000}"/>
    <cellStyle name="Normal 8 45 2" xfId="15836" xr:uid="{44E5695C-FA98-4F16-96EB-6B3D4591D34C}"/>
    <cellStyle name="Normal 8 46" xfId="7852" xr:uid="{00000000-0005-0000-0000-0000A21E0000}"/>
    <cellStyle name="Normal 8 46 2" xfId="15837" xr:uid="{ADE89E64-574F-48F3-8780-A627B4DF57CE}"/>
    <cellStyle name="Normal 8 47" xfId="7853" xr:uid="{00000000-0005-0000-0000-0000A31E0000}"/>
    <cellStyle name="Normal 8 47 2" xfId="15838" xr:uid="{ED727C7A-8BAE-4459-B3DC-51886CC08664}"/>
    <cellStyle name="Normal 8 48" xfId="7854" xr:uid="{00000000-0005-0000-0000-0000A41E0000}"/>
    <cellStyle name="Normal 8 48 2" xfId="15839" xr:uid="{2BEF0510-2359-46AC-A5FA-FBCA8D12491D}"/>
    <cellStyle name="Normal 8 49" xfId="7855" xr:uid="{00000000-0005-0000-0000-0000A51E0000}"/>
    <cellStyle name="Normal 8 49 2" xfId="15840" xr:uid="{7123FD22-0E93-4EBE-A57C-88FE1777CF79}"/>
    <cellStyle name="Normal 8 5" xfId="7856" xr:uid="{00000000-0005-0000-0000-0000A61E0000}"/>
    <cellStyle name="Normal 8 5 2" xfId="15841" xr:uid="{3DA55D88-3A46-4445-8D20-2F597C29553A}"/>
    <cellStyle name="Normal 8 50" xfId="7857" xr:uid="{00000000-0005-0000-0000-0000A71E0000}"/>
    <cellStyle name="Normal 8 50 2" xfId="15842" xr:uid="{A2985E0C-AFEC-4939-B428-1EC7DE17317B}"/>
    <cellStyle name="Normal 8 51" xfId="7858" xr:uid="{00000000-0005-0000-0000-0000A81E0000}"/>
    <cellStyle name="Normal 8 51 2" xfId="15843" xr:uid="{50CAA93D-2CA2-430D-B0E2-D3293960E125}"/>
    <cellStyle name="Normal 8 52" xfId="7859" xr:uid="{00000000-0005-0000-0000-0000A91E0000}"/>
    <cellStyle name="Normal 8 52 2" xfId="15844" xr:uid="{C0837BFB-A8B0-4BB5-97FF-C7C3EA219498}"/>
    <cellStyle name="Normal 8 53" xfId="7860" xr:uid="{00000000-0005-0000-0000-0000AA1E0000}"/>
    <cellStyle name="Normal 8 53 2" xfId="15845" xr:uid="{EE899555-DAB5-4904-95A5-EBFF6D92F745}"/>
    <cellStyle name="Normal 8 54" xfId="7861" xr:uid="{00000000-0005-0000-0000-0000AB1E0000}"/>
    <cellStyle name="Normal 8 54 2" xfId="15846" xr:uid="{32DFA2A3-78F8-4519-963F-467ABEA1492C}"/>
    <cellStyle name="Normal 8 55" xfId="7862" xr:uid="{00000000-0005-0000-0000-0000AC1E0000}"/>
    <cellStyle name="Normal 8 55 2" xfId="15847" xr:uid="{FA6AEB2C-D7D9-4264-9057-376D44B5A4F3}"/>
    <cellStyle name="Normal 8 56" xfId="7863" xr:uid="{00000000-0005-0000-0000-0000AD1E0000}"/>
    <cellStyle name="Normal 8 56 2" xfId="15848" xr:uid="{428E56B7-FA21-44C6-9A3D-463434EA4A4D}"/>
    <cellStyle name="Normal 8 57" xfId="7864" xr:uid="{00000000-0005-0000-0000-0000AE1E0000}"/>
    <cellStyle name="Normal 8 57 2" xfId="15849" xr:uid="{8F227943-294C-4D30-825B-442F1568C3A2}"/>
    <cellStyle name="Normal 8 58" xfId="7865" xr:uid="{00000000-0005-0000-0000-0000AF1E0000}"/>
    <cellStyle name="Normal 8 58 2" xfId="15850" xr:uid="{8A1BBABD-1AD3-4435-85BE-DAB87A6D81D0}"/>
    <cellStyle name="Normal 8 59" xfId="7866" xr:uid="{00000000-0005-0000-0000-0000B01E0000}"/>
    <cellStyle name="Normal 8 59 2" xfId="15851" xr:uid="{0FEDA66F-B610-4327-93E9-82D9959C80C4}"/>
    <cellStyle name="Normal 8 6" xfId="7867" xr:uid="{00000000-0005-0000-0000-0000B11E0000}"/>
    <cellStyle name="Normal 8 6 2" xfId="15852" xr:uid="{E649FE70-30EC-4EFF-B005-7091C3C86F32}"/>
    <cellStyle name="Normal 8 60" xfId="7868" xr:uid="{00000000-0005-0000-0000-0000B21E0000}"/>
    <cellStyle name="Normal 8 60 2" xfId="15853" xr:uid="{48DEB474-3F30-4A1F-B291-99E6C3C9BEC6}"/>
    <cellStyle name="Normal 8 61" xfId="7869" xr:uid="{00000000-0005-0000-0000-0000B31E0000}"/>
    <cellStyle name="Normal 8 61 2" xfId="15854" xr:uid="{5DEA54E4-460B-4CDE-B604-3EDFB29BEB0C}"/>
    <cellStyle name="Normal 8 62" xfId="7870" xr:uid="{00000000-0005-0000-0000-0000B41E0000}"/>
    <cellStyle name="Normal 8 62 2" xfId="15855" xr:uid="{D5ADDBB9-F6FF-4B8B-B8A7-AF7854A55E03}"/>
    <cellStyle name="Normal 8 63" xfId="7871" xr:uid="{00000000-0005-0000-0000-0000B51E0000}"/>
    <cellStyle name="Normal 8 63 2" xfId="15856" xr:uid="{D98F1E31-85C1-42A8-B80D-4A3592460076}"/>
    <cellStyle name="Normal 8 64" xfId="7872" xr:uid="{00000000-0005-0000-0000-0000B61E0000}"/>
    <cellStyle name="Normal 8 64 2" xfId="15857" xr:uid="{E5502999-D6EA-4D18-B08A-2E83E1853145}"/>
    <cellStyle name="Normal 8 65" xfId="7873" xr:uid="{00000000-0005-0000-0000-0000B71E0000}"/>
    <cellStyle name="Normal 8 65 2" xfId="15858" xr:uid="{CA6671DF-D6B2-48A3-8690-A1BEDC490B0F}"/>
    <cellStyle name="Normal 8 66" xfId="7874" xr:uid="{00000000-0005-0000-0000-0000B81E0000}"/>
    <cellStyle name="Normal 8 66 2" xfId="15859" xr:uid="{E59C1821-46A5-4456-B748-82F3B01F48B9}"/>
    <cellStyle name="Normal 8 67" xfId="7875" xr:uid="{00000000-0005-0000-0000-0000B91E0000}"/>
    <cellStyle name="Normal 8 67 2" xfId="15860" xr:uid="{0C85693D-3C7A-49C5-A6FC-133BA0C38E1D}"/>
    <cellStyle name="Normal 8 68" xfId="7876" xr:uid="{00000000-0005-0000-0000-0000BA1E0000}"/>
    <cellStyle name="Normal 8 68 2" xfId="15861" xr:uid="{C36B7A6A-63C7-44ED-AB47-2F40BBB6F016}"/>
    <cellStyle name="Normal 8 69" xfId="7877" xr:uid="{00000000-0005-0000-0000-0000BB1E0000}"/>
    <cellStyle name="Normal 8 69 2" xfId="15862" xr:uid="{164AA8E4-DE9D-4548-B39C-528AACAF7F0B}"/>
    <cellStyle name="Normal 8 7" xfId="7878" xr:uid="{00000000-0005-0000-0000-0000BC1E0000}"/>
    <cellStyle name="Normal 8 7 2" xfId="15863" xr:uid="{14C15E1E-AFA5-48C1-A618-486D98147E85}"/>
    <cellStyle name="Normal 8 70" xfId="7879" xr:uid="{00000000-0005-0000-0000-0000BD1E0000}"/>
    <cellStyle name="Normal 8 70 2" xfId="15864" xr:uid="{747461B7-359B-45E0-AC73-1D953CB4AF0C}"/>
    <cellStyle name="Normal 8 71" xfId="7880" xr:uid="{00000000-0005-0000-0000-0000BE1E0000}"/>
    <cellStyle name="Normal 8 71 2" xfId="15865" xr:uid="{A0EE5811-9617-4AF6-A9FE-3A888C828201}"/>
    <cellStyle name="Normal 8 72" xfId="7881" xr:uid="{00000000-0005-0000-0000-0000BF1E0000}"/>
    <cellStyle name="Normal 8 72 2" xfId="15866" xr:uid="{11EE5441-C1E0-48D0-B2AF-A68C0248ECDB}"/>
    <cellStyle name="Normal 8 73" xfId="7882" xr:uid="{00000000-0005-0000-0000-0000C01E0000}"/>
    <cellStyle name="Normal 8 73 2" xfId="15867" xr:uid="{58367C81-A252-4601-8C2A-67514B788D14}"/>
    <cellStyle name="Normal 8 74" xfId="7883" xr:uid="{00000000-0005-0000-0000-0000C11E0000}"/>
    <cellStyle name="Normal 8 74 2" xfId="15868" xr:uid="{0C167898-AA14-4484-94D6-9216B6653852}"/>
    <cellStyle name="Normal 8 75" xfId="7884" xr:uid="{00000000-0005-0000-0000-0000C21E0000}"/>
    <cellStyle name="Normal 8 75 2" xfId="15869" xr:uid="{AF3F943D-E47D-4DE1-B218-DEF7A46AA59A}"/>
    <cellStyle name="Normal 8 76" xfId="7885" xr:uid="{00000000-0005-0000-0000-0000C31E0000}"/>
    <cellStyle name="Normal 8 76 2" xfId="15870" xr:uid="{2CB1BBF3-5680-4553-9104-C6EFCB984847}"/>
    <cellStyle name="Normal 8 77" xfId="7886" xr:uid="{00000000-0005-0000-0000-0000C41E0000}"/>
    <cellStyle name="Normal 8 77 2" xfId="15871" xr:uid="{F5025415-415A-4DED-B87B-109144DC5C67}"/>
    <cellStyle name="Normal 8 78" xfId="7887" xr:uid="{00000000-0005-0000-0000-0000C51E0000}"/>
    <cellStyle name="Normal 8 78 2" xfId="15872" xr:uid="{093A5EF6-A017-488B-9A68-12ADD176FF74}"/>
    <cellStyle name="Normal 8 79" xfId="7888" xr:uid="{00000000-0005-0000-0000-0000C61E0000}"/>
    <cellStyle name="Normal 8 79 2" xfId="15873" xr:uid="{7002501E-30CE-4A9D-80E1-B21955E75DEE}"/>
    <cellStyle name="Normal 8 8" xfId="7889" xr:uid="{00000000-0005-0000-0000-0000C71E0000}"/>
    <cellStyle name="Normal 8 8 2" xfId="15874" xr:uid="{872FF75E-C57B-4772-B835-B3DE7423A734}"/>
    <cellStyle name="Normal 8 80" xfId="7890" xr:uid="{00000000-0005-0000-0000-0000C81E0000}"/>
    <cellStyle name="Normal 8 80 2" xfId="15875" xr:uid="{05F810C3-8460-4EA5-B3D4-CFAC6ED094F4}"/>
    <cellStyle name="Normal 8 81" xfId="7891" xr:uid="{00000000-0005-0000-0000-0000C91E0000}"/>
    <cellStyle name="Normal 8 81 2" xfId="15876" xr:uid="{F448634A-8D65-4D44-8FCF-D1341165830B}"/>
    <cellStyle name="Normal 8 82" xfId="7892" xr:uid="{00000000-0005-0000-0000-0000CA1E0000}"/>
    <cellStyle name="Normal 8 82 2" xfId="15877" xr:uid="{DBCCB069-43F5-4A2F-BB76-63D7E9BB19A3}"/>
    <cellStyle name="Normal 8 83" xfId="7893" xr:uid="{00000000-0005-0000-0000-0000CB1E0000}"/>
    <cellStyle name="Normal 8 83 2" xfId="15878" xr:uid="{C14A9476-8094-474F-9FE3-5973FEB29E75}"/>
    <cellStyle name="Normal 8 84" xfId="7894" xr:uid="{00000000-0005-0000-0000-0000CC1E0000}"/>
    <cellStyle name="Normal 8 84 2" xfId="15879" xr:uid="{AFBEB7F1-FE9C-4E80-81EE-85778F34008A}"/>
    <cellStyle name="Normal 8 85" xfId="7895" xr:uid="{00000000-0005-0000-0000-0000CD1E0000}"/>
    <cellStyle name="Normal 8 85 2" xfId="15880" xr:uid="{0AC1D0B4-BD66-4D17-BA25-E983ED65C016}"/>
    <cellStyle name="Normal 8 86" xfId="7896" xr:uid="{00000000-0005-0000-0000-0000CE1E0000}"/>
    <cellStyle name="Normal 8 86 2" xfId="15881" xr:uid="{0CDE3717-3A21-41C3-BDEE-8222A5625BF9}"/>
    <cellStyle name="Normal 8 87" xfId="7897" xr:uid="{00000000-0005-0000-0000-0000CF1E0000}"/>
    <cellStyle name="Normal 8 87 2" xfId="15882" xr:uid="{C628ACC6-9531-40C8-BD92-23D66D750266}"/>
    <cellStyle name="Normal 8 88" xfId="8006" xr:uid="{634FAC65-0E28-464B-BB6B-1A567EE5E958}"/>
    <cellStyle name="Normal 8 9" xfId="7898" xr:uid="{00000000-0005-0000-0000-0000D01E0000}"/>
    <cellStyle name="Normal 8 9 2" xfId="15883" xr:uid="{D07F8427-5AAD-4776-BC8C-CE8DA33A54EE}"/>
    <cellStyle name="Normal 80" xfId="38" xr:uid="{00000000-0005-0000-0000-0000D11E0000}"/>
    <cellStyle name="Normal 80 10" xfId="7899" xr:uid="{00000000-0005-0000-0000-0000D21E0000}"/>
    <cellStyle name="Normal 80 10 2" xfId="15884" xr:uid="{49DCE51C-AE37-4E60-B87E-ABF53AA58884}"/>
    <cellStyle name="Normal 80 11" xfId="8025" xr:uid="{F82EE081-F88A-4E72-BE32-10D3EDFEC916}"/>
    <cellStyle name="Normal 80 2" xfId="7900" xr:uid="{00000000-0005-0000-0000-0000D31E0000}"/>
    <cellStyle name="Normal 80 2 2" xfId="15885" xr:uid="{061D4831-B7E7-4F13-B763-A9F9D4F6FC3E}"/>
    <cellStyle name="Normal 80 3" xfId="7901" xr:uid="{00000000-0005-0000-0000-0000D41E0000}"/>
    <cellStyle name="Normal 80 3 2" xfId="15886" xr:uid="{68263E84-912C-43B7-8A0E-53DDFFC50211}"/>
    <cellStyle name="Normal 80 4" xfId="7902" xr:uid="{00000000-0005-0000-0000-0000D51E0000}"/>
    <cellStyle name="Normal 80 4 2" xfId="15887" xr:uid="{6705A5BB-F161-42A0-BE35-4ED990ECAF26}"/>
    <cellStyle name="Normal 80 5" xfId="7903" xr:uid="{00000000-0005-0000-0000-0000D61E0000}"/>
    <cellStyle name="Normal 80 5 2" xfId="15888" xr:uid="{925081B4-6B82-4122-8E41-0E96F2833CEE}"/>
    <cellStyle name="Normal 80 6" xfId="7904" xr:uid="{00000000-0005-0000-0000-0000D71E0000}"/>
    <cellStyle name="Normal 80 6 2" xfId="15889" xr:uid="{43B640C8-FFCF-44F9-ACE2-1F54E517E602}"/>
    <cellStyle name="Normal 80 7" xfId="7905" xr:uid="{00000000-0005-0000-0000-0000D81E0000}"/>
    <cellStyle name="Normal 80 7 2" xfId="15890" xr:uid="{B8ABAB23-D4BE-4131-9F5F-8B26521C193D}"/>
    <cellStyle name="Normal 80 8" xfId="7906" xr:uid="{00000000-0005-0000-0000-0000D91E0000}"/>
    <cellStyle name="Normal 80 8 2" xfId="15891" xr:uid="{56151999-35E3-4D23-AACA-EA5129B20B35}"/>
    <cellStyle name="Normal 80 9" xfId="7907" xr:uid="{00000000-0005-0000-0000-0000DA1E0000}"/>
    <cellStyle name="Normal 80 9 2" xfId="15892" xr:uid="{C8C95CE9-C5EB-4970-A392-6BF7016A88B0}"/>
    <cellStyle name="Normal 81" xfId="40" xr:uid="{00000000-0005-0000-0000-0000DB1E0000}"/>
    <cellStyle name="Normal 81 10" xfId="7908" xr:uid="{00000000-0005-0000-0000-0000DC1E0000}"/>
    <cellStyle name="Normal 81 10 2" xfId="15893" xr:uid="{8E6955E4-92B5-4970-8E21-99E88161A7BC}"/>
    <cellStyle name="Normal 81 11" xfId="8027" xr:uid="{95F7ED6B-33C3-4228-85F6-3965B586CF26}"/>
    <cellStyle name="Normal 81 2" xfId="7909" xr:uid="{00000000-0005-0000-0000-0000DD1E0000}"/>
    <cellStyle name="Normal 81 2 2" xfId="15894" xr:uid="{91BDEB5A-C65A-49E0-8C59-E36EC72888D4}"/>
    <cellStyle name="Normal 81 3" xfId="7910" xr:uid="{00000000-0005-0000-0000-0000DE1E0000}"/>
    <cellStyle name="Normal 81 3 2" xfId="15895" xr:uid="{991E1646-F6AC-4999-9588-A8B33B471F74}"/>
    <cellStyle name="Normal 81 4" xfId="7911" xr:uid="{00000000-0005-0000-0000-0000DF1E0000}"/>
    <cellStyle name="Normal 81 4 2" xfId="15896" xr:uid="{195EE444-0A8F-4F9A-961A-57375FC4DF4F}"/>
    <cellStyle name="Normal 81 5" xfId="7912" xr:uid="{00000000-0005-0000-0000-0000E01E0000}"/>
    <cellStyle name="Normal 81 5 2" xfId="15897" xr:uid="{A8304100-33F6-4DDB-9DE6-36C1A5692CD5}"/>
    <cellStyle name="Normal 81 6" xfId="7913" xr:uid="{00000000-0005-0000-0000-0000E11E0000}"/>
    <cellStyle name="Normal 81 6 2" xfId="15898" xr:uid="{81E261A3-C5B2-4741-83CB-C3F58F70071E}"/>
    <cellStyle name="Normal 81 7" xfId="7914" xr:uid="{00000000-0005-0000-0000-0000E21E0000}"/>
    <cellStyle name="Normal 81 7 2" xfId="15899" xr:uid="{3D00E2BC-4491-4DE1-9825-8BE308F5AA3E}"/>
    <cellStyle name="Normal 81 8" xfId="7915" xr:uid="{00000000-0005-0000-0000-0000E31E0000}"/>
    <cellStyle name="Normal 81 8 2" xfId="15900" xr:uid="{37B2E04C-C15C-4FD6-9AF9-EE5E0E15A8C1}"/>
    <cellStyle name="Normal 81 9" xfId="7916" xr:uid="{00000000-0005-0000-0000-0000E41E0000}"/>
    <cellStyle name="Normal 81 9 2" xfId="15901" xr:uid="{51374500-7761-4094-BD90-F711FE2998CD}"/>
    <cellStyle name="Normal 82" xfId="42" xr:uid="{00000000-0005-0000-0000-0000E51E0000}"/>
    <cellStyle name="Normal 82 10" xfId="7917" xr:uid="{00000000-0005-0000-0000-0000E61E0000}"/>
    <cellStyle name="Normal 82 10 2" xfId="15902" xr:uid="{2DE05F88-D699-48D4-ABFD-422926961FAE}"/>
    <cellStyle name="Normal 82 11" xfId="8029" xr:uid="{35054934-DE98-4FFB-B669-D12FCDC15A40}"/>
    <cellStyle name="Normal 82 2" xfId="7918" xr:uid="{00000000-0005-0000-0000-0000E71E0000}"/>
    <cellStyle name="Normal 82 2 2" xfId="15903" xr:uid="{A363C6E8-2478-4D64-8A61-D28973E8A478}"/>
    <cellStyle name="Normal 82 3" xfId="7919" xr:uid="{00000000-0005-0000-0000-0000E81E0000}"/>
    <cellStyle name="Normal 82 3 2" xfId="15904" xr:uid="{1CA04A05-F657-46D1-BDDC-D2A1B6D5DA6F}"/>
    <cellStyle name="Normal 82 4" xfId="7920" xr:uid="{00000000-0005-0000-0000-0000E91E0000}"/>
    <cellStyle name="Normal 82 4 2" xfId="15905" xr:uid="{B1A93558-C73A-4143-8256-C537297621E6}"/>
    <cellStyle name="Normal 82 5" xfId="7921" xr:uid="{00000000-0005-0000-0000-0000EA1E0000}"/>
    <cellStyle name="Normal 82 5 2" xfId="15906" xr:uid="{552C48A9-D508-49B3-A918-98CBA661BE9F}"/>
    <cellStyle name="Normal 82 6" xfId="7922" xr:uid="{00000000-0005-0000-0000-0000EB1E0000}"/>
    <cellStyle name="Normal 82 6 2" xfId="15907" xr:uid="{68E8673D-3EE0-4560-929D-B38159F01C51}"/>
    <cellStyle name="Normal 82 7" xfId="7923" xr:uid="{00000000-0005-0000-0000-0000EC1E0000}"/>
    <cellStyle name="Normal 82 7 2" xfId="15908" xr:uid="{7CDB5999-36A5-4206-A1D4-D7E050DC2750}"/>
    <cellStyle name="Normal 82 8" xfId="7924" xr:uid="{00000000-0005-0000-0000-0000ED1E0000}"/>
    <cellStyle name="Normal 82 8 2" xfId="15909" xr:uid="{BF62FDFD-27A0-415C-A6D8-08136362030F}"/>
    <cellStyle name="Normal 82 9" xfId="7925" xr:uid="{00000000-0005-0000-0000-0000EE1E0000}"/>
    <cellStyle name="Normal 82 9 2" xfId="15910" xr:uid="{86276363-878B-4F76-82B0-733BEC37E1B5}"/>
    <cellStyle name="Normal 84 10" xfId="7926" xr:uid="{00000000-0005-0000-0000-0000EF1E0000}"/>
    <cellStyle name="Normal 84 10 2" xfId="15911" xr:uid="{7539475D-D352-441D-B32E-707CAEF3B63B}"/>
    <cellStyle name="Normal 84 2" xfId="7927" xr:uid="{00000000-0005-0000-0000-0000F01E0000}"/>
    <cellStyle name="Normal 84 2 2" xfId="15912" xr:uid="{764C65DF-A201-4B5C-A3D7-109E9439ED06}"/>
    <cellStyle name="Normal 84 3" xfId="7928" xr:uid="{00000000-0005-0000-0000-0000F11E0000}"/>
    <cellStyle name="Normal 84 3 2" xfId="15913" xr:uid="{C188AC42-682F-4D04-B542-4E5BAA260606}"/>
    <cellStyle name="Normal 84 4" xfId="7929" xr:uid="{00000000-0005-0000-0000-0000F21E0000}"/>
    <cellStyle name="Normal 84 4 2" xfId="15914" xr:uid="{50C0A6FF-451C-4B46-AAB8-6600B398B2F9}"/>
    <cellStyle name="Normal 84 5" xfId="7930" xr:uid="{00000000-0005-0000-0000-0000F31E0000}"/>
    <cellStyle name="Normal 84 5 2" xfId="15915" xr:uid="{96486C5F-2FB1-4B9D-8253-2329C2A0BE65}"/>
    <cellStyle name="Normal 84 6" xfId="7931" xr:uid="{00000000-0005-0000-0000-0000F41E0000}"/>
    <cellStyle name="Normal 84 6 2" xfId="15916" xr:uid="{E1B8C21F-6988-4D63-A6FF-D04F4990B994}"/>
    <cellStyle name="Normal 84 7" xfId="7932" xr:uid="{00000000-0005-0000-0000-0000F51E0000}"/>
    <cellStyle name="Normal 84 7 2" xfId="15917" xr:uid="{E0ECB02E-E902-41C6-8742-62FA42D71326}"/>
    <cellStyle name="Normal 84 8" xfId="7933" xr:uid="{00000000-0005-0000-0000-0000F61E0000}"/>
    <cellStyle name="Normal 84 8 2" xfId="15918" xr:uid="{4BBFE064-89D6-49C1-9A57-25337EAF57FB}"/>
    <cellStyle name="Normal 84 9" xfId="7934" xr:uid="{00000000-0005-0000-0000-0000F71E0000}"/>
    <cellStyle name="Normal 84 9 2" xfId="15919" xr:uid="{CEC7CC3D-80A0-4D9F-A574-62583A23873E}"/>
    <cellStyle name="Normal 85 10" xfId="7935" xr:uid="{00000000-0005-0000-0000-0000F81E0000}"/>
    <cellStyle name="Normal 85 10 2" xfId="15920" xr:uid="{A9A93EB2-7BD1-40D0-A5D0-FDA2838FB51C}"/>
    <cellStyle name="Normal 85 2" xfId="7936" xr:uid="{00000000-0005-0000-0000-0000F91E0000}"/>
    <cellStyle name="Normal 85 2 2" xfId="15921" xr:uid="{A912993E-3C46-41CF-BCBF-A15C3B693B3E}"/>
    <cellStyle name="Normal 85 3" xfId="7937" xr:uid="{00000000-0005-0000-0000-0000FA1E0000}"/>
    <cellStyle name="Normal 85 3 2" xfId="15922" xr:uid="{045598FC-DCDB-4A35-838C-82BAE7E27C6C}"/>
    <cellStyle name="Normal 85 4" xfId="7938" xr:uid="{00000000-0005-0000-0000-0000FB1E0000}"/>
    <cellStyle name="Normal 85 4 2" xfId="15923" xr:uid="{8545C386-3D7F-4003-952C-044521DE5666}"/>
    <cellStyle name="Normal 85 5" xfId="7939" xr:uid="{00000000-0005-0000-0000-0000FC1E0000}"/>
    <cellStyle name="Normal 85 5 2" xfId="15924" xr:uid="{74ACF6D0-7C2E-40D0-8F27-31FC94190D70}"/>
    <cellStyle name="Normal 85 6" xfId="7940" xr:uid="{00000000-0005-0000-0000-0000FD1E0000}"/>
    <cellStyle name="Normal 85 6 2" xfId="15925" xr:uid="{04FECE19-1993-485C-BAEC-24009903C77C}"/>
    <cellStyle name="Normal 85 7" xfId="7941" xr:uid="{00000000-0005-0000-0000-0000FE1E0000}"/>
    <cellStyle name="Normal 85 7 2" xfId="15926" xr:uid="{B79B4F2D-29F2-4072-B241-8E0369C287E8}"/>
    <cellStyle name="Normal 85 8" xfId="7942" xr:uid="{00000000-0005-0000-0000-0000FF1E0000}"/>
    <cellStyle name="Normal 85 8 2" xfId="15927" xr:uid="{81ECE84F-80BF-4A4F-9AD6-8187A1ADA718}"/>
    <cellStyle name="Normal 85 9" xfId="7943" xr:uid="{00000000-0005-0000-0000-0000001F0000}"/>
    <cellStyle name="Normal 85 9 2" xfId="15928" xr:uid="{EE75BF4D-272A-4FEF-82B9-F0091A00D1A6}"/>
    <cellStyle name="Normal 87 10" xfId="7944" xr:uid="{00000000-0005-0000-0000-0000011F0000}"/>
    <cellStyle name="Normal 87 10 2" xfId="15929" xr:uid="{EEE8C57F-F707-4C9E-808E-37B95A4BFBEC}"/>
    <cellStyle name="Normal 87 2" xfId="7945" xr:uid="{00000000-0005-0000-0000-0000021F0000}"/>
    <cellStyle name="Normal 87 2 2" xfId="15930" xr:uid="{21F0B867-5246-43B4-A6E2-5D5C6085AB31}"/>
    <cellStyle name="Normal 87 3" xfId="7946" xr:uid="{00000000-0005-0000-0000-0000031F0000}"/>
    <cellStyle name="Normal 87 3 2" xfId="15931" xr:uid="{E17FA896-4A01-42E8-B469-450409950E2A}"/>
    <cellStyle name="Normal 87 4" xfId="7947" xr:uid="{00000000-0005-0000-0000-0000041F0000}"/>
    <cellStyle name="Normal 87 4 2" xfId="15932" xr:uid="{7A055330-5865-4B7C-B5C7-37DCF8148A23}"/>
    <cellStyle name="Normal 87 5" xfId="7948" xr:uid="{00000000-0005-0000-0000-0000051F0000}"/>
    <cellStyle name="Normal 87 5 2" xfId="15933" xr:uid="{9A9FC6BF-3F6A-4190-B361-509C050B3E81}"/>
    <cellStyle name="Normal 87 6" xfId="7949" xr:uid="{00000000-0005-0000-0000-0000061F0000}"/>
    <cellStyle name="Normal 87 6 2" xfId="15934" xr:uid="{C9C551A0-51EE-4304-BB05-A9D32F43F386}"/>
    <cellStyle name="Normal 87 7" xfId="7950" xr:uid="{00000000-0005-0000-0000-0000071F0000}"/>
    <cellStyle name="Normal 87 7 2" xfId="15935" xr:uid="{D0932CC9-B0EF-4249-8D3D-DE213E8BEEC3}"/>
    <cellStyle name="Normal 87 8" xfId="7951" xr:uid="{00000000-0005-0000-0000-0000081F0000}"/>
    <cellStyle name="Normal 87 8 2" xfId="15936" xr:uid="{38779510-660E-42ED-ADC2-7761D6E325B8}"/>
    <cellStyle name="Normal 87 9" xfId="7952" xr:uid="{00000000-0005-0000-0000-0000091F0000}"/>
    <cellStyle name="Normal 87 9 2" xfId="15937" xr:uid="{AD6C1B83-FFE4-4C87-8A4C-BF346E4AE52B}"/>
    <cellStyle name="Normal 88 10" xfId="7953" xr:uid="{00000000-0005-0000-0000-00000A1F0000}"/>
    <cellStyle name="Normal 88 10 2" xfId="15938" xr:uid="{CE249DC1-B229-4F4C-B8B6-FE258AE871CA}"/>
    <cellStyle name="Normal 88 2" xfId="7954" xr:uid="{00000000-0005-0000-0000-00000B1F0000}"/>
    <cellStyle name="Normal 88 2 2" xfId="15939" xr:uid="{EE464568-AEB5-4655-AC82-AFAC178C6AB7}"/>
    <cellStyle name="Normal 88 3" xfId="7955" xr:uid="{00000000-0005-0000-0000-00000C1F0000}"/>
    <cellStyle name="Normal 88 3 2" xfId="15940" xr:uid="{1FC977A8-4A30-4DC4-896C-05832F51CE14}"/>
    <cellStyle name="Normal 88 4" xfId="7956" xr:uid="{00000000-0005-0000-0000-00000D1F0000}"/>
    <cellStyle name="Normal 88 4 2" xfId="15941" xr:uid="{62B2FC97-1993-4F27-9F80-CC62282DB109}"/>
    <cellStyle name="Normal 88 5" xfId="7957" xr:uid="{00000000-0005-0000-0000-00000E1F0000}"/>
    <cellStyle name="Normal 88 5 2" xfId="15942" xr:uid="{484383E9-6F42-4164-8AD4-ADD04A3227A3}"/>
    <cellStyle name="Normal 88 6" xfId="7958" xr:uid="{00000000-0005-0000-0000-00000F1F0000}"/>
    <cellStyle name="Normal 88 6 2" xfId="15943" xr:uid="{5669F111-2EFB-429F-B49A-BE694D30FC5E}"/>
    <cellStyle name="Normal 88 7" xfId="7959" xr:uid="{00000000-0005-0000-0000-0000101F0000}"/>
    <cellStyle name="Normal 88 7 2" xfId="15944" xr:uid="{1872ECA5-5D25-4E4A-B25B-0DC732E19324}"/>
    <cellStyle name="Normal 88 8" xfId="7960" xr:uid="{00000000-0005-0000-0000-0000111F0000}"/>
    <cellStyle name="Normal 88 8 2" xfId="15945" xr:uid="{CE375034-E82B-45F2-A08D-5B39A2579B54}"/>
    <cellStyle name="Normal 88 9" xfId="7961" xr:uid="{00000000-0005-0000-0000-0000121F0000}"/>
    <cellStyle name="Normal 88 9 2" xfId="15946" xr:uid="{853BABD7-8FBB-4A02-A0DD-4AE943069799}"/>
    <cellStyle name="Normal 89" xfId="31" xr:uid="{00000000-0005-0000-0000-0000131F0000}"/>
    <cellStyle name="Normal 89 2" xfId="7962" xr:uid="{00000000-0005-0000-0000-0000141F0000}"/>
    <cellStyle name="Normal 89 2 2" xfId="15947" xr:uid="{09C1D059-B4AC-4E11-9F5E-1FD650288C44}"/>
    <cellStyle name="Normal 89 3" xfId="7963" xr:uid="{00000000-0005-0000-0000-0000151F0000}"/>
    <cellStyle name="Normal 89 3 2" xfId="15948" xr:uid="{22B36E14-E280-432F-BD50-C8EC19B92164}"/>
    <cellStyle name="Normal 89 4" xfId="7964" xr:uid="{00000000-0005-0000-0000-0000161F0000}"/>
    <cellStyle name="Normal 89 4 2" xfId="15949" xr:uid="{88E033C5-2BBB-4D18-BBEA-CA9AF56480BB}"/>
    <cellStyle name="Normal 89 5" xfId="7965" xr:uid="{00000000-0005-0000-0000-0000171F0000}"/>
    <cellStyle name="Normal 89 5 2" xfId="15950" xr:uid="{B6DEA6B6-2D10-40E3-9660-8A3661201C8E}"/>
    <cellStyle name="Normal 89 6" xfId="7966" xr:uid="{00000000-0005-0000-0000-0000181F0000}"/>
    <cellStyle name="Normal 89 6 2" xfId="15951" xr:uid="{93E96001-AA4A-4468-84A1-5D891D87D740}"/>
    <cellStyle name="Normal 89 7" xfId="8018" xr:uid="{D1F2C65B-97E2-4C9E-A2F2-449BBAD85C22}"/>
    <cellStyle name="Normal 9" xfId="11" xr:uid="{00000000-0005-0000-0000-0000191F0000}"/>
    <cellStyle name="Normal 9 2" xfId="7967" xr:uid="{00000000-0005-0000-0000-00001A1F0000}"/>
    <cellStyle name="Normal 9 2 2" xfId="15952" xr:uid="{EF3DFBB2-537B-41B8-BD24-8489D40FCCDF}"/>
    <cellStyle name="Normal 9 3" xfId="8002" xr:uid="{FDE4481D-2121-4B94-B099-F41572F73309}"/>
    <cellStyle name="Normal 90" xfId="37" xr:uid="{00000000-0005-0000-0000-00001B1F0000}"/>
    <cellStyle name="Normal 90 2" xfId="7968" xr:uid="{00000000-0005-0000-0000-00001C1F0000}"/>
    <cellStyle name="Normal 90 2 2" xfId="15953" xr:uid="{157DF9CA-9AF9-4072-841C-31DFDCFD84D8}"/>
    <cellStyle name="Normal 90 3" xfId="7969" xr:uid="{00000000-0005-0000-0000-00001D1F0000}"/>
    <cellStyle name="Normal 90 3 2" xfId="15954" xr:uid="{EB8193D1-E910-4FD2-9DEB-CE2A86BCF2B4}"/>
    <cellStyle name="Normal 90 4" xfId="7970" xr:uid="{00000000-0005-0000-0000-00001E1F0000}"/>
    <cellStyle name="Normal 90 4 2" xfId="15955" xr:uid="{7C60E173-5D9C-46FB-8131-EAD2DB94BAA3}"/>
    <cellStyle name="Normal 90 5" xfId="7971" xr:uid="{00000000-0005-0000-0000-00001F1F0000}"/>
    <cellStyle name="Normal 90 5 2" xfId="15956" xr:uid="{6A2F7147-E2BF-45E8-BE77-6FF08314EB25}"/>
    <cellStyle name="Normal 90 6" xfId="7972" xr:uid="{00000000-0005-0000-0000-0000201F0000}"/>
    <cellStyle name="Normal 90 6 2" xfId="15957" xr:uid="{856439B3-25D3-4249-BE64-6D33528DFE4D}"/>
    <cellStyle name="Normal 90 7" xfId="8024" xr:uid="{6893FF3C-139C-4A0D-A3A6-E1626AEEA5A1}"/>
    <cellStyle name="Normal 91" xfId="39" xr:uid="{00000000-0005-0000-0000-0000211F0000}"/>
    <cellStyle name="Normal 91 2" xfId="7973" xr:uid="{00000000-0005-0000-0000-0000221F0000}"/>
    <cellStyle name="Normal 91 2 2" xfId="15958" xr:uid="{CC7DD532-BDAA-4A44-A6B8-C4A31B054680}"/>
    <cellStyle name="Normal 91 3" xfId="7974" xr:uid="{00000000-0005-0000-0000-0000231F0000}"/>
    <cellStyle name="Normal 91 3 2" xfId="15959" xr:uid="{D0B9FF12-CFE6-46E0-B125-0E01835BB64F}"/>
    <cellStyle name="Normal 91 4" xfId="7975" xr:uid="{00000000-0005-0000-0000-0000241F0000}"/>
    <cellStyle name="Normal 91 4 2" xfId="15960" xr:uid="{413BC9CE-5B8F-44E0-9FEA-A34C19B59445}"/>
    <cellStyle name="Normal 91 5" xfId="7976" xr:uid="{00000000-0005-0000-0000-0000251F0000}"/>
    <cellStyle name="Normal 91 5 2" xfId="15961" xr:uid="{7BC44BE9-6421-4102-A2AE-45B708351AE3}"/>
    <cellStyle name="Normal 91 6" xfId="7977" xr:uid="{00000000-0005-0000-0000-0000261F0000}"/>
    <cellStyle name="Normal 91 6 2" xfId="15962" xr:uid="{1C336F08-DDBA-4972-9699-D332211B9A3D}"/>
    <cellStyle name="Normal 91 7" xfId="8026" xr:uid="{E387F591-4BDA-41CD-9509-7EE06285BFF1}"/>
    <cellStyle name="Normal 92" xfId="46" xr:uid="{00000000-0005-0000-0000-0000271F0000}"/>
    <cellStyle name="Normal 92 2" xfId="7978" xr:uid="{00000000-0005-0000-0000-0000281F0000}"/>
    <cellStyle name="Normal 92 2 2" xfId="15963" xr:uid="{7A32CA54-92E2-4131-9FF5-128FF306E497}"/>
    <cellStyle name="Normal 92 3" xfId="7979" xr:uid="{00000000-0005-0000-0000-0000291F0000}"/>
    <cellStyle name="Normal 92 3 2" xfId="15964" xr:uid="{3ADE21A6-1EB3-4ECA-B96C-47AFEEBA873F}"/>
    <cellStyle name="Normal 92 4" xfId="7980" xr:uid="{00000000-0005-0000-0000-00002A1F0000}"/>
    <cellStyle name="Normal 92 4 2" xfId="15965" xr:uid="{5AE066CE-0FF1-4E97-B4CC-E3514D878A70}"/>
    <cellStyle name="Normal 92 5" xfId="7981" xr:uid="{00000000-0005-0000-0000-00002B1F0000}"/>
    <cellStyle name="Normal 92 5 2" xfId="15966" xr:uid="{F179A500-E907-48C8-8D8D-BC184226EB3A}"/>
    <cellStyle name="Normal 92 6" xfId="7982" xr:uid="{00000000-0005-0000-0000-00002C1F0000}"/>
    <cellStyle name="Normal 92 6 2" xfId="15967" xr:uid="{0AD7A9C7-F258-4184-BBE7-63A1812C8890}"/>
    <cellStyle name="Normal 92 7" xfId="8033" xr:uid="{8435FB6F-97E4-46A1-9B90-1DDFD42D32CE}"/>
    <cellStyle name="Normal_02-G_XGDP" xfId="7996" xr:uid="{0F103F11-5636-45C4-84BF-F2A25C4A345C}"/>
    <cellStyle name="Normal_ACTV" xfId="26" xr:uid="{00000000-0005-0000-0000-00002D1F0000}"/>
    <cellStyle name="Normal_Anexo_2006" xfId="7993" xr:uid="{A55B95E6-778B-4B0D-B187-F2A1594A151C}"/>
    <cellStyle name="Normal_GFCYT" xfId="2" xr:uid="{00000000-0005-0000-0000-00002F1F0000}"/>
    <cellStyle name="Normal_gfobj" xfId="3" xr:uid="{00000000-0005-0000-0000-0000311F0000}"/>
    <cellStyle name="Normal_gfpart" xfId="7" xr:uid="{00000000-0005-0000-0000-0000331F0000}"/>
    <cellStyle name="Normal_gfsas" xfId="17" xr:uid="{00000000-0005-0000-0000-0000341F0000}"/>
    <cellStyle name="Normal_gfsasig" xfId="13" xr:uid="{00000000-0005-0000-0000-0000361F0000}"/>
    <cellStyle name="Normal_gfsecadm" xfId="5" xr:uid="{00000000-0005-0000-0000-0000381F0000}"/>
    <cellStyle name="Normal_Hoja2" xfId="7987" xr:uid="{00000000-0005-0000-0000-00003A1F0000}"/>
    <cellStyle name="Normal_MEXICO EN EL MUNDO2007" xfId="7997" xr:uid="{85A13ECA-39FA-4DA1-8373-4DFDA860F591}"/>
    <cellStyle name="Normal_TSEC" xfId="6" xr:uid="{00000000-0005-0000-0000-00003B1F0000}"/>
    <cellStyle name="Porcentual 2" xfId="7983" xr:uid="{00000000-0005-0000-0000-00003D1F0000}"/>
    <cellStyle name="Porcentual 2 2" xfId="7988" xr:uid="{00000000-0005-0000-0000-00003E1F0000}"/>
  </cellStyles>
  <dxfs count="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94537"/>
      <color rgb="FF621132"/>
      <color rgb="FF648026"/>
      <color rgb="FFD1E4A6"/>
      <color rgb="FFBAD7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578F-4205-9DA5-E8BE15DFEFB2}"/>
            </c:ext>
          </c:extLst>
        </c:ser>
        <c:dLbls>
          <c:showLegendKey val="0"/>
          <c:showVal val="0"/>
          <c:showCatName val="0"/>
          <c:showSerName val="0"/>
          <c:showPercent val="0"/>
          <c:showBubbleSize val="0"/>
        </c:dLbls>
        <c:gapWidth val="50"/>
        <c:axId val="115716480"/>
        <c:axId val="115718016"/>
      </c:barChart>
      <c:catAx>
        <c:axId val="1157164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Helv"/>
                <a:ea typeface="Helv"/>
                <a:cs typeface="Helv"/>
              </a:defRPr>
            </a:pPr>
            <a:endParaRPr lang="es-MX"/>
          </a:p>
        </c:txPr>
        <c:crossAx val="115718016"/>
        <c:crosses val="autoZero"/>
        <c:auto val="0"/>
        <c:lblAlgn val="ctr"/>
        <c:lblOffset val="100"/>
        <c:tickLblSkip val="1"/>
        <c:tickMarkSkip val="1"/>
        <c:noMultiLvlLbl val="0"/>
      </c:catAx>
      <c:valAx>
        <c:axId val="115718016"/>
        <c:scaling>
          <c:orientation val="minMax"/>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FFFFFF"/>
            </a:solidFill>
            <a:prstDash val="solid"/>
          </a:ln>
        </c:spPr>
        <c:txPr>
          <a:bodyPr rot="0" vert="horz"/>
          <a:lstStyle/>
          <a:p>
            <a:pPr>
              <a:defRPr sz="800" b="0" i="0" u="none" strike="noStrike" baseline="0">
                <a:solidFill>
                  <a:srgbClr val="000000"/>
                </a:solidFill>
                <a:latin typeface="Helv"/>
                <a:ea typeface="Helv"/>
                <a:cs typeface="Helv"/>
              </a:defRPr>
            </a:pPr>
            <a:endParaRPr lang="es-MX"/>
          </a:p>
        </c:txPr>
        <c:crossAx val="115716480"/>
        <c:crosses val="autoZero"/>
        <c:crossBetween val="between"/>
      </c:valAx>
      <c:spPr>
        <a:noFill/>
        <a:ln w="25400">
          <a:noFill/>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eneva"/>
          <a:ea typeface="Geneva"/>
          <a:cs typeface="Geneva"/>
        </a:defRPr>
      </a:pPr>
      <a:endParaRPr lang="es-MX"/>
    </a:p>
  </c:txPr>
  <c:printSettings>
    <c:headerFooter alignWithMargins="0">
      <c:oddHeader>&amp;N</c:oddHeader>
      <c:oddFooter>Página &amp;P</c:oddFooter>
    </c:headerFooter>
    <c:pageMargins b="1" l="0.75000000000001121" r="0.75000000000001121" t="1" header="0.511811024" footer="0.511811024"/>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FF00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6785-4312-801C-D002BD2CF17D}"/>
            </c:ext>
          </c:extLst>
        </c:ser>
        <c:dLbls>
          <c:showLegendKey val="0"/>
          <c:showVal val="0"/>
          <c:showCatName val="0"/>
          <c:showSerName val="0"/>
          <c:showPercent val="0"/>
          <c:showBubbleSize val="0"/>
        </c:dLbls>
        <c:axId val="118178944"/>
        <c:axId val="118180480"/>
      </c:areaChart>
      <c:catAx>
        <c:axId val="1181789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Helv"/>
                <a:ea typeface="Helv"/>
                <a:cs typeface="Helv"/>
              </a:defRPr>
            </a:pPr>
            <a:endParaRPr lang="es-MX"/>
          </a:p>
        </c:txPr>
        <c:crossAx val="118180480"/>
        <c:crosses val="autoZero"/>
        <c:auto val="0"/>
        <c:lblAlgn val="ctr"/>
        <c:lblOffset val="100"/>
        <c:tickLblSkip val="1"/>
        <c:tickMarkSkip val="1"/>
        <c:noMultiLvlLbl val="0"/>
      </c:catAx>
      <c:valAx>
        <c:axId val="118180480"/>
        <c:scaling>
          <c:orientation val="minMax"/>
          <c:min val="0.2"/>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FFFFFF"/>
            </a:solidFill>
            <a:prstDash val="solid"/>
          </a:ln>
        </c:spPr>
        <c:txPr>
          <a:bodyPr rot="0" vert="horz"/>
          <a:lstStyle/>
          <a:p>
            <a:pPr>
              <a:defRPr sz="800" b="0" i="0" u="none" strike="noStrike" baseline="0">
                <a:solidFill>
                  <a:srgbClr val="000000"/>
                </a:solidFill>
                <a:latin typeface="Helv"/>
                <a:ea typeface="Helv"/>
                <a:cs typeface="Helv"/>
              </a:defRPr>
            </a:pPr>
            <a:endParaRPr lang="es-MX"/>
          </a:p>
        </c:txPr>
        <c:crossAx val="118178944"/>
        <c:crosses val="autoZero"/>
        <c:crossBetween val="midCat"/>
      </c:valAx>
      <c:spPr>
        <a:noFill/>
        <a:ln w="25400">
          <a:noFill/>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eneva"/>
          <a:ea typeface="Geneva"/>
          <a:cs typeface="Geneva"/>
        </a:defRPr>
      </a:pPr>
      <a:endParaRPr lang="es-MX"/>
    </a:p>
  </c:txPr>
  <c:printSettings>
    <c:headerFooter alignWithMargins="0">
      <c:oddHeader>&amp;N</c:oddHeader>
      <c:oddFooter>Página &amp;P</c:oddFooter>
    </c:headerFooter>
    <c:pageMargins b="1" l="0.75000000000001121" r="0.75000000000001121" t="1" header="0.511811024" footer="0.51181102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FF00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5130-4DD6-8B73-8E5C4A52109C}"/>
            </c:ext>
          </c:extLst>
        </c:ser>
        <c:dLbls>
          <c:showLegendKey val="0"/>
          <c:showVal val="0"/>
          <c:showCatName val="0"/>
          <c:showSerName val="0"/>
          <c:showPercent val="0"/>
          <c:showBubbleSize val="0"/>
        </c:dLbls>
        <c:axId val="118192000"/>
        <c:axId val="118193536"/>
      </c:areaChart>
      <c:catAx>
        <c:axId val="1181920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Helv"/>
                <a:ea typeface="Helv"/>
                <a:cs typeface="Helv"/>
              </a:defRPr>
            </a:pPr>
            <a:endParaRPr lang="es-MX"/>
          </a:p>
        </c:txPr>
        <c:crossAx val="118193536"/>
        <c:crosses val="autoZero"/>
        <c:auto val="0"/>
        <c:lblAlgn val="ctr"/>
        <c:lblOffset val="100"/>
        <c:tickLblSkip val="1"/>
        <c:tickMarkSkip val="1"/>
        <c:noMultiLvlLbl val="0"/>
      </c:catAx>
      <c:valAx>
        <c:axId val="118193536"/>
        <c:scaling>
          <c:orientation val="minMax"/>
          <c:max val="2.6"/>
          <c:min val="1"/>
        </c:scaling>
        <c:delete val="0"/>
        <c:axPos val="l"/>
        <c:majorGridlines>
          <c:spPr>
            <a:ln w="3175">
              <a:solidFill>
                <a:srgbClr val="000000"/>
              </a:solidFill>
              <a:prstDash val="solid"/>
            </a:ln>
          </c:spPr>
        </c:majorGridlines>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Helv"/>
                <a:ea typeface="Helv"/>
                <a:cs typeface="Helv"/>
              </a:defRPr>
            </a:pPr>
            <a:endParaRPr lang="es-MX"/>
          </a:p>
        </c:txPr>
        <c:crossAx val="118192000"/>
        <c:crosses val="autoZero"/>
        <c:crossBetween val="midCat"/>
        <c:majorUnit val="0.2"/>
      </c:valAx>
      <c:spPr>
        <a:noFill/>
        <a:ln w="25400">
          <a:noFill/>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eneva"/>
          <a:ea typeface="Geneva"/>
          <a:cs typeface="Geneva"/>
        </a:defRPr>
      </a:pPr>
      <a:endParaRPr lang="es-MX"/>
    </a:p>
  </c:txPr>
  <c:printSettings>
    <c:headerFooter alignWithMargins="0">
      <c:oddHeader>&amp;N</c:oddHeader>
      <c:oddFooter>Página &amp;P</c:oddFooter>
    </c:headerFooter>
    <c:pageMargins b="1" l="0.75000000000001121" r="0.75000000000001121" t="1" header="0.511811024" footer="0.511811024"/>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1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1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1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1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1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1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1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1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1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1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2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2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2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2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2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2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2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svg"/><Relationship Id="rId5" Type="http://schemas.openxmlformats.org/officeDocument/2006/relationships/image" Target="../media/image1.png"/><Relationship Id="rId4" Type="http://schemas.openxmlformats.org/officeDocument/2006/relationships/hyperlink" Target="#'INDICE '!A1"/></Relationships>
</file>

<file path=xl/drawings/_rels/drawing2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2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2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3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3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3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3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3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3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3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3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3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3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4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4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4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4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4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4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4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4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4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4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5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5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5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5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5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5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5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5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5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5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60.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61.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6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6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6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6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6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6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8.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_rels/drawing9.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INDICE '!A1"/></Relationships>
</file>

<file path=xl/drawings/drawing1.xml><?xml version="1.0" encoding="utf-8"?>
<xdr:wsDr xmlns:xdr="http://schemas.openxmlformats.org/drawingml/2006/spreadsheetDrawing" xmlns:a="http://schemas.openxmlformats.org/drawingml/2006/main">
  <xdr:twoCellAnchor editAs="oneCell">
    <xdr:from>
      <xdr:col>12</xdr:col>
      <xdr:colOff>533399</xdr:colOff>
      <xdr:row>0</xdr:row>
      <xdr:rowOff>78809</xdr:rowOff>
    </xdr:from>
    <xdr:to>
      <xdr:col>12</xdr:col>
      <xdr:colOff>1109418</xdr:colOff>
      <xdr:row>3</xdr:row>
      <xdr:rowOff>125109</xdr:rowOff>
    </xdr:to>
    <xdr:pic>
      <xdr:nvPicPr>
        <xdr:cNvPr id="2" name="Imagen 5" descr="Casa">
          <a:hlinkClick xmlns:r="http://schemas.openxmlformats.org/officeDocument/2006/relationships" r:id="rId1"/>
          <a:extLst>
            <a:ext uri="{FF2B5EF4-FFF2-40B4-BE49-F238E27FC236}">
              <a16:creationId xmlns:a16="http://schemas.microsoft.com/office/drawing/2014/main" id="{AFA5E329-BFB3-440C-8F1D-3F0FE3BEF930}"/>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4773274" y="78809"/>
          <a:ext cx="576019" cy="560650"/>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476250</xdr:colOff>
      <xdr:row>0</xdr:row>
      <xdr:rowOff>73819</xdr:rowOff>
    </xdr:from>
    <xdr:to>
      <xdr:col>12</xdr:col>
      <xdr:colOff>40500</xdr:colOff>
      <xdr:row>3</xdr:row>
      <xdr:rowOff>114319</xdr:rowOff>
    </xdr:to>
    <xdr:pic>
      <xdr:nvPicPr>
        <xdr:cNvPr id="2" name="Imagen 5" descr="Casa">
          <a:hlinkClick xmlns:r="http://schemas.openxmlformats.org/officeDocument/2006/relationships" r:id="rId1"/>
          <a:extLst>
            <a:ext uri="{FF2B5EF4-FFF2-40B4-BE49-F238E27FC236}">
              <a16:creationId xmlns:a16="http://schemas.microsoft.com/office/drawing/2014/main" id="{8610FD0E-A9F0-4182-8B8C-1A8501A2EC86}"/>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7325975" y="73819"/>
          <a:ext cx="612000" cy="612000"/>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1068908</xdr:colOff>
      <xdr:row>0</xdr:row>
      <xdr:rowOff>75140</xdr:rowOff>
    </xdr:from>
    <xdr:to>
      <xdr:col>3</xdr:col>
      <xdr:colOff>1680908</xdr:colOff>
      <xdr:row>3</xdr:row>
      <xdr:rowOff>144215</xdr:rowOff>
    </xdr:to>
    <xdr:pic>
      <xdr:nvPicPr>
        <xdr:cNvPr id="2" name="Imagen 5" descr="Casa">
          <a:hlinkClick xmlns:r="http://schemas.openxmlformats.org/officeDocument/2006/relationships" r:id="rId1"/>
          <a:extLst>
            <a:ext uri="{FF2B5EF4-FFF2-40B4-BE49-F238E27FC236}">
              <a16:creationId xmlns:a16="http://schemas.microsoft.com/office/drawing/2014/main" id="{FBAE9BC7-2475-4EFE-A671-50D4304F6BF7}"/>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6260033" y="75140"/>
          <a:ext cx="612000" cy="640575"/>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206384</xdr:colOff>
      <xdr:row>0</xdr:row>
      <xdr:rowOff>103182</xdr:rowOff>
    </xdr:from>
    <xdr:to>
      <xdr:col>4</xdr:col>
      <xdr:colOff>818384</xdr:colOff>
      <xdr:row>3</xdr:row>
      <xdr:rowOff>143682</xdr:rowOff>
    </xdr:to>
    <xdr:pic>
      <xdr:nvPicPr>
        <xdr:cNvPr id="2" name="Imagen 5" descr="Casa">
          <a:hlinkClick xmlns:r="http://schemas.openxmlformats.org/officeDocument/2006/relationships" r:id="rId1"/>
          <a:extLst>
            <a:ext uri="{FF2B5EF4-FFF2-40B4-BE49-F238E27FC236}">
              <a16:creationId xmlns:a16="http://schemas.microsoft.com/office/drawing/2014/main" id="{5250B5CF-9A1F-4A96-85B6-A19555345C67}"/>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4483109" y="103182"/>
          <a:ext cx="612000" cy="612000"/>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336838</xdr:colOff>
      <xdr:row>0</xdr:row>
      <xdr:rowOff>43297</xdr:rowOff>
    </xdr:from>
    <xdr:to>
      <xdr:col>5</xdr:col>
      <xdr:colOff>91588</xdr:colOff>
      <xdr:row>3</xdr:row>
      <xdr:rowOff>135752</xdr:rowOff>
    </xdr:to>
    <xdr:pic>
      <xdr:nvPicPr>
        <xdr:cNvPr id="2" name="Imagen 5" descr="Casa">
          <a:hlinkClick xmlns:r="http://schemas.openxmlformats.org/officeDocument/2006/relationships" r:id="rId1"/>
          <a:extLst>
            <a:ext uri="{FF2B5EF4-FFF2-40B4-BE49-F238E27FC236}">
              <a16:creationId xmlns:a16="http://schemas.microsoft.com/office/drawing/2014/main" id="{98AFFAE6-BB2A-456B-8668-A4AADD01C9F7}"/>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5356513" y="43297"/>
          <a:ext cx="612000" cy="606805"/>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831273</xdr:colOff>
      <xdr:row>0</xdr:row>
      <xdr:rowOff>34638</xdr:rowOff>
    </xdr:from>
    <xdr:to>
      <xdr:col>4</xdr:col>
      <xdr:colOff>1443273</xdr:colOff>
      <xdr:row>3</xdr:row>
      <xdr:rowOff>127093</xdr:rowOff>
    </xdr:to>
    <xdr:pic>
      <xdr:nvPicPr>
        <xdr:cNvPr id="2" name="Imagen 5" descr="Casa">
          <a:hlinkClick xmlns:r="http://schemas.openxmlformats.org/officeDocument/2006/relationships" r:id="rId1"/>
          <a:extLst>
            <a:ext uri="{FF2B5EF4-FFF2-40B4-BE49-F238E27FC236}">
              <a16:creationId xmlns:a16="http://schemas.microsoft.com/office/drawing/2014/main" id="{9D273874-E646-4273-9E0D-FD2F01460DE1}"/>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5879523" y="34638"/>
          <a:ext cx="612000" cy="606805"/>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614795</xdr:colOff>
      <xdr:row>0</xdr:row>
      <xdr:rowOff>77067</xdr:rowOff>
    </xdr:from>
    <xdr:to>
      <xdr:col>5</xdr:col>
      <xdr:colOff>92454</xdr:colOff>
      <xdr:row>3</xdr:row>
      <xdr:rowOff>117567</xdr:rowOff>
    </xdr:to>
    <xdr:pic>
      <xdr:nvPicPr>
        <xdr:cNvPr id="2" name="Imagen 5" descr="Casa">
          <a:hlinkClick xmlns:r="http://schemas.openxmlformats.org/officeDocument/2006/relationships" r:id="rId1"/>
          <a:extLst>
            <a:ext uri="{FF2B5EF4-FFF2-40B4-BE49-F238E27FC236}">
              <a16:creationId xmlns:a16="http://schemas.microsoft.com/office/drawing/2014/main" id="{1B82F474-5705-4EA8-8688-E057760FF652}"/>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6386945" y="77067"/>
          <a:ext cx="611134" cy="612000"/>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18</xdr:col>
      <xdr:colOff>317498</xdr:colOff>
      <xdr:row>0</xdr:row>
      <xdr:rowOff>21168</xdr:rowOff>
    </xdr:from>
    <xdr:to>
      <xdr:col>19</xdr:col>
      <xdr:colOff>209832</xdr:colOff>
      <xdr:row>3</xdr:row>
      <xdr:rowOff>125168</xdr:rowOff>
    </xdr:to>
    <xdr:pic>
      <xdr:nvPicPr>
        <xdr:cNvPr id="2" name="Imagen 5" descr="Casa">
          <a:hlinkClick xmlns:r="http://schemas.openxmlformats.org/officeDocument/2006/relationships" r:id="rId1"/>
          <a:extLst>
            <a:ext uri="{FF2B5EF4-FFF2-40B4-BE49-F238E27FC236}">
              <a16:creationId xmlns:a16="http://schemas.microsoft.com/office/drawing/2014/main" id="{71866D0F-8F47-4C5A-8625-53AA04872049}"/>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9918698" y="21168"/>
          <a:ext cx="606709" cy="618350"/>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18</xdr:col>
      <xdr:colOff>314325</xdr:colOff>
      <xdr:row>0</xdr:row>
      <xdr:rowOff>104775</xdr:rowOff>
    </xdr:from>
    <xdr:to>
      <xdr:col>19</xdr:col>
      <xdr:colOff>211950</xdr:colOff>
      <xdr:row>3</xdr:row>
      <xdr:rowOff>145275</xdr:rowOff>
    </xdr:to>
    <xdr:pic>
      <xdr:nvPicPr>
        <xdr:cNvPr id="2" name="Imagen 5" descr="Casa">
          <a:hlinkClick xmlns:r="http://schemas.openxmlformats.org/officeDocument/2006/relationships" r:id="rId1"/>
          <a:extLst>
            <a:ext uri="{FF2B5EF4-FFF2-40B4-BE49-F238E27FC236}">
              <a16:creationId xmlns:a16="http://schemas.microsoft.com/office/drawing/2014/main" id="{87FBBE7C-A573-4BA6-A7D1-185CD14F3D74}"/>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0163175" y="104775"/>
          <a:ext cx="612000" cy="612000"/>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18</xdr:col>
      <xdr:colOff>304800</xdr:colOff>
      <xdr:row>0</xdr:row>
      <xdr:rowOff>171450</xdr:rowOff>
    </xdr:from>
    <xdr:to>
      <xdr:col>19</xdr:col>
      <xdr:colOff>202425</xdr:colOff>
      <xdr:row>3</xdr:row>
      <xdr:rowOff>154800</xdr:rowOff>
    </xdr:to>
    <xdr:pic>
      <xdr:nvPicPr>
        <xdr:cNvPr id="2" name="Imagen 5" descr="Casa">
          <a:hlinkClick xmlns:r="http://schemas.openxmlformats.org/officeDocument/2006/relationships" r:id="rId1"/>
          <a:extLst>
            <a:ext uri="{FF2B5EF4-FFF2-40B4-BE49-F238E27FC236}">
              <a16:creationId xmlns:a16="http://schemas.microsoft.com/office/drawing/2014/main" id="{C46C5B27-86E8-4C33-9849-DB6798EB4F5F}"/>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9810750" y="171450"/>
          <a:ext cx="612000" cy="612000"/>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18</xdr:col>
      <xdr:colOff>314325</xdr:colOff>
      <xdr:row>0</xdr:row>
      <xdr:rowOff>85725</xdr:rowOff>
    </xdr:from>
    <xdr:to>
      <xdr:col>19</xdr:col>
      <xdr:colOff>211950</xdr:colOff>
      <xdr:row>3</xdr:row>
      <xdr:rowOff>126225</xdr:rowOff>
    </xdr:to>
    <xdr:pic>
      <xdr:nvPicPr>
        <xdr:cNvPr id="2" name="Imagen 5" descr="Casa">
          <a:hlinkClick xmlns:r="http://schemas.openxmlformats.org/officeDocument/2006/relationships" r:id="rId1"/>
          <a:extLst>
            <a:ext uri="{FF2B5EF4-FFF2-40B4-BE49-F238E27FC236}">
              <a16:creationId xmlns:a16="http://schemas.microsoft.com/office/drawing/2014/main" id="{2EB2C87F-C638-449A-A020-68946AF7F239}"/>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9934575" y="85725"/>
          <a:ext cx="612000" cy="612000"/>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435433</xdr:colOff>
      <xdr:row>0</xdr:row>
      <xdr:rowOff>54429</xdr:rowOff>
    </xdr:from>
    <xdr:to>
      <xdr:col>12</xdr:col>
      <xdr:colOff>1047433</xdr:colOff>
      <xdr:row>3</xdr:row>
      <xdr:rowOff>126225</xdr:rowOff>
    </xdr:to>
    <xdr:pic>
      <xdr:nvPicPr>
        <xdr:cNvPr id="2" name="Imagen 5" descr="Casa">
          <a:hlinkClick xmlns:r="http://schemas.openxmlformats.org/officeDocument/2006/relationships" r:id="rId1"/>
          <a:extLst>
            <a:ext uri="{FF2B5EF4-FFF2-40B4-BE49-F238E27FC236}">
              <a16:creationId xmlns:a16="http://schemas.microsoft.com/office/drawing/2014/main" id="{F9B5928B-6EE6-4C14-94CB-1392A8FE6AC0}"/>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1979733" y="54429"/>
          <a:ext cx="612000" cy="586146"/>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18</xdr:col>
      <xdr:colOff>180975</xdr:colOff>
      <xdr:row>0</xdr:row>
      <xdr:rowOff>95250</xdr:rowOff>
    </xdr:from>
    <xdr:to>
      <xdr:col>19</xdr:col>
      <xdr:colOff>288150</xdr:colOff>
      <xdr:row>3</xdr:row>
      <xdr:rowOff>145275</xdr:rowOff>
    </xdr:to>
    <xdr:pic>
      <xdr:nvPicPr>
        <xdr:cNvPr id="2" name="Imagen 5" descr="Casa">
          <a:hlinkClick xmlns:r="http://schemas.openxmlformats.org/officeDocument/2006/relationships" r:id="rId1"/>
          <a:extLst>
            <a:ext uri="{FF2B5EF4-FFF2-40B4-BE49-F238E27FC236}">
              <a16:creationId xmlns:a16="http://schemas.microsoft.com/office/drawing/2014/main" id="{98C6F951-8D2F-4140-A87C-73570D0F682F}"/>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0191750" y="95250"/>
          <a:ext cx="612000" cy="621525"/>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18</xdr:col>
      <xdr:colOff>314325</xdr:colOff>
      <xdr:row>0</xdr:row>
      <xdr:rowOff>38100</xdr:rowOff>
    </xdr:from>
    <xdr:to>
      <xdr:col>20</xdr:col>
      <xdr:colOff>88125</xdr:colOff>
      <xdr:row>3</xdr:row>
      <xdr:rowOff>88125</xdr:rowOff>
    </xdr:to>
    <xdr:pic>
      <xdr:nvPicPr>
        <xdr:cNvPr id="2" name="Imagen 5" descr="Casa">
          <a:hlinkClick xmlns:r="http://schemas.openxmlformats.org/officeDocument/2006/relationships" r:id="rId1"/>
          <a:extLst>
            <a:ext uri="{FF2B5EF4-FFF2-40B4-BE49-F238E27FC236}">
              <a16:creationId xmlns:a16="http://schemas.microsoft.com/office/drawing/2014/main" id="{549B77ED-D4BC-47AD-AB28-6E79992D958F}"/>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9963150" y="38100"/>
          <a:ext cx="612000" cy="612000"/>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18</xdr:col>
      <xdr:colOff>314325</xdr:colOff>
      <xdr:row>0</xdr:row>
      <xdr:rowOff>38100</xdr:rowOff>
    </xdr:from>
    <xdr:to>
      <xdr:col>20</xdr:col>
      <xdr:colOff>154800</xdr:colOff>
      <xdr:row>3</xdr:row>
      <xdr:rowOff>88125</xdr:rowOff>
    </xdr:to>
    <xdr:pic>
      <xdr:nvPicPr>
        <xdr:cNvPr id="2" name="Imagen 5" descr="Casa">
          <a:hlinkClick xmlns:r="http://schemas.openxmlformats.org/officeDocument/2006/relationships" r:id="rId1"/>
          <a:extLst>
            <a:ext uri="{FF2B5EF4-FFF2-40B4-BE49-F238E27FC236}">
              <a16:creationId xmlns:a16="http://schemas.microsoft.com/office/drawing/2014/main" id="{C1802E0E-45AE-47A2-842F-BEED017EBA9D}"/>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9906000" y="38100"/>
          <a:ext cx="612000" cy="612000"/>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18</xdr:col>
      <xdr:colOff>304800</xdr:colOff>
      <xdr:row>1</xdr:row>
      <xdr:rowOff>9525</xdr:rowOff>
    </xdr:from>
    <xdr:to>
      <xdr:col>19</xdr:col>
      <xdr:colOff>202425</xdr:colOff>
      <xdr:row>3</xdr:row>
      <xdr:rowOff>164325</xdr:rowOff>
    </xdr:to>
    <xdr:pic>
      <xdr:nvPicPr>
        <xdr:cNvPr id="2" name="Imagen 5" descr="Casa">
          <a:hlinkClick xmlns:r="http://schemas.openxmlformats.org/officeDocument/2006/relationships" r:id="rId1"/>
          <a:extLst>
            <a:ext uri="{FF2B5EF4-FFF2-40B4-BE49-F238E27FC236}">
              <a16:creationId xmlns:a16="http://schemas.microsoft.com/office/drawing/2014/main" id="{AF229FD8-4097-42D1-BFFA-49AA0C9440A9}"/>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0010775" y="238125"/>
          <a:ext cx="612000" cy="612000"/>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18</xdr:col>
      <xdr:colOff>317498</xdr:colOff>
      <xdr:row>1</xdr:row>
      <xdr:rowOff>31749</xdr:rowOff>
    </xdr:from>
    <xdr:to>
      <xdr:col>19</xdr:col>
      <xdr:colOff>209831</xdr:colOff>
      <xdr:row>3</xdr:row>
      <xdr:rowOff>178082</xdr:rowOff>
    </xdr:to>
    <xdr:pic>
      <xdr:nvPicPr>
        <xdr:cNvPr id="2" name="Imagen 5" descr="Casa">
          <a:hlinkClick xmlns:r="http://schemas.openxmlformats.org/officeDocument/2006/relationships" r:id="rId1"/>
          <a:extLst>
            <a:ext uri="{FF2B5EF4-FFF2-40B4-BE49-F238E27FC236}">
              <a16:creationId xmlns:a16="http://schemas.microsoft.com/office/drawing/2014/main" id="{199F104E-FB8C-474E-A107-C5D84766AC6B}"/>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9956798" y="260349"/>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18</xdr:col>
      <xdr:colOff>306912</xdr:colOff>
      <xdr:row>1</xdr:row>
      <xdr:rowOff>31751</xdr:rowOff>
    </xdr:from>
    <xdr:to>
      <xdr:col>19</xdr:col>
      <xdr:colOff>199245</xdr:colOff>
      <xdr:row>3</xdr:row>
      <xdr:rowOff>178084</xdr:rowOff>
    </xdr:to>
    <xdr:pic>
      <xdr:nvPicPr>
        <xdr:cNvPr id="2" name="Imagen 5" descr="Casa">
          <a:hlinkClick xmlns:r="http://schemas.openxmlformats.org/officeDocument/2006/relationships" r:id="rId1"/>
          <a:extLst>
            <a:ext uri="{FF2B5EF4-FFF2-40B4-BE49-F238E27FC236}">
              <a16:creationId xmlns:a16="http://schemas.microsoft.com/office/drawing/2014/main" id="{63B9618E-CC66-4BDD-B6AA-28BEA5456A5E}"/>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9898587" y="260351"/>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0</xdr:colOff>
      <xdr:row>32</xdr:row>
      <xdr:rowOff>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32</xdr:row>
      <xdr:rowOff>0</xdr:rowOff>
    </xdr:from>
    <xdr:to>
      <xdr:col>0</xdr:col>
      <xdr:colOff>0</xdr:colOff>
      <xdr:row>32</xdr:row>
      <xdr:rowOff>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32</xdr:row>
      <xdr:rowOff>0</xdr:rowOff>
    </xdr:from>
    <xdr:to>
      <xdr:col>0</xdr:col>
      <xdr:colOff>0</xdr:colOff>
      <xdr:row>32</xdr:row>
      <xdr:rowOff>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12</xdr:col>
      <xdr:colOff>590550</xdr:colOff>
      <xdr:row>1</xdr:row>
      <xdr:rowOff>0</xdr:rowOff>
    </xdr:from>
    <xdr:to>
      <xdr:col>13</xdr:col>
      <xdr:colOff>44733</xdr:colOff>
      <xdr:row>3</xdr:row>
      <xdr:rowOff>127283</xdr:rowOff>
    </xdr:to>
    <xdr:pic>
      <xdr:nvPicPr>
        <xdr:cNvPr id="6" name="Imagen 5" descr="Casa">
          <a:hlinkClick xmlns:r="http://schemas.openxmlformats.org/officeDocument/2006/relationships" r:id="rId4"/>
          <a:extLst>
            <a:ext uri="{FF2B5EF4-FFF2-40B4-BE49-F238E27FC236}">
              <a16:creationId xmlns:a16="http://schemas.microsoft.com/office/drawing/2014/main" id="{510BAEA2-339A-4540-B547-9ED44D0AE6B1}"/>
            </a:ext>
          </a:extLst>
        </xdr:cNvPr>
        <xdr:cNvPicPr>
          <a:picLocks noChangeAspect="1" noChangeArrowheads="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bwMode="auto">
        <a:xfrm>
          <a:off x="12058650" y="238125"/>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12</xdr:col>
      <xdr:colOff>266700</xdr:colOff>
      <xdr:row>1</xdr:row>
      <xdr:rowOff>28575</xdr:rowOff>
    </xdr:from>
    <xdr:to>
      <xdr:col>13</xdr:col>
      <xdr:colOff>63783</xdr:colOff>
      <xdr:row>3</xdr:row>
      <xdr:rowOff>155858</xdr:rowOff>
    </xdr:to>
    <xdr:pic>
      <xdr:nvPicPr>
        <xdr:cNvPr id="3" name="Imagen 5" descr="Casa">
          <a:hlinkClick xmlns:r="http://schemas.openxmlformats.org/officeDocument/2006/relationships" r:id="rId1"/>
          <a:extLst>
            <a:ext uri="{FF2B5EF4-FFF2-40B4-BE49-F238E27FC236}">
              <a16:creationId xmlns:a16="http://schemas.microsoft.com/office/drawing/2014/main" id="{FF8C0607-E595-48DF-B6A0-FAD91F67A478}"/>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3096875" y="266700"/>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12</xdr:col>
      <xdr:colOff>190500</xdr:colOff>
      <xdr:row>0</xdr:row>
      <xdr:rowOff>219075</xdr:rowOff>
    </xdr:from>
    <xdr:to>
      <xdr:col>13</xdr:col>
      <xdr:colOff>44733</xdr:colOff>
      <xdr:row>3</xdr:row>
      <xdr:rowOff>108233</xdr:rowOff>
    </xdr:to>
    <xdr:pic>
      <xdr:nvPicPr>
        <xdr:cNvPr id="4" name="Imagen 5" descr="Casa">
          <a:hlinkClick xmlns:r="http://schemas.openxmlformats.org/officeDocument/2006/relationships" r:id="rId1"/>
          <a:extLst>
            <a:ext uri="{FF2B5EF4-FFF2-40B4-BE49-F238E27FC236}">
              <a16:creationId xmlns:a16="http://schemas.microsoft.com/office/drawing/2014/main" id="{5FCC17D2-BC61-4A9D-A6DC-6CBFE4211F4D}"/>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2534900" y="219075"/>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13</xdr:col>
      <xdr:colOff>163285</xdr:colOff>
      <xdr:row>1</xdr:row>
      <xdr:rowOff>-1</xdr:rowOff>
    </xdr:from>
    <xdr:to>
      <xdr:col>14</xdr:col>
      <xdr:colOff>48815</xdr:colOff>
      <xdr:row>3</xdr:row>
      <xdr:rowOff>113675</xdr:rowOff>
    </xdr:to>
    <xdr:pic>
      <xdr:nvPicPr>
        <xdr:cNvPr id="3" name="Imagen 5" descr="Casa">
          <a:hlinkClick xmlns:r="http://schemas.openxmlformats.org/officeDocument/2006/relationships" r:id="rId1"/>
          <a:extLst>
            <a:ext uri="{FF2B5EF4-FFF2-40B4-BE49-F238E27FC236}">
              <a16:creationId xmlns:a16="http://schemas.microsoft.com/office/drawing/2014/main" id="{DED223EA-9018-491A-B7C2-1A5A08032CC1}"/>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4314714" y="244928"/>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421818</xdr:colOff>
      <xdr:row>0</xdr:row>
      <xdr:rowOff>40824</xdr:rowOff>
    </xdr:from>
    <xdr:to>
      <xdr:col>12</xdr:col>
      <xdr:colOff>1033818</xdr:colOff>
      <xdr:row>3</xdr:row>
      <xdr:rowOff>112620</xdr:rowOff>
    </xdr:to>
    <xdr:pic>
      <xdr:nvPicPr>
        <xdr:cNvPr id="2" name="Imagen 5" descr="Casa">
          <a:hlinkClick xmlns:r="http://schemas.openxmlformats.org/officeDocument/2006/relationships" r:id="rId1"/>
          <a:extLst>
            <a:ext uri="{FF2B5EF4-FFF2-40B4-BE49-F238E27FC236}">
              <a16:creationId xmlns:a16="http://schemas.microsoft.com/office/drawing/2014/main" id="{6055ACA7-CC01-49F3-9FA9-97AC1F190C97}"/>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2108993" y="40824"/>
          <a:ext cx="612000" cy="586146"/>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12</xdr:col>
      <xdr:colOff>381000</xdr:colOff>
      <xdr:row>0</xdr:row>
      <xdr:rowOff>228600</xdr:rowOff>
    </xdr:from>
    <xdr:to>
      <xdr:col>13</xdr:col>
      <xdr:colOff>73308</xdr:colOff>
      <xdr:row>3</xdr:row>
      <xdr:rowOff>117758</xdr:rowOff>
    </xdr:to>
    <xdr:pic>
      <xdr:nvPicPr>
        <xdr:cNvPr id="3" name="Imagen 5" descr="Casa">
          <a:hlinkClick xmlns:r="http://schemas.openxmlformats.org/officeDocument/2006/relationships" r:id="rId1"/>
          <a:extLst>
            <a:ext uri="{FF2B5EF4-FFF2-40B4-BE49-F238E27FC236}">
              <a16:creationId xmlns:a16="http://schemas.microsoft.com/office/drawing/2014/main" id="{C21D9129-4F43-467E-A46E-E9B7DEE75D19}"/>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4411325" y="228600"/>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5</xdr:col>
      <xdr:colOff>981075</xdr:colOff>
      <xdr:row>1</xdr:row>
      <xdr:rowOff>76200</xdr:rowOff>
    </xdr:from>
    <xdr:to>
      <xdr:col>6</xdr:col>
      <xdr:colOff>111408</xdr:colOff>
      <xdr:row>3</xdr:row>
      <xdr:rowOff>203483</xdr:rowOff>
    </xdr:to>
    <xdr:pic>
      <xdr:nvPicPr>
        <xdr:cNvPr id="4" name="Imagen 5" descr="Casa">
          <a:hlinkClick xmlns:r="http://schemas.openxmlformats.org/officeDocument/2006/relationships" r:id="rId1"/>
          <a:extLst>
            <a:ext uri="{FF2B5EF4-FFF2-40B4-BE49-F238E27FC236}">
              <a16:creationId xmlns:a16="http://schemas.microsoft.com/office/drawing/2014/main" id="{EE5BB3EB-8FDC-4800-B3D7-6583EC8CF599}"/>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6429375" y="314325"/>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xdr:col>
      <xdr:colOff>514350</xdr:colOff>
      <xdr:row>0</xdr:row>
      <xdr:rowOff>228600</xdr:rowOff>
    </xdr:from>
    <xdr:to>
      <xdr:col>6</xdr:col>
      <xdr:colOff>73308</xdr:colOff>
      <xdr:row>3</xdr:row>
      <xdr:rowOff>117758</xdr:rowOff>
    </xdr:to>
    <xdr:pic>
      <xdr:nvPicPr>
        <xdr:cNvPr id="4" name="Imagen 5" descr="Casa">
          <a:hlinkClick xmlns:r="http://schemas.openxmlformats.org/officeDocument/2006/relationships" r:id="rId1"/>
          <a:extLst>
            <a:ext uri="{FF2B5EF4-FFF2-40B4-BE49-F238E27FC236}">
              <a16:creationId xmlns:a16="http://schemas.microsoft.com/office/drawing/2014/main" id="{32B82EFF-7831-4B5D-9086-38B26F49A43A}"/>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6162675" y="228600"/>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8</xdr:col>
      <xdr:colOff>742950</xdr:colOff>
      <xdr:row>1</xdr:row>
      <xdr:rowOff>0</xdr:rowOff>
    </xdr:from>
    <xdr:to>
      <xdr:col>9</xdr:col>
      <xdr:colOff>82833</xdr:colOff>
      <xdr:row>3</xdr:row>
      <xdr:rowOff>127283</xdr:rowOff>
    </xdr:to>
    <xdr:pic>
      <xdr:nvPicPr>
        <xdr:cNvPr id="4" name="Imagen 5" descr="Casa">
          <a:hlinkClick xmlns:r="http://schemas.openxmlformats.org/officeDocument/2006/relationships" r:id="rId1"/>
          <a:extLst>
            <a:ext uri="{FF2B5EF4-FFF2-40B4-BE49-F238E27FC236}">
              <a16:creationId xmlns:a16="http://schemas.microsoft.com/office/drawing/2014/main" id="{C6BA06B3-87DC-4B28-81A6-22CC05D7CC6A}"/>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0220325" y="238125"/>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8</xdr:col>
      <xdr:colOff>752475</xdr:colOff>
      <xdr:row>1</xdr:row>
      <xdr:rowOff>19050</xdr:rowOff>
    </xdr:from>
    <xdr:to>
      <xdr:col>9</xdr:col>
      <xdr:colOff>92358</xdr:colOff>
      <xdr:row>3</xdr:row>
      <xdr:rowOff>146333</xdr:rowOff>
    </xdr:to>
    <xdr:pic>
      <xdr:nvPicPr>
        <xdr:cNvPr id="4" name="Imagen 5" descr="Casa">
          <a:hlinkClick xmlns:r="http://schemas.openxmlformats.org/officeDocument/2006/relationships" r:id="rId1"/>
          <a:extLst>
            <a:ext uri="{FF2B5EF4-FFF2-40B4-BE49-F238E27FC236}">
              <a16:creationId xmlns:a16="http://schemas.microsoft.com/office/drawing/2014/main" id="{A66FF942-3D33-43EE-8F1B-480AC7C7A0BD}"/>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9610725" y="257175"/>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8</xdr:col>
      <xdr:colOff>714375</xdr:colOff>
      <xdr:row>0</xdr:row>
      <xdr:rowOff>228600</xdr:rowOff>
    </xdr:from>
    <xdr:to>
      <xdr:col>9</xdr:col>
      <xdr:colOff>54258</xdr:colOff>
      <xdr:row>3</xdr:row>
      <xdr:rowOff>117758</xdr:rowOff>
    </xdr:to>
    <xdr:pic>
      <xdr:nvPicPr>
        <xdr:cNvPr id="4" name="Imagen 5" descr="Casa">
          <a:hlinkClick xmlns:r="http://schemas.openxmlformats.org/officeDocument/2006/relationships" r:id="rId1"/>
          <a:extLst>
            <a:ext uri="{FF2B5EF4-FFF2-40B4-BE49-F238E27FC236}">
              <a16:creationId xmlns:a16="http://schemas.microsoft.com/office/drawing/2014/main" id="{A7574EE9-C921-470A-B374-6EDF1D35436D}"/>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9286875" y="228600"/>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6</xdr:col>
      <xdr:colOff>1009650</xdr:colOff>
      <xdr:row>0</xdr:row>
      <xdr:rowOff>219075</xdr:rowOff>
    </xdr:from>
    <xdr:to>
      <xdr:col>7</xdr:col>
      <xdr:colOff>73308</xdr:colOff>
      <xdr:row>3</xdr:row>
      <xdr:rowOff>108233</xdr:rowOff>
    </xdr:to>
    <xdr:pic>
      <xdr:nvPicPr>
        <xdr:cNvPr id="4" name="Imagen 5" descr="Casa">
          <a:hlinkClick xmlns:r="http://schemas.openxmlformats.org/officeDocument/2006/relationships" r:id="rId1"/>
          <a:extLst>
            <a:ext uri="{FF2B5EF4-FFF2-40B4-BE49-F238E27FC236}">
              <a16:creationId xmlns:a16="http://schemas.microsoft.com/office/drawing/2014/main" id="{882A3E8A-82C8-47BD-A609-C6E56AF03349}"/>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9667875" y="219075"/>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685800</xdr:colOff>
      <xdr:row>0</xdr:row>
      <xdr:rowOff>190500</xdr:rowOff>
    </xdr:from>
    <xdr:to>
      <xdr:col>7</xdr:col>
      <xdr:colOff>73308</xdr:colOff>
      <xdr:row>3</xdr:row>
      <xdr:rowOff>79658</xdr:rowOff>
    </xdr:to>
    <xdr:pic>
      <xdr:nvPicPr>
        <xdr:cNvPr id="4" name="Imagen 5" descr="Casa">
          <a:hlinkClick xmlns:r="http://schemas.openxmlformats.org/officeDocument/2006/relationships" r:id="rId1"/>
          <a:extLst>
            <a:ext uri="{FF2B5EF4-FFF2-40B4-BE49-F238E27FC236}">
              <a16:creationId xmlns:a16="http://schemas.microsoft.com/office/drawing/2014/main" id="{65F18388-5E14-4F5D-B99A-AFCC1FD3317F}"/>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9563100" y="190500"/>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12</xdr:col>
      <xdr:colOff>495300</xdr:colOff>
      <xdr:row>0</xdr:row>
      <xdr:rowOff>209550</xdr:rowOff>
    </xdr:from>
    <xdr:to>
      <xdr:col>13</xdr:col>
      <xdr:colOff>35208</xdr:colOff>
      <xdr:row>3</xdr:row>
      <xdr:rowOff>98708</xdr:rowOff>
    </xdr:to>
    <xdr:pic>
      <xdr:nvPicPr>
        <xdr:cNvPr id="3" name="Imagen 5" descr="Casa">
          <a:hlinkClick xmlns:r="http://schemas.openxmlformats.org/officeDocument/2006/relationships" r:id="rId1"/>
          <a:extLst>
            <a:ext uri="{FF2B5EF4-FFF2-40B4-BE49-F238E27FC236}">
              <a16:creationId xmlns:a16="http://schemas.microsoft.com/office/drawing/2014/main" id="{DE824736-6DB6-409D-813A-23BC721C4EE4}"/>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4116050" y="209550"/>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12</xdr:col>
      <xdr:colOff>180975</xdr:colOff>
      <xdr:row>0</xdr:row>
      <xdr:rowOff>228600</xdr:rowOff>
    </xdr:from>
    <xdr:to>
      <xdr:col>13</xdr:col>
      <xdr:colOff>73308</xdr:colOff>
      <xdr:row>3</xdr:row>
      <xdr:rowOff>117758</xdr:rowOff>
    </xdr:to>
    <xdr:pic>
      <xdr:nvPicPr>
        <xdr:cNvPr id="3" name="Imagen 5" descr="Casa">
          <a:hlinkClick xmlns:r="http://schemas.openxmlformats.org/officeDocument/2006/relationships" r:id="rId1"/>
          <a:extLst>
            <a:ext uri="{FF2B5EF4-FFF2-40B4-BE49-F238E27FC236}">
              <a16:creationId xmlns:a16="http://schemas.microsoft.com/office/drawing/2014/main" id="{CD184845-3D33-48C8-8B5B-3C633AF1D3CE}"/>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1477625" y="228600"/>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367390</xdr:colOff>
      <xdr:row>0</xdr:row>
      <xdr:rowOff>68035</xdr:rowOff>
    </xdr:from>
    <xdr:to>
      <xdr:col>12</xdr:col>
      <xdr:colOff>979390</xdr:colOff>
      <xdr:row>3</xdr:row>
      <xdr:rowOff>108535</xdr:rowOff>
    </xdr:to>
    <xdr:pic>
      <xdr:nvPicPr>
        <xdr:cNvPr id="2" name="Imagen 5" descr="Casa">
          <a:hlinkClick xmlns:r="http://schemas.openxmlformats.org/officeDocument/2006/relationships" r:id="rId1"/>
          <a:extLst>
            <a:ext uri="{FF2B5EF4-FFF2-40B4-BE49-F238E27FC236}">
              <a16:creationId xmlns:a16="http://schemas.microsoft.com/office/drawing/2014/main" id="{6412E28E-9458-4472-9AAE-35C1FBEA52EC}"/>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2111715" y="68035"/>
          <a:ext cx="612000" cy="612000"/>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12</xdr:col>
      <xdr:colOff>390525</xdr:colOff>
      <xdr:row>1</xdr:row>
      <xdr:rowOff>28575</xdr:rowOff>
    </xdr:from>
    <xdr:to>
      <xdr:col>13</xdr:col>
      <xdr:colOff>44733</xdr:colOff>
      <xdr:row>3</xdr:row>
      <xdr:rowOff>155858</xdr:rowOff>
    </xdr:to>
    <xdr:pic>
      <xdr:nvPicPr>
        <xdr:cNvPr id="3" name="Imagen 5" descr="Casa">
          <a:hlinkClick xmlns:r="http://schemas.openxmlformats.org/officeDocument/2006/relationships" r:id="rId1"/>
          <a:extLst>
            <a:ext uri="{FF2B5EF4-FFF2-40B4-BE49-F238E27FC236}">
              <a16:creationId xmlns:a16="http://schemas.microsoft.com/office/drawing/2014/main" id="{D85F969E-3358-423E-9461-4A8420952770}"/>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2944475" y="266700"/>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12</xdr:col>
      <xdr:colOff>200025</xdr:colOff>
      <xdr:row>0</xdr:row>
      <xdr:rowOff>219075</xdr:rowOff>
    </xdr:from>
    <xdr:to>
      <xdr:col>13</xdr:col>
      <xdr:colOff>92358</xdr:colOff>
      <xdr:row>3</xdr:row>
      <xdr:rowOff>108233</xdr:rowOff>
    </xdr:to>
    <xdr:pic>
      <xdr:nvPicPr>
        <xdr:cNvPr id="3" name="Imagen 5" descr="Casa">
          <a:hlinkClick xmlns:r="http://schemas.openxmlformats.org/officeDocument/2006/relationships" r:id="rId1"/>
          <a:extLst>
            <a:ext uri="{FF2B5EF4-FFF2-40B4-BE49-F238E27FC236}">
              <a16:creationId xmlns:a16="http://schemas.microsoft.com/office/drawing/2014/main" id="{BA4BBF89-26EB-42FD-A264-668EBCD09576}"/>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1544300" y="219075"/>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13</xdr:col>
      <xdr:colOff>704850</xdr:colOff>
      <xdr:row>0</xdr:row>
      <xdr:rowOff>219075</xdr:rowOff>
    </xdr:from>
    <xdr:to>
      <xdr:col>14</xdr:col>
      <xdr:colOff>92358</xdr:colOff>
      <xdr:row>3</xdr:row>
      <xdr:rowOff>108233</xdr:rowOff>
    </xdr:to>
    <xdr:pic>
      <xdr:nvPicPr>
        <xdr:cNvPr id="3" name="Imagen 5" descr="Casa">
          <a:hlinkClick xmlns:r="http://schemas.openxmlformats.org/officeDocument/2006/relationships" r:id="rId1"/>
          <a:extLst>
            <a:ext uri="{FF2B5EF4-FFF2-40B4-BE49-F238E27FC236}">
              <a16:creationId xmlns:a16="http://schemas.microsoft.com/office/drawing/2014/main" id="{857B3802-8730-47F0-ADB2-AE9F53076181}"/>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2449175" y="219075"/>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12</xdr:col>
      <xdr:colOff>171450</xdr:colOff>
      <xdr:row>0</xdr:row>
      <xdr:rowOff>209550</xdr:rowOff>
    </xdr:from>
    <xdr:to>
      <xdr:col>13</xdr:col>
      <xdr:colOff>63783</xdr:colOff>
      <xdr:row>3</xdr:row>
      <xdr:rowOff>98708</xdr:rowOff>
    </xdr:to>
    <xdr:pic>
      <xdr:nvPicPr>
        <xdr:cNvPr id="3" name="Imagen 5" descr="Casa">
          <a:hlinkClick xmlns:r="http://schemas.openxmlformats.org/officeDocument/2006/relationships" r:id="rId1"/>
          <a:extLst>
            <a:ext uri="{FF2B5EF4-FFF2-40B4-BE49-F238E27FC236}">
              <a16:creationId xmlns:a16="http://schemas.microsoft.com/office/drawing/2014/main" id="{92A9B6D2-2EA1-4DB6-9130-8F4C2FE99DEF}"/>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1277600" y="209550"/>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11</xdr:col>
      <xdr:colOff>47625</xdr:colOff>
      <xdr:row>1</xdr:row>
      <xdr:rowOff>19050</xdr:rowOff>
    </xdr:from>
    <xdr:to>
      <xdr:col>12</xdr:col>
      <xdr:colOff>82833</xdr:colOff>
      <xdr:row>3</xdr:row>
      <xdr:rowOff>146333</xdr:rowOff>
    </xdr:to>
    <xdr:pic>
      <xdr:nvPicPr>
        <xdr:cNvPr id="3" name="Imagen 5" descr="Casa">
          <a:hlinkClick xmlns:r="http://schemas.openxmlformats.org/officeDocument/2006/relationships" r:id="rId1"/>
          <a:extLst>
            <a:ext uri="{FF2B5EF4-FFF2-40B4-BE49-F238E27FC236}">
              <a16:creationId xmlns:a16="http://schemas.microsoft.com/office/drawing/2014/main" id="{724B0799-B090-48EC-9A78-E25BF8D4D262}"/>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2287250" y="257175"/>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11</xdr:col>
      <xdr:colOff>152400</xdr:colOff>
      <xdr:row>0</xdr:row>
      <xdr:rowOff>190500</xdr:rowOff>
    </xdr:from>
    <xdr:to>
      <xdr:col>12</xdr:col>
      <xdr:colOff>54258</xdr:colOff>
      <xdr:row>3</xdr:row>
      <xdr:rowOff>79658</xdr:rowOff>
    </xdr:to>
    <xdr:pic>
      <xdr:nvPicPr>
        <xdr:cNvPr id="4" name="Imagen 5" descr="Casa">
          <a:hlinkClick xmlns:r="http://schemas.openxmlformats.org/officeDocument/2006/relationships" r:id="rId1"/>
          <a:extLst>
            <a:ext uri="{FF2B5EF4-FFF2-40B4-BE49-F238E27FC236}">
              <a16:creationId xmlns:a16="http://schemas.microsoft.com/office/drawing/2014/main" id="{0B100FED-75DD-43FA-A756-DB1E47BBE906}"/>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1944350" y="190500"/>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11</xdr:col>
      <xdr:colOff>304800</xdr:colOff>
      <xdr:row>0</xdr:row>
      <xdr:rowOff>219075</xdr:rowOff>
    </xdr:from>
    <xdr:to>
      <xdr:col>12</xdr:col>
      <xdr:colOff>101883</xdr:colOff>
      <xdr:row>3</xdr:row>
      <xdr:rowOff>108233</xdr:rowOff>
    </xdr:to>
    <xdr:pic>
      <xdr:nvPicPr>
        <xdr:cNvPr id="3" name="Imagen 5" descr="Casa">
          <a:hlinkClick xmlns:r="http://schemas.openxmlformats.org/officeDocument/2006/relationships" r:id="rId1"/>
          <a:extLst>
            <a:ext uri="{FF2B5EF4-FFF2-40B4-BE49-F238E27FC236}">
              <a16:creationId xmlns:a16="http://schemas.microsoft.com/office/drawing/2014/main" id="{B41BF8FF-0E1E-4F22-9B71-8BABFEAF4827}"/>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1963400" y="219075"/>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11</xdr:col>
      <xdr:colOff>209550</xdr:colOff>
      <xdr:row>0</xdr:row>
      <xdr:rowOff>209550</xdr:rowOff>
    </xdr:from>
    <xdr:to>
      <xdr:col>12</xdr:col>
      <xdr:colOff>63783</xdr:colOff>
      <xdr:row>3</xdr:row>
      <xdr:rowOff>98708</xdr:rowOff>
    </xdr:to>
    <xdr:pic>
      <xdr:nvPicPr>
        <xdr:cNvPr id="3" name="Imagen 5" descr="Casa">
          <a:hlinkClick xmlns:r="http://schemas.openxmlformats.org/officeDocument/2006/relationships" r:id="rId1"/>
          <a:extLst>
            <a:ext uri="{FF2B5EF4-FFF2-40B4-BE49-F238E27FC236}">
              <a16:creationId xmlns:a16="http://schemas.microsoft.com/office/drawing/2014/main" id="{121CD041-63FA-480C-A9FE-6CEF07EB4359}"/>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2011025" y="209550"/>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11</xdr:col>
      <xdr:colOff>200025</xdr:colOff>
      <xdr:row>0</xdr:row>
      <xdr:rowOff>228600</xdr:rowOff>
    </xdr:from>
    <xdr:to>
      <xdr:col>12</xdr:col>
      <xdr:colOff>82833</xdr:colOff>
      <xdr:row>3</xdr:row>
      <xdr:rowOff>117758</xdr:rowOff>
    </xdr:to>
    <xdr:pic>
      <xdr:nvPicPr>
        <xdr:cNvPr id="3" name="Imagen 5" descr="Casa">
          <a:hlinkClick xmlns:r="http://schemas.openxmlformats.org/officeDocument/2006/relationships" r:id="rId1"/>
          <a:extLst>
            <a:ext uri="{FF2B5EF4-FFF2-40B4-BE49-F238E27FC236}">
              <a16:creationId xmlns:a16="http://schemas.microsoft.com/office/drawing/2014/main" id="{1D359251-2485-49AA-8466-55B68885B998}"/>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3134975" y="228600"/>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11</xdr:col>
      <xdr:colOff>161925</xdr:colOff>
      <xdr:row>0</xdr:row>
      <xdr:rowOff>219075</xdr:rowOff>
    </xdr:from>
    <xdr:to>
      <xdr:col>12</xdr:col>
      <xdr:colOff>54258</xdr:colOff>
      <xdr:row>3</xdr:row>
      <xdr:rowOff>108233</xdr:rowOff>
    </xdr:to>
    <xdr:pic>
      <xdr:nvPicPr>
        <xdr:cNvPr id="3" name="Imagen 5" descr="Casa">
          <a:hlinkClick xmlns:r="http://schemas.openxmlformats.org/officeDocument/2006/relationships" r:id="rId1"/>
          <a:extLst>
            <a:ext uri="{FF2B5EF4-FFF2-40B4-BE49-F238E27FC236}">
              <a16:creationId xmlns:a16="http://schemas.microsoft.com/office/drawing/2014/main" id="{368BD5F7-37DC-45D1-A945-D7D55967E767}"/>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1744325" y="219075"/>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380995</xdr:colOff>
      <xdr:row>0</xdr:row>
      <xdr:rowOff>95250</xdr:rowOff>
    </xdr:from>
    <xdr:to>
      <xdr:col>12</xdr:col>
      <xdr:colOff>992995</xdr:colOff>
      <xdr:row>3</xdr:row>
      <xdr:rowOff>135750</xdr:rowOff>
    </xdr:to>
    <xdr:pic>
      <xdr:nvPicPr>
        <xdr:cNvPr id="2" name="Imagen 5" descr="Casa">
          <a:hlinkClick xmlns:r="http://schemas.openxmlformats.org/officeDocument/2006/relationships" r:id="rId1"/>
          <a:extLst>
            <a:ext uri="{FF2B5EF4-FFF2-40B4-BE49-F238E27FC236}">
              <a16:creationId xmlns:a16="http://schemas.microsoft.com/office/drawing/2014/main" id="{A7BEA7D2-E3A6-4A17-B57B-5BBFF66549F2}"/>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2191995" y="95250"/>
          <a:ext cx="612000" cy="612000"/>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11</xdr:col>
      <xdr:colOff>142875</xdr:colOff>
      <xdr:row>1</xdr:row>
      <xdr:rowOff>38100</xdr:rowOff>
    </xdr:from>
    <xdr:to>
      <xdr:col>12</xdr:col>
      <xdr:colOff>82833</xdr:colOff>
      <xdr:row>3</xdr:row>
      <xdr:rowOff>165383</xdr:rowOff>
    </xdr:to>
    <xdr:pic>
      <xdr:nvPicPr>
        <xdr:cNvPr id="3" name="Imagen 5" descr="Casa">
          <a:hlinkClick xmlns:r="http://schemas.openxmlformats.org/officeDocument/2006/relationships" r:id="rId1"/>
          <a:extLst>
            <a:ext uri="{FF2B5EF4-FFF2-40B4-BE49-F238E27FC236}">
              <a16:creationId xmlns:a16="http://schemas.microsoft.com/office/drawing/2014/main" id="{F9740DAC-893F-46BC-BE4A-FEB01C5F6A6C}"/>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1744325" y="276225"/>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11</xdr:col>
      <xdr:colOff>200025</xdr:colOff>
      <xdr:row>1</xdr:row>
      <xdr:rowOff>9525</xdr:rowOff>
    </xdr:from>
    <xdr:to>
      <xdr:col>12</xdr:col>
      <xdr:colOff>92358</xdr:colOff>
      <xdr:row>3</xdr:row>
      <xdr:rowOff>136808</xdr:rowOff>
    </xdr:to>
    <xdr:pic>
      <xdr:nvPicPr>
        <xdr:cNvPr id="3" name="Imagen 5" descr="Casa">
          <a:hlinkClick xmlns:r="http://schemas.openxmlformats.org/officeDocument/2006/relationships" r:id="rId1"/>
          <a:extLst>
            <a:ext uri="{FF2B5EF4-FFF2-40B4-BE49-F238E27FC236}">
              <a16:creationId xmlns:a16="http://schemas.microsoft.com/office/drawing/2014/main" id="{7FBE98E0-4A72-4541-88A7-F717B363FDC1}"/>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1744325" y="247650"/>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21</xdr:col>
      <xdr:colOff>1085850</xdr:colOff>
      <xdr:row>0</xdr:row>
      <xdr:rowOff>95250</xdr:rowOff>
    </xdr:from>
    <xdr:to>
      <xdr:col>22</xdr:col>
      <xdr:colOff>73308</xdr:colOff>
      <xdr:row>3</xdr:row>
      <xdr:rowOff>127283</xdr:rowOff>
    </xdr:to>
    <xdr:pic>
      <xdr:nvPicPr>
        <xdr:cNvPr id="4" name="Imagen 5" descr="Casa">
          <a:hlinkClick xmlns:r="http://schemas.openxmlformats.org/officeDocument/2006/relationships" r:id="rId1"/>
          <a:extLst>
            <a:ext uri="{FF2B5EF4-FFF2-40B4-BE49-F238E27FC236}">
              <a16:creationId xmlns:a16="http://schemas.microsoft.com/office/drawing/2014/main" id="{8C4760A7-F0FA-4888-8EBF-A4EE1DAAD76D}"/>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27841575" y="95250"/>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11</xdr:col>
      <xdr:colOff>276225</xdr:colOff>
      <xdr:row>0</xdr:row>
      <xdr:rowOff>219075</xdr:rowOff>
    </xdr:from>
    <xdr:to>
      <xdr:col>12</xdr:col>
      <xdr:colOff>73308</xdr:colOff>
      <xdr:row>3</xdr:row>
      <xdr:rowOff>108233</xdr:rowOff>
    </xdr:to>
    <xdr:pic>
      <xdr:nvPicPr>
        <xdr:cNvPr id="4" name="Imagen 5" descr="Casa">
          <a:hlinkClick xmlns:r="http://schemas.openxmlformats.org/officeDocument/2006/relationships" r:id="rId1"/>
          <a:extLst>
            <a:ext uri="{FF2B5EF4-FFF2-40B4-BE49-F238E27FC236}">
              <a16:creationId xmlns:a16="http://schemas.microsoft.com/office/drawing/2014/main" id="{6A07DDD5-99EF-4260-A4A8-5F6B5F9CA4BB}"/>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9572625" y="219075"/>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4</xdr:col>
      <xdr:colOff>847725</xdr:colOff>
      <xdr:row>1</xdr:row>
      <xdr:rowOff>19050</xdr:rowOff>
    </xdr:from>
    <xdr:to>
      <xdr:col>5</xdr:col>
      <xdr:colOff>73308</xdr:colOff>
      <xdr:row>3</xdr:row>
      <xdr:rowOff>127283</xdr:rowOff>
    </xdr:to>
    <xdr:pic>
      <xdr:nvPicPr>
        <xdr:cNvPr id="3" name="Imagen 5" descr="Casa">
          <a:hlinkClick xmlns:r="http://schemas.openxmlformats.org/officeDocument/2006/relationships" r:id="rId1"/>
          <a:extLst>
            <a:ext uri="{FF2B5EF4-FFF2-40B4-BE49-F238E27FC236}">
              <a16:creationId xmlns:a16="http://schemas.microsoft.com/office/drawing/2014/main" id="{5065FA70-5EBE-4280-BE17-FE6EB8D38862}"/>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6372225" y="266700"/>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4</xdr:col>
      <xdr:colOff>1019175</xdr:colOff>
      <xdr:row>0</xdr:row>
      <xdr:rowOff>161925</xdr:rowOff>
    </xdr:from>
    <xdr:to>
      <xdr:col>5</xdr:col>
      <xdr:colOff>73308</xdr:colOff>
      <xdr:row>3</xdr:row>
      <xdr:rowOff>51083</xdr:rowOff>
    </xdr:to>
    <xdr:pic>
      <xdr:nvPicPr>
        <xdr:cNvPr id="5" name="Imagen 5" descr="Casa">
          <a:hlinkClick xmlns:r="http://schemas.openxmlformats.org/officeDocument/2006/relationships" r:id="rId1"/>
          <a:extLst>
            <a:ext uri="{FF2B5EF4-FFF2-40B4-BE49-F238E27FC236}">
              <a16:creationId xmlns:a16="http://schemas.microsoft.com/office/drawing/2014/main" id="{D7E25449-AF80-446B-B550-B8CC003107F9}"/>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6400800" y="161925"/>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4</xdr:col>
      <xdr:colOff>857250</xdr:colOff>
      <xdr:row>1</xdr:row>
      <xdr:rowOff>66675</xdr:rowOff>
    </xdr:from>
    <xdr:to>
      <xdr:col>5</xdr:col>
      <xdr:colOff>82833</xdr:colOff>
      <xdr:row>3</xdr:row>
      <xdr:rowOff>193958</xdr:rowOff>
    </xdr:to>
    <xdr:pic>
      <xdr:nvPicPr>
        <xdr:cNvPr id="4" name="Imagen 5" descr="Casa">
          <a:hlinkClick xmlns:r="http://schemas.openxmlformats.org/officeDocument/2006/relationships" r:id="rId1"/>
          <a:extLst>
            <a:ext uri="{FF2B5EF4-FFF2-40B4-BE49-F238E27FC236}">
              <a16:creationId xmlns:a16="http://schemas.microsoft.com/office/drawing/2014/main" id="{9167B802-3FDB-4A2C-B53C-8C5D5D71A4FF}"/>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5876925" y="304800"/>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6</xdr:col>
      <xdr:colOff>1333500</xdr:colOff>
      <xdr:row>1</xdr:row>
      <xdr:rowOff>28575</xdr:rowOff>
    </xdr:from>
    <xdr:to>
      <xdr:col>7</xdr:col>
      <xdr:colOff>92358</xdr:colOff>
      <xdr:row>3</xdr:row>
      <xdr:rowOff>155858</xdr:rowOff>
    </xdr:to>
    <xdr:pic>
      <xdr:nvPicPr>
        <xdr:cNvPr id="4" name="Imagen 5" descr="Casa">
          <a:hlinkClick xmlns:r="http://schemas.openxmlformats.org/officeDocument/2006/relationships" r:id="rId1"/>
          <a:extLst>
            <a:ext uri="{FF2B5EF4-FFF2-40B4-BE49-F238E27FC236}">
              <a16:creationId xmlns:a16="http://schemas.microsoft.com/office/drawing/2014/main" id="{F2AE4BA9-8705-4432-8B38-79F13D25AC27}"/>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0906125" y="266700"/>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6</xdr:col>
      <xdr:colOff>866775</xdr:colOff>
      <xdr:row>0</xdr:row>
      <xdr:rowOff>47625</xdr:rowOff>
    </xdr:from>
    <xdr:to>
      <xdr:col>7</xdr:col>
      <xdr:colOff>92358</xdr:colOff>
      <xdr:row>3</xdr:row>
      <xdr:rowOff>79658</xdr:rowOff>
    </xdr:to>
    <xdr:pic>
      <xdr:nvPicPr>
        <xdr:cNvPr id="3" name="Imagen 5" descr="Casa">
          <a:hlinkClick xmlns:r="http://schemas.openxmlformats.org/officeDocument/2006/relationships" r:id="rId1"/>
          <a:extLst>
            <a:ext uri="{FF2B5EF4-FFF2-40B4-BE49-F238E27FC236}">
              <a16:creationId xmlns:a16="http://schemas.microsoft.com/office/drawing/2014/main" id="{8FAB4D4D-65F0-4F02-A456-EC71285070B3}"/>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0172700" y="47625"/>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16</xdr:col>
      <xdr:colOff>704850</xdr:colOff>
      <xdr:row>0</xdr:row>
      <xdr:rowOff>38100</xdr:rowOff>
    </xdr:from>
    <xdr:to>
      <xdr:col>17</xdr:col>
      <xdr:colOff>82833</xdr:colOff>
      <xdr:row>3</xdr:row>
      <xdr:rowOff>70133</xdr:rowOff>
    </xdr:to>
    <xdr:pic>
      <xdr:nvPicPr>
        <xdr:cNvPr id="3" name="Imagen 5" descr="Casa">
          <a:hlinkClick xmlns:r="http://schemas.openxmlformats.org/officeDocument/2006/relationships" r:id="rId1"/>
          <a:extLst>
            <a:ext uri="{FF2B5EF4-FFF2-40B4-BE49-F238E27FC236}">
              <a16:creationId xmlns:a16="http://schemas.microsoft.com/office/drawing/2014/main" id="{1793D2FD-406C-424C-BAE3-CDFF72C146F4}"/>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6287750" y="38100"/>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419100</xdr:colOff>
      <xdr:row>0</xdr:row>
      <xdr:rowOff>85725</xdr:rowOff>
    </xdr:from>
    <xdr:to>
      <xdr:col>12</xdr:col>
      <xdr:colOff>1031100</xdr:colOff>
      <xdr:row>3</xdr:row>
      <xdr:rowOff>126225</xdr:rowOff>
    </xdr:to>
    <xdr:pic>
      <xdr:nvPicPr>
        <xdr:cNvPr id="2" name="Imagen 5" descr="Casa">
          <a:hlinkClick xmlns:r="http://schemas.openxmlformats.org/officeDocument/2006/relationships" r:id="rId1"/>
          <a:extLst>
            <a:ext uri="{FF2B5EF4-FFF2-40B4-BE49-F238E27FC236}">
              <a16:creationId xmlns:a16="http://schemas.microsoft.com/office/drawing/2014/main" id="{2233585C-D06A-410A-8D22-3A9BC217741E}"/>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2230100" y="85725"/>
          <a:ext cx="612000" cy="612000"/>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16</xdr:col>
      <xdr:colOff>1247775</xdr:colOff>
      <xdr:row>0</xdr:row>
      <xdr:rowOff>76200</xdr:rowOff>
    </xdr:from>
    <xdr:to>
      <xdr:col>17</xdr:col>
      <xdr:colOff>73308</xdr:colOff>
      <xdr:row>3</xdr:row>
      <xdr:rowOff>108233</xdr:rowOff>
    </xdr:to>
    <xdr:pic>
      <xdr:nvPicPr>
        <xdr:cNvPr id="3" name="Imagen 5" descr="Casa">
          <a:hlinkClick xmlns:r="http://schemas.openxmlformats.org/officeDocument/2006/relationships" r:id="rId1"/>
          <a:extLst>
            <a:ext uri="{FF2B5EF4-FFF2-40B4-BE49-F238E27FC236}">
              <a16:creationId xmlns:a16="http://schemas.microsoft.com/office/drawing/2014/main" id="{A25B2943-1290-4798-B3A8-9D7F402C6BE3}"/>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6659225" y="76200"/>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16</xdr:col>
      <xdr:colOff>742950</xdr:colOff>
      <xdr:row>1</xdr:row>
      <xdr:rowOff>76200</xdr:rowOff>
    </xdr:from>
    <xdr:to>
      <xdr:col>17</xdr:col>
      <xdr:colOff>101883</xdr:colOff>
      <xdr:row>3</xdr:row>
      <xdr:rowOff>165383</xdr:rowOff>
    </xdr:to>
    <xdr:pic>
      <xdr:nvPicPr>
        <xdr:cNvPr id="3" name="Imagen 5" descr="Casa">
          <a:hlinkClick xmlns:r="http://schemas.openxmlformats.org/officeDocument/2006/relationships" r:id="rId1"/>
          <a:extLst>
            <a:ext uri="{FF2B5EF4-FFF2-40B4-BE49-F238E27FC236}">
              <a16:creationId xmlns:a16="http://schemas.microsoft.com/office/drawing/2014/main" id="{6633DC11-FF6E-4897-9681-EBA62E31E4A5}"/>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9964400" y="333375"/>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16</xdr:col>
      <xdr:colOff>733425</xdr:colOff>
      <xdr:row>1</xdr:row>
      <xdr:rowOff>95250</xdr:rowOff>
    </xdr:from>
    <xdr:to>
      <xdr:col>17</xdr:col>
      <xdr:colOff>92358</xdr:colOff>
      <xdr:row>3</xdr:row>
      <xdr:rowOff>184433</xdr:rowOff>
    </xdr:to>
    <xdr:pic>
      <xdr:nvPicPr>
        <xdr:cNvPr id="3" name="Imagen 5" descr="Casa">
          <a:hlinkClick xmlns:r="http://schemas.openxmlformats.org/officeDocument/2006/relationships" r:id="rId1"/>
          <a:extLst>
            <a:ext uri="{FF2B5EF4-FFF2-40B4-BE49-F238E27FC236}">
              <a16:creationId xmlns:a16="http://schemas.microsoft.com/office/drawing/2014/main" id="{18CC8548-CD52-42E5-B4AE-4D3514FC7C1D}"/>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9954875" y="352425"/>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16</xdr:col>
      <xdr:colOff>628650</xdr:colOff>
      <xdr:row>1</xdr:row>
      <xdr:rowOff>95250</xdr:rowOff>
    </xdr:from>
    <xdr:to>
      <xdr:col>17</xdr:col>
      <xdr:colOff>82833</xdr:colOff>
      <xdr:row>3</xdr:row>
      <xdr:rowOff>184433</xdr:rowOff>
    </xdr:to>
    <xdr:pic>
      <xdr:nvPicPr>
        <xdr:cNvPr id="4" name="Imagen 5" descr="Casa">
          <a:hlinkClick xmlns:r="http://schemas.openxmlformats.org/officeDocument/2006/relationships" r:id="rId1"/>
          <a:extLst>
            <a:ext uri="{FF2B5EF4-FFF2-40B4-BE49-F238E27FC236}">
              <a16:creationId xmlns:a16="http://schemas.microsoft.com/office/drawing/2014/main" id="{280F65E8-6AAD-4FF4-9D96-A310057422D9}"/>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4516100" y="352425"/>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9</xdr:col>
      <xdr:colOff>533400</xdr:colOff>
      <xdr:row>0</xdr:row>
      <xdr:rowOff>104775</xdr:rowOff>
    </xdr:from>
    <xdr:to>
      <xdr:col>10</xdr:col>
      <xdr:colOff>92358</xdr:colOff>
      <xdr:row>3</xdr:row>
      <xdr:rowOff>136808</xdr:rowOff>
    </xdr:to>
    <xdr:pic>
      <xdr:nvPicPr>
        <xdr:cNvPr id="3" name="Imagen 5" descr="Casa">
          <a:hlinkClick xmlns:r="http://schemas.openxmlformats.org/officeDocument/2006/relationships" r:id="rId1"/>
          <a:extLst>
            <a:ext uri="{FF2B5EF4-FFF2-40B4-BE49-F238E27FC236}">
              <a16:creationId xmlns:a16="http://schemas.microsoft.com/office/drawing/2014/main" id="{AFC5B63E-77F8-490D-80BF-ADD75F78E764}"/>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9915525" y="104775"/>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8</xdr:col>
      <xdr:colOff>542925</xdr:colOff>
      <xdr:row>0</xdr:row>
      <xdr:rowOff>66675</xdr:rowOff>
    </xdr:from>
    <xdr:to>
      <xdr:col>9</xdr:col>
      <xdr:colOff>101883</xdr:colOff>
      <xdr:row>3</xdr:row>
      <xdr:rowOff>98708</xdr:rowOff>
    </xdr:to>
    <xdr:pic>
      <xdr:nvPicPr>
        <xdr:cNvPr id="5" name="Imagen 5" descr="Casa">
          <a:hlinkClick xmlns:r="http://schemas.openxmlformats.org/officeDocument/2006/relationships" r:id="rId1"/>
          <a:extLst>
            <a:ext uri="{FF2B5EF4-FFF2-40B4-BE49-F238E27FC236}">
              <a16:creationId xmlns:a16="http://schemas.microsoft.com/office/drawing/2014/main" id="{FEFF3361-0880-4C92-85B2-B2C96148783A}"/>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8639175" y="66675"/>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7</xdr:col>
      <xdr:colOff>523875</xdr:colOff>
      <xdr:row>0</xdr:row>
      <xdr:rowOff>95250</xdr:rowOff>
    </xdr:from>
    <xdr:to>
      <xdr:col>8</xdr:col>
      <xdr:colOff>82833</xdr:colOff>
      <xdr:row>3</xdr:row>
      <xdr:rowOff>127283</xdr:rowOff>
    </xdr:to>
    <xdr:pic>
      <xdr:nvPicPr>
        <xdr:cNvPr id="4" name="Imagen 5" descr="Casa">
          <a:hlinkClick xmlns:r="http://schemas.openxmlformats.org/officeDocument/2006/relationships" r:id="rId1"/>
          <a:extLst>
            <a:ext uri="{FF2B5EF4-FFF2-40B4-BE49-F238E27FC236}">
              <a16:creationId xmlns:a16="http://schemas.microsoft.com/office/drawing/2014/main" id="{F7AAE9E4-974B-40F0-9B2E-E7D4E0C26270}"/>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7572375" y="95250"/>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6</xdr:col>
      <xdr:colOff>1200150</xdr:colOff>
      <xdr:row>0</xdr:row>
      <xdr:rowOff>57150</xdr:rowOff>
    </xdr:from>
    <xdr:to>
      <xdr:col>7</xdr:col>
      <xdr:colOff>111408</xdr:colOff>
      <xdr:row>3</xdr:row>
      <xdr:rowOff>89183</xdr:rowOff>
    </xdr:to>
    <xdr:pic>
      <xdr:nvPicPr>
        <xdr:cNvPr id="4" name="Imagen 5" descr="Casa">
          <a:hlinkClick xmlns:r="http://schemas.openxmlformats.org/officeDocument/2006/relationships" r:id="rId1"/>
          <a:extLst>
            <a:ext uri="{FF2B5EF4-FFF2-40B4-BE49-F238E27FC236}">
              <a16:creationId xmlns:a16="http://schemas.microsoft.com/office/drawing/2014/main" id="{FEAAA8B1-74EC-48C4-81F1-6EF6E5FC927A}"/>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7181850" y="57150"/>
          <a:ext cx="606708" cy="603533"/>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419100</xdr:colOff>
      <xdr:row>0</xdr:row>
      <xdr:rowOff>95250</xdr:rowOff>
    </xdr:from>
    <xdr:to>
      <xdr:col>12</xdr:col>
      <xdr:colOff>1031100</xdr:colOff>
      <xdr:row>3</xdr:row>
      <xdr:rowOff>135750</xdr:rowOff>
    </xdr:to>
    <xdr:pic>
      <xdr:nvPicPr>
        <xdr:cNvPr id="2" name="Imagen 5" descr="Casa">
          <a:hlinkClick xmlns:r="http://schemas.openxmlformats.org/officeDocument/2006/relationships" r:id="rId1"/>
          <a:extLst>
            <a:ext uri="{FF2B5EF4-FFF2-40B4-BE49-F238E27FC236}">
              <a16:creationId xmlns:a16="http://schemas.microsoft.com/office/drawing/2014/main" id="{9DC78589-97E1-43AE-A57A-A8A4246579D5}"/>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2782550" y="95250"/>
          <a:ext cx="612000" cy="612000"/>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392902</xdr:colOff>
      <xdr:row>0</xdr:row>
      <xdr:rowOff>95252</xdr:rowOff>
    </xdr:from>
    <xdr:to>
      <xdr:col>12</xdr:col>
      <xdr:colOff>1004902</xdr:colOff>
      <xdr:row>3</xdr:row>
      <xdr:rowOff>135752</xdr:rowOff>
    </xdr:to>
    <xdr:pic>
      <xdr:nvPicPr>
        <xdr:cNvPr id="2" name="Imagen 5" descr="Casa">
          <a:hlinkClick xmlns:r="http://schemas.openxmlformats.org/officeDocument/2006/relationships" r:id="rId1"/>
          <a:extLst>
            <a:ext uri="{FF2B5EF4-FFF2-40B4-BE49-F238E27FC236}">
              <a16:creationId xmlns:a16="http://schemas.microsoft.com/office/drawing/2014/main" id="{74E47290-2719-4043-A594-F02EBF86F720}"/>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2756352" y="95252"/>
          <a:ext cx="612000" cy="612000"/>
        </a:xfrm>
        <a:prstGeom prst="rect">
          <a:avLst/>
        </a:prstGeom>
        <a:solidFill>
          <a:schemeClr val="bg1"/>
        </a:solidFill>
        <a:effectLst>
          <a:outerShdw blurRad="50800" dist="50800" dir="5400000" algn="ctr" rotWithShape="0">
            <a:schemeClr val="bg1"/>
          </a:outerShdw>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158746</xdr:colOff>
      <xdr:row>0</xdr:row>
      <xdr:rowOff>105836</xdr:rowOff>
    </xdr:from>
    <xdr:to>
      <xdr:col>11</xdr:col>
      <xdr:colOff>770746</xdr:colOff>
      <xdr:row>3</xdr:row>
      <xdr:rowOff>146336</xdr:rowOff>
    </xdr:to>
    <xdr:pic>
      <xdr:nvPicPr>
        <xdr:cNvPr id="2" name="Imagen 5" descr="Casa">
          <a:hlinkClick xmlns:r="http://schemas.openxmlformats.org/officeDocument/2006/relationships" r:id="rId1"/>
          <a:extLst>
            <a:ext uri="{FF2B5EF4-FFF2-40B4-BE49-F238E27FC236}">
              <a16:creationId xmlns:a16="http://schemas.microsoft.com/office/drawing/2014/main" id="{1140B6C1-6045-4251-93AA-165FD3EA5458}"/>
            </a:ext>
          </a:extLst>
        </xdr:cNvPr>
        <xdr:cNvPicPr>
          <a:picLocks noChangeAspect="1" noChangeArrowheads="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bwMode="auto">
        <a:xfrm>
          <a:off x="15522571" y="105836"/>
          <a:ext cx="612000" cy="612000"/>
        </a:xfrm>
        <a:prstGeom prst="rect">
          <a:avLst/>
        </a:prstGeom>
        <a:solidFill>
          <a:schemeClr val="bg1"/>
        </a:solidFill>
        <a:effectLst>
          <a:outerShdw blurRad="50800" dist="50800" dir="5400000" algn="ctr" rotWithShape="0">
            <a:schemeClr val="bg1"/>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orios/Mis%20documentos/Ocde/Tablas%20M/2007-1/CQ_ME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uarios/jaguilar/Mis%20documentos/Documentos%202024/INAHCTI%202022/ANEXO_GFCYT_2022/VI_ANEXO_GFCYT_2022-MF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 val="Templates"/>
      <sheetName val="HiddenErrors"/>
      <sheetName val="Settings"/>
      <sheetName val="List of tables"/>
      <sheetName val="CE10sample"/>
      <sheetName val="CE11sample"/>
      <sheetName val="CG1Template"/>
      <sheetName val="FLAGS"/>
      <sheetName val="Explanatory notes"/>
      <sheetName val="CP1"/>
      <sheetName val="CP2"/>
      <sheetName val="CP3"/>
      <sheetName val="CP4"/>
      <sheetName val="CP5"/>
      <sheetName val="CP6"/>
      <sheetName val="CP7"/>
      <sheetName val="CP8"/>
      <sheetName val="CP9"/>
      <sheetName val="CP10"/>
      <sheetName val="CP11"/>
      <sheetName val="CP12"/>
      <sheetName val="CP13"/>
      <sheetName val="CP14"/>
      <sheetName val="CP15"/>
      <sheetName val="CP16"/>
      <sheetName val="CP17"/>
      <sheetName val="CE1"/>
      <sheetName val="CE2"/>
      <sheetName val="CE3"/>
      <sheetName val="CE4.1"/>
      <sheetName val="CE4.2"/>
      <sheetName val="CE5"/>
      <sheetName val="CE6"/>
      <sheetName val="CE7"/>
      <sheetName val="CE8.1"/>
      <sheetName val="CE8.2"/>
      <sheetName val="CE9"/>
      <sheetName val="CE10_2002"/>
      <sheetName val="CE10_2003"/>
      <sheetName val="CE10_2004"/>
      <sheetName val="CE10_2005"/>
      <sheetName val="CE11_2002"/>
      <sheetName val="CE11_2003"/>
      <sheetName val="CE11_2004"/>
      <sheetName val="CE11_2005"/>
      <sheetName val="CE12"/>
      <sheetName val="CE13"/>
      <sheetName val="CG1"/>
      <sheetName val="1.30"/>
      <sheetName val="1.33"/>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
      <sheetName val="5.1"/>
      <sheetName val="5.2"/>
      <sheetName val="5.3"/>
      <sheetName val="5.4"/>
      <sheetName val="5.5"/>
      <sheetName val="5.6"/>
      <sheetName val="5.7"/>
      <sheetName val="5.8"/>
      <sheetName val="5.9"/>
      <sheetName val="5.10"/>
      <sheetName val="5.11"/>
      <sheetName val="5.12"/>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 val="PE_CTI_2009-2022 mdp"/>
      <sheetName val="PE_CTI_2009-2022 mdp_22"/>
      <sheetName val="PE_2009-2022 mdp"/>
      <sheetName val="PE_2009-2022 mdp_22"/>
      <sheetName val="PE_porcentaje_C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2.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83"/>
  <sheetViews>
    <sheetView showGridLines="0" topLeftCell="A7" zoomScaleNormal="100" zoomScalePageLayoutView="70" workbookViewId="0">
      <selection activeCell="C16" sqref="C16"/>
    </sheetView>
  </sheetViews>
  <sheetFormatPr baseColWidth="10" defaultColWidth="11.42578125" defaultRowHeight="17.25"/>
  <cols>
    <col min="1" max="1" width="11.42578125" style="28"/>
    <col min="2" max="2" width="7.5703125" style="28" customWidth="1"/>
    <col min="3" max="3" width="173.140625" style="28" customWidth="1"/>
    <col min="4" max="257" width="11.42578125" style="28"/>
    <col min="258" max="258" width="9" style="28" customWidth="1"/>
    <col min="259" max="259" width="173.140625" style="28" customWidth="1"/>
    <col min="260" max="513" width="11.42578125" style="28"/>
    <col min="514" max="514" width="9" style="28" customWidth="1"/>
    <col min="515" max="515" width="173.140625" style="28" customWidth="1"/>
    <col min="516" max="769" width="11.42578125" style="28"/>
    <col min="770" max="770" width="9" style="28" customWidth="1"/>
    <col min="771" max="771" width="173.140625" style="28" customWidth="1"/>
    <col min="772" max="1025" width="11.42578125" style="28"/>
    <col min="1026" max="1026" width="9" style="28" customWidth="1"/>
    <col min="1027" max="1027" width="173.140625" style="28" customWidth="1"/>
    <col min="1028" max="1281" width="11.42578125" style="28"/>
    <col min="1282" max="1282" width="9" style="28" customWidth="1"/>
    <col min="1283" max="1283" width="173.140625" style="28" customWidth="1"/>
    <col min="1284" max="1537" width="11.42578125" style="28"/>
    <col min="1538" max="1538" width="9" style="28" customWidth="1"/>
    <col min="1539" max="1539" width="173.140625" style="28" customWidth="1"/>
    <col min="1540" max="1793" width="11.42578125" style="28"/>
    <col min="1794" max="1794" width="9" style="28" customWidth="1"/>
    <col min="1795" max="1795" width="173.140625" style="28" customWidth="1"/>
    <col min="1796" max="2049" width="11.42578125" style="28"/>
    <col min="2050" max="2050" width="9" style="28" customWidth="1"/>
    <col min="2051" max="2051" width="173.140625" style="28" customWidth="1"/>
    <col min="2052" max="2305" width="11.42578125" style="28"/>
    <col min="2306" max="2306" width="9" style="28" customWidth="1"/>
    <col min="2307" max="2307" width="173.140625" style="28" customWidth="1"/>
    <col min="2308" max="2561" width="11.42578125" style="28"/>
    <col min="2562" max="2562" width="9" style="28" customWidth="1"/>
    <col min="2563" max="2563" width="173.140625" style="28" customWidth="1"/>
    <col min="2564" max="2817" width="11.42578125" style="28"/>
    <col min="2818" max="2818" width="9" style="28" customWidth="1"/>
    <col min="2819" max="2819" width="173.140625" style="28" customWidth="1"/>
    <col min="2820" max="3073" width="11.42578125" style="28"/>
    <col min="3074" max="3074" width="9" style="28" customWidth="1"/>
    <col min="3075" max="3075" width="173.140625" style="28" customWidth="1"/>
    <col min="3076" max="3329" width="11.42578125" style="28"/>
    <col min="3330" max="3330" width="9" style="28" customWidth="1"/>
    <col min="3331" max="3331" width="173.140625" style="28" customWidth="1"/>
    <col min="3332" max="3585" width="11.42578125" style="28"/>
    <col min="3586" max="3586" width="9" style="28" customWidth="1"/>
    <col min="3587" max="3587" width="173.140625" style="28" customWidth="1"/>
    <col min="3588" max="3841" width="11.42578125" style="28"/>
    <col min="3842" max="3842" width="9" style="28" customWidth="1"/>
    <col min="3843" max="3843" width="173.140625" style="28" customWidth="1"/>
    <col min="3844" max="4097" width="11.42578125" style="28"/>
    <col min="4098" max="4098" width="9" style="28" customWidth="1"/>
    <col min="4099" max="4099" width="173.140625" style="28" customWidth="1"/>
    <col min="4100" max="4353" width="11.42578125" style="28"/>
    <col min="4354" max="4354" width="9" style="28" customWidth="1"/>
    <col min="4355" max="4355" width="173.140625" style="28" customWidth="1"/>
    <col min="4356" max="4609" width="11.42578125" style="28"/>
    <col min="4610" max="4610" width="9" style="28" customWidth="1"/>
    <col min="4611" max="4611" width="173.140625" style="28" customWidth="1"/>
    <col min="4612" max="4865" width="11.42578125" style="28"/>
    <col min="4866" max="4866" width="9" style="28" customWidth="1"/>
    <col min="4867" max="4867" width="173.140625" style="28" customWidth="1"/>
    <col min="4868" max="5121" width="11.42578125" style="28"/>
    <col min="5122" max="5122" width="9" style="28" customWidth="1"/>
    <col min="5123" max="5123" width="173.140625" style="28" customWidth="1"/>
    <col min="5124" max="5377" width="11.42578125" style="28"/>
    <col min="5378" max="5378" width="9" style="28" customWidth="1"/>
    <col min="5379" max="5379" width="173.140625" style="28" customWidth="1"/>
    <col min="5380" max="5633" width="11.42578125" style="28"/>
    <col min="5634" max="5634" width="9" style="28" customWidth="1"/>
    <col min="5635" max="5635" width="173.140625" style="28" customWidth="1"/>
    <col min="5636" max="5889" width="11.42578125" style="28"/>
    <col min="5890" max="5890" width="9" style="28" customWidth="1"/>
    <col min="5891" max="5891" width="173.140625" style="28" customWidth="1"/>
    <col min="5892" max="6145" width="11.42578125" style="28"/>
    <col min="6146" max="6146" width="9" style="28" customWidth="1"/>
    <col min="6147" max="6147" width="173.140625" style="28" customWidth="1"/>
    <col min="6148" max="6401" width="11.42578125" style="28"/>
    <col min="6402" max="6402" width="9" style="28" customWidth="1"/>
    <col min="6403" max="6403" width="173.140625" style="28" customWidth="1"/>
    <col min="6404" max="6657" width="11.42578125" style="28"/>
    <col min="6658" max="6658" width="9" style="28" customWidth="1"/>
    <col min="6659" max="6659" width="173.140625" style="28" customWidth="1"/>
    <col min="6660" max="6913" width="11.42578125" style="28"/>
    <col min="6914" max="6914" width="9" style="28" customWidth="1"/>
    <col min="6915" max="6915" width="173.140625" style="28" customWidth="1"/>
    <col min="6916" max="7169" width="11.42578125" style="28"/>
    <col min="7170" max="7170" width="9" style="28" customWidth="1"/>
    <col min="7171" max="7171" width="173.140625" style="28" customWidth="1"/>
    <col min="7172" max="7425" width="11.42578125" style="28"/>
    <col min="7426" max="7426" width="9" style="28" customWidth="1"/>
    <col min="7427" max="7427" width="173.140625" style="28" customWidth="1"/>
    <col min="7428" max="7681" width="11.42578125" style="28"/>
    <col min="7682" max="7682" width="9" style="28" customWidth="1"/>
    <col min="7683" max="7683" width="173.140625" style="28" customWidth="1"/>
    <col min="7684" max="7937" width="11.42578125" style="28"/>
    <col min="7938" max="7938" width="9" style="28" customWidth="1"/>
    <col min="7939" max="7939" width="173.140625" style="28" customWidth="1"/>
    <col min="7940" max="8193" width="11.42578125" style="28"/>
    <col min="8194" max="8194" width="9" style="28" customWidth="1"/>
    <col min="8195" max="8195" width="173.140625" style="28" customWidth="1"/>
    <col min="8196" max="8449" width="11.42578125" style="28"/>
    <col min="8450" max="8450" width="9" style="28" customWidth="1"/>
    <col min="8451" max="8451" width="173.140625" style="28" customWidth="1"/>
    <col min="8452" max="8705" width="11.42578125" style="28"/>
    <col min="8706" max="8706" width="9" style="28" customWidth="1"/>
    <col min="8707" max="8707" width="173.140625" style="28" customWidth="1"/>
    <col min="8708" max="8961" width="11.42578125" style="28"/>
    <col min="8962" max="8962" width="9" style="28" customWidth="1"/>
    <col min="8963" max="8963" width="173.140625" style="28" customWidth="1"/>
    <col min="8964" max="9217" width="11.42578125" style="28"/>
    <col min="9218" max="9218" width="9" style="28" customWidth="1"/>
    <col min="9219" max="9219" width="173.140625" style="28" customWidth="1"/>
    <col min="9220" max="9473" width="11.42578125" style="28"/>
    <col min="9474" max="9474" width="9" style="28" customWidth="1"/>
    <col min="9475" max="9475" width="173.140625" style="28" customWidth="1"/>
    <col min="9476" max="9729" width="11.42578125" style="28"/>
    <col min="9730" max="9730" width="9" style="28" customWidth="1"/>
    <col min="9731" max="9731" width="173.140625" style="28" customWidth="1"/>
    <col min="9732" max="9985" width="11.42578125" style="28"/>
    <col min="9986" max="9986" width="9" style="28" customWidth="1"/>
    <col min="9987" max="9987" width="173.140625" style="28" customWidth="1"/>
    <col min="9988" max="10241" width="11.42578125" style="28"/>
    <col min="10242" max="10242" width="9" style="28" customWidth="1"/>
    <col min="10243" max="10243" width="173.140625" style="28" customWidth="1"/>
    <col min="10244" max="10497" width="11.42578125" style="28"/>
    <col min="10498" max="10498" width="9" style="28" customWidth="1"/>
    <col min="10499" max="10499" width="173.140625" style="28" customWidth="1"/>
    <col min="10500" max="10753" width="11.42578125" style="28"/>
    <col min="10754" max="10754" width="9" style="28" customWidth="1"/>
    <col min="10755" max="10755" width="173.140625" style="28" customWidth="1"/>
    <col min="10756" max="11009" width="11.42578125" style="28"/>
    <col min="11010" max="11010" width="9" style="28" customWidth="1"/>
    <col min="11011" max="11011" width="173.140625" style="28" customWidth="1"/>
    <col min="11012" max="11265" width="11.42578125" style="28"/>
    <col min="11266" max="11266" width="9" style="28" customWidth="1"/>
    <col min="11267" max="11267" width="173.140625" style="28" customWidth="1"/>
    <col min="11268" max="11521" width="11.42578125" style="28"/>
    <col min="11522" max="11522" width="9" style="28" customWidth="1"/>
    <col min="11523" max="11523" width="173.140625" style="28" customWidth="1"/>
    <col min="11524" max="11777" width="11.42578125" style="28"/>
    <col min="11778" max="11778" width="9" style="28" customWidth="1"/>
    <col min="11779" max="11779" width="173.140625" style="28" customWidth="1"/>
    <col min="11780" max="12033" width="11.42578125" style="28"/>
    <col min="12034" max="12034" width="9" style="28" customWidth="1"/>
    <col min="12035" max="12035" width="173.140625" style="28" customWidth="1"/>
    <col min="12036" max="12289" width="11.42578125" style="28"/>
    <col min="12290" max="12290" width="9" style="28" customWidth="1"/>
    <col min="12291" max="12291" width="173.140625" style="28" customWidth="1"/>
    <col min="12292" max="12545" width="11.42578125" style="28"/>
    <col min="12546" max="12546" width="9" style="28" customWidth="1"/>
    <col min="12547" max="12547" width="173.140625" style="28" customWidth="1"/>
    <col min="12548" max="12801" width="11.42578125" style="28"/>
    <col min="12802" max="12802" width="9" style="28" customWidth="1"/>
    <col min="12803" max="12803" width="173.140625" style="28" customWidth="1"/>
    <col min="12804" max="13057" width="11.42578125" style="28"/>
    <col min="13058" max="13058" width="9" style="28" customWidth="1"/>
    <col min="13059" max="13059" width="173.140625" style="28" customWidth="1"/>
    <col min="13060" max="13313" width="11.42578125" style="28"/>
    <col min="13314" max="13314" width="9" style="28" customWidth="1"/>
    <col min="13315" max="13315" width="173.140625" style="28" customWidth="1"/>
    <col min="13316" max="13569" width="11.42578125" style="28"/>
    <col min="13570" max="13570" width="9" style="28" customWidth="1"/>
    <col min="13571" max="13571" width="173.140625" style="28" customWidth="1"/>
    <col min="13572" max="13825" width="11.42578125" style="28"/>
    <col min="13826" max="13826" width="9" style="28" customWidth="1"/>
    <col min="13827" max="13827" width="173.140625" style="28" customWidth="1"/>
    <col min="13828" max="14081" width="11.42578125" style="28"/>
    <col min="14082" max="14082" width="9" style="28" customWidth="1"/>
    <col min="14083" max="14083" width="173.140625" style="28" customWidth="1"/>
    <col min="14084" max="14337" width="11.42578125" style="28"/>
    <col min="14338" max="14338" width="9" style="28" customWidth="1"/>
    <col min="14339" max="14339" width="173.140625" style="28" customWidth="1"/>
    <col min="14340" max="14593" width="11.42578125" style="28"/>
    <col min="14594" max="14594" width="9" style="28" customWidth="1"/>
    <col min="14595" max="14595" width="173.140625" style="28" customWidth="1"/>
    <col min="14596" max="14849" width="11.42578125" style="28"/>
    <col min="14850" max="14850" width="9" style="28" customWidth="1"/>
    <col min="14851" max="14851" width="173.140625" style="28" customWidth="1"/>
    <col min="14852" max="15105" width="11.42578125" style="28"/>
    <col min="15106" max="15106" width="9" style="28" customWidth="1"/>
    <col min="15107" max="15107" width="173.140625" style="28" customWidth="1"/>
    <col min="15108" max="15361" width="11.42578125" style="28"/>
    <col min="15362" max="15362" width="9" style="28" customWidth="1"/>
    <col min="15363" max="15363" width="173.140625" style="28" customWidth="1"/>
    <col min="15364" max="15617" width="11.42578125" style="28"/>
    <col min="15618" max="15618" width="9" style="28" customWidth="1"/>
    <col min="15619" max="15619" width="173.140625" style="28" customWidth="1"/>
    <col min="15620" max="15873" width="11.42578125" style="28"/>
    <col min="15874" max="15874" width="9" style="28" customWidth="1"/>
    <col min="15875" max="15875" width="173.140625" style="28" customWidth="1"/>
    <col min="15876" max="16129" width="11.42578125" style="28"/>
    <col min="16130" max="16130" width="9" style="28" customWidth="1"/>
    <col min="16131" max="16131" width="173.140625" style="28" customWidth="1"/>
    <col min="16132" max="16384" width="11.42578125" style="28"/>
  </cols>
  <sheetData>
    <row r="1" spans="1:4" ht="57" customHeight="1">
      <c r="B1" s="1581" t="s">
        <v>349</v>
      </c>
      <c r="C1" s="1581"/>
      <c r="D1" s="34"/>
    </row>
    <row r="2" spans="1:4" ht="21" customHeight="1">
      <c r="C2" s="33"/>
      <c r="D2" s="33"/>
    </row>
    <row r="3" spans="1:4" ht="32.25" customHeight="1">
      <c r="B3" s="1582" t="s">
        <v>0</v>
      </c>
      <c r="C3" s="1582"/>
      <c r="D3" s="33"/>
    </row>
    <row r="4" spans="1:4" ht="26.25">
      <c r="B4" s="1580" t="s">
        <v>1</v>
      </c>
      <c r="C4" s="1580"/>
    </row>
    <row r="5" spans="1:4">
      <c r="C5" s="29"/>
    </row>
    <row r="6" spans="1:4" ht="18">
      <c r="B6" s="319" t="s">
        <v>711</v>
      </c>
      <c r="C6" s="319"/>
    </row>
    <row r="7" spans="1:4" s="522" customFormat="1" ht="18">
      <c r="B7" s="521"/>
      <c r="C7" s="521"/>
    </row>
    <row r="8" spans="1:4" ht="18">
      <c r="B8" s="370" t="s">
        <v>351</v>
      </c>
      <c r="C8" s="370" t="s">
        <v>377</v>
      </c>
    </row>
    <row r="9" spans="1:4" ht="18">
      <c r="B9" s="370" t="s">
        <v>353</v>
      </c>
      <c r="C9" s="370" t="s">
        <v>378</v>
      </c>
    </row>
    <row r="10" spans="1:4" ht="18">
      <c r="B10" s="370" t="s">
        <v>354</v>
      </c>
      <c r="C10" s="370" t="s">
        <v>379</v>
      </c>
    </row>
    <row r="11" spans="1:4" ht="18">
      <c r="A11" s="522"/>
      <c r="B11" s="1405" t="s">
        <v>355</v>
      </c>
      <c r="C11" s="1405" t="s">
        <v>380</v>
      </c>
    </row>
    <row r="12" spans="1:4" s="522" customFormat="1" ht="18">
      <c r="B12" s="1405" t="s">
        <v>356</v>
      </c>
      <c r="C12" s="1405" t="s">
        <v>388</v>
      </c>
    </row>
    <row r="13" spans="1:4" ht="18">
      <c r="B13" s="370" t="s">
        <v>357</v>
      </c>
      <c r="C13" s="370" t="s">
        <v>389</v>
      </c>
    </row>
    <row r="14" spans="1:4" ht="18">
      <c r="B14" s="370" t="s">
        <v>358</v>
      </c>
      <c r="C14" s="370" t="s">
        <v>386</v>
      </c>
    </row>
    <row r="15" spans="1:4" ht="18">
      <c r="B15" s="370" t="s">
        <v>359</v>
      </c>
      <c r="C15" s="370" t="s">
        <v>387</v>
      </c>
    </row>
    <row r="16" spans="1:4" ht="18">
      <c r="B16" s="370" t="s">
        <v>360</v>
      </c>
      <c r="C16" s="370" t="s">
        <v>390</v>
      </c>
    </row>
    <row r="17" spans="2:3" ht="18">
      <c r="B17" s="370" t="s">
        <v>361</v>
      </c>
      <c r="C17" s="370" t="s">
        <v>391</v>
      </c>
    </row>
    <row r="18" spans="2:3" ht="18">
      <c r="B18" s="370" t="s">
        <v>362</v>
      </c>
      <c r="C18" s="370" t="s">
        <v>746</v>
      </c>
    </row>
    <row r="19" spans="2:3" ht="18">
      <c r="B19" s="370" t="s">
        <v>363</v>
      </c>
      <c r="C19" s="370" t="s">
        <v>412</v>
      </c>
    </row>
    <row r="20" spans="2:3" ht="18">
      <c r="B20" s="370" t="s">
        <v>364</v>
      </c>
      <c r="C20" s="370" t="s">
        <v>413</v>
      </c>
    </row>
    <row r="21" spans="2:3" ht="18">
      <c r="B21" s="370" t="s">
        <v>365</v>
      </c>
      <c r="C21" s="370" t="s">
        <v>417</v>
      </c>
    </row>
    <row r="22" spans="2:3" ht="18">
      <c r="B22" s="370" t="s">
        <v>366</v>
      </c>
      <c r="C22" s="370" t="s">
        <v>418</v>
      </c>
    </row>
    <row r="23" spans="2:3" ht="18">
      <c r="B23" s="370" t="s">
        <v>367</v>
      </c>
      <c r="C23" s="370" t="s">
        <v>751</v>
      </c>
    </row>
    <row r="24" spans="2:3" ht="18">
      <c r="B24" s="370" t="s">
        <v>368</v>
      </c>
      <c r="C24" s="370" t="s">
        <v>752</v>
      </c>
    </row>
    <row r="25" spans="2:3" ht="18">
      <c r="B25" s="370" t="s">
        <v>369</v>
      </c>
      <c r="C25" s="370" t="s">
        <v>753</v>
      </c>
    </row>
    <row r="26" spans="2:3" ht="18">
      <c r="B26" s="370" t="s">
        <v>370</v>
      </c>
      <c r="C26" s="370" t="s">
        <v>419</v>
      </c>
    </row>
    <row r="27" spans="2:3" ht="18">
      <c r="B27" s="370" t="s">
        <v>371</v>
      </c>
      <c r="C27" s="370" t="s">
        <v>420</v>
      </c>
    </row>
    <row r="28" spans="2:3" ht="18">
      <c r="B28" s="370" t="s">
        <v>372</v>
      </c>
      <c r="C28" s="370" t="s">
        <v>421</v>
      </c>
    </row>
    <row r="29" spans="2:3" ht="18">
      <c r="B29" s="370" t="s">
        <v>373</v>
      </c>
      <c r="C29" s="370" t="s">
        <v>422</v>
      </c>
    </row>
    <row r="30" spans="2:3" ht="18">
      <c r="B30" s="370" t="s">
        <v>374</v>
      </c>
      <c r="C30" s="370" t="s">
        <v>423</v>
      </c>
    </row>
    <row r="31" spans="2:3" ht="18">
      <c r="B31" s="370" t="s">
        <v>375</v>
      </c>
      <c r="C31" s="370" t="s">
        <v>424</v>
      </c>
    </row>
    <row r="32" spans="2:3" ht="18">
      <c r="B32" s="370" t="s">
        <v>376</v>
      </c>
      <c r="C32" s="370" t="s">
        <v>775</v>
      </c>
    </row>
    <row r="33" spans="2:14" ht="18">
      <c r="B33" s="370"/>
      <c r="C33" s="370"/>
    </row>
    <row r="34" spans="2:14" ht="18">
      <c r="B34" s="319" t="s">
        <v>456</v>
      </c>
      <c r="C34" s="319"/>
    </row>
    <row r="36" spans="2:14" ht="18">
      <c r="B36" s="370" t="s">
        <v>425</v>
      </c>
      <c r="C36" s="370" t="s">
        <v>720</v>
      </c>
    </row>
    <row r="37" spans="2:14" ht="18">
      <c r="B37" s="370" t="s">
        <v>426</v>
      </c>
      <c r="C37" s="1548" t="s">
        <v>772</v>
      </c>
    </row>
    <row r="38" spans="2:14" ht="18">
      <c r="B38" s="370" t="s">
        <v>427</v>
      </c>
      <c r="C38" s="370" t="s">
        <v>477</v>
      </c>
      <c r="N38" s="31"/>
    </row>
    <row r="39" spans="2:14" ht="18">
      <c r="B39" s="370" t="s">
        <v>428</v>
      </c>
      <c r="C39" s="370" t="s">
        <v>771</v>
      </c>
      <c r="N39" s="31"/>
    </row>
    <row r="40" spans="2:14" ht="18">
      <c r="B40" s="370" t="s">
        <v>429</v>
      </c>
      <c r="C40" s="370" t="s">
        <v>712</v>
      </c>
      <c r="N40" s="31"/>
    </row>
    <row r="41" spans="2:14" ht="18">
      <c r="B41" s="370" t="s">
        <v>430</v>
      </c>
      <c r="C41" s="370" t="s">
        <v>714</v>
      </c>
      <c r="N41" s="31"/>
    </row>
    <row r="42" spans="2:14" ht="18">
      <c r="B42" s="370" t="s">
        <v>431</v>
      </c>
      <c r="C42" s="370" t="s">
        <v>713</v>
      </c>
      <c r="N42" s="31"/>
    </row>
    <row r="43" spans="2:14" ht="18">
      <c r="B43" s="370" t="s">
        <v>432</v>
      </c>
      <c r="C43" s="370" t="s">
        <v>715</v>
      </c>
      <c r="N43" s="31"/>
    </row>
    <row r="44" spans="2:14" ht="18">
      <c r="B44" s="370" t="s">
        <v>433</v>
      </c>
      <c r="C44" s="370" t="s">
        <v>716</v>
      </c>
      <c r="N44" s="31"/>
    </row>
    <row r="45" spans="2:14" ht="18">
      <c r="B45" s="370" t="s">
        <v>434</v>
      </c>
      <c r="C45" s="370" t="s">
        <v>717</v>
      </c>
      <c r="N45" s="31"/>
    </row>
    <row r="46" spans="2:14" ht="18">
      <c r="B46" s="370" t="s">
        <v>435</v>
      </c>
      <c r="C46" s="370" t="s">
        <v>718</v>
      </c>
      <c r="N46" s="31"/>
    </row>
    <row r="47" spans="2:14" ht="18">
      <c r="B47" s="370" t="s">
        <v>436</v>
      </c>
      <c r="C47" s="370" t="s">
        <v>719</v>
      </c>
      <c r="N47" s="31"/>
    </row>
    <row r="48" spans="2:14" ht="18">
      <c r="B48" s="370" t="s">
        <v>437</v>
      </c>
      <c r="C48" s="370" t="s">
        <v>721</v>
      </c>
      <c r="N48" s="31"/>
    </row>
    <row r="49" spans="2:14" ht="18">
      <c r="B49" s="370" t="s">
        <v>438</v>
      </c>
      <c r="C49" s="370" t="s">
        <v>724</v>
      </c>
      <c r="N49" s="31"/>
    </row>
    <row r="50" spans="2:14" ht="18">
      <c r="B50" s="370" t="s">
        <v>439</v>
      </c>
      <c r="C50" s="370" t="s">
        <v>722</v>
      </c>
      <c r="N50" s="31"/>
    </row>
    <row r="51" spans="2:14" ht="18">
      <c r="B51" s="370" t="s">
        <v>440</v>
      </c>
      <c r="C51" s="370" t="s">
        <v>725</v>
      </c>
      <c r="N51" s="31"/>
    </row>
    <row r="52" spans="2:14" ht="18">
      <c r="B52" s="370" t="s">
        <v>441</v>
      </c>
      <c r="C52" s="370" t="s">
        <v>723</v>
      </c>
      <c r="N52" s="31"/>
    </row>
    <row r="53" spans="2:14" ht="18">
      <c r="B53" s="370" t="s">
        <v>442</v>
      </c>
      <c r="C53" s="370" t="s">
        <v>726</v>
      </c>
      <c r="N53" s="31"/>
    </row>
    <row r="54" spans="2:14" ht="18">
      <c r="B54" s="370" t="s">
        <v>443</v>
      </c>
      <c r="C54" s="370" t="s">
        <v>727</v>
      </c>
      <c r="N54" s="31"/>
    </row>
    <row r="55" spans="2:14" ht="18">
      <c r="B55" s="370" t="s">
        <v>444</v>
      </c>
      <c r="C55" s="370" t="s">
        <v>731</v>
      </c>
      <c r="N55" s="31"/>
    </row>
    <row r="56" spans="2:14" ht="18">
      <c r="B56" s="370" t="s">
        <v>445</v>
      </c>
      <c r="C56" s="370" t="s">
        <v>728</v>
      </c>
      <c r="N56" s="31"/>
    </row>
    <row r="57" spans="2:14" ht="18">
      <c r="B57" s="370" t="s">
        <v>446</v>
      </c>
      <c r="C57" s="370" t="s">
        <v>732</v>
      </c>
      <c r="N57" s="31"/>
    </row>
    <row r="58" spans="2:14" ht="18">
      <c r="B58" s="370" t="s">
        <v>447</v>
      </c>
      <c r="C58" s="370" t="s">
        <v>729</v>
      </c>
      <c r="N58" s="31"/>
    </row>
    <row r="59" spans="2:14" ht="18">
      <c r="B59" s="370" t="s">
        <v>448</v>
      </c>
      <c r="C59" s="370" t="s">
        <v>733</v>
      </c>
      <c r="N59" s="31"/>
    </row>
    <row r="60" spans="2:14" ht="18">
      <c r="B60" s="370" t="s">
        <v>449</v>
      </c>
      <c r="C60" s="370" t="s">
        <v>730</v>
      </c>
      <c r="N60" s="31"/>
    </row>
    <row r="61" spans="2:14" ht="18">
      <c r="B61" s="370" t="s">
        <v>450</v>
      </c>
      <c r="C61" s="370" t="s">
        <v>734</v>
      </c>
      <c r="N61" s="31"/>
    </row>
    <row r="62" spans="2:14" ht="18">
      <c r="B62" s="370" t="s">
        <v>451</v>
      </c>
      <c r="C62" s="370" t="s">
        <v>735</v>
      </c>
      <c r="N62" s="31"/>
    </row>
    <row r="63" spans="2:14" ht="18">
      <c r="B63" s="370" t="s">
        <v>452</v>
      </c>
      <c r="C63" s="370" t="s">
        <v>736</v>
      </c>
      <c r="N63" s="31"/>
    </row>
    <row r="64" spans="2:14" ht="18">
      <c r="B64" s="370" t="s">
        <v>453</v>
      </c>
      <c r="C64" s="1548" t="s">
        <v>773</v>
      </c>
      <c r="N64" s="31"/>
    </row>
    <row r="65" spans="2:14" ht="18">
      <c r="B65" s="370" t="s">
        <v>454</v>
      </c>
      <c r="C65" s="370" t="s">
        <v>737</v>
      </c>
      <c r="N65" s="31"/>
    </row>
    <row r="66" spans="2:14" ht="18">
      <c r="B66" s="370" t="s">
        <v>455</v>
      </c>
      <c r="C66" s="370" t="s">
        <v>759</v>
      </c>
      <c r="D66" s="30"/>
      <c r="N66" s="31"/>
    </row>
    <row r="67" spans="2:14" ht="18">
      <c r="B67" s="370" t="s">
        <v>578</v>
      </c>
      <c r="C67" s="370" t="s">
        <v>757</v>
      </c>
      <c r="D67" s="30"/>
      <c r="N67" s="31"/>
    </row>
    <row r="68" spans="2:14" ht="18">
      <c r="B68" s="370" t="s">
        <v>579</v>
      </c>
      <c r="C68" s="370" t="s">
        <v>756</v>
      </c>
      <c r="D68" s="30"/>
      <c r="N68" s="31"/>
    </row>
    <row r="69" spans="2:14" ht="18">
      <c r="B69" s="370"/>
      <c r="C69" s="370"/>
      <c r="D69" s="30"/>
      <c r="N69" s="31"/>
    </row>
    <row r="70" spans="2:14" ht="18">
      <c r="B70" s="319" t="s">
        <v>618</v>
      </c>
      <c r="C70" s="319"/>
    </row>
    <row r="71" spans="2:14" s="522" customFormat="1" ht="18">
      <c r="B71" s="521"/>
      <c r="C71" s="521"/>
    </row>
    <row r="72" spans="2:14" ht="18">
      <c r="B72" s="370" t="s">
        <v>617</v>
      </c>
      <c r="C72" s="370" t="s">
        <v>738</v>
      </c>
      <c r="D72" s="30"/>
    </row>
    <row r="73" spans="2:14" ht="18">
      <c r="B73" s="370" t="s">
        <v>620</v>
      </c>
      <c r="C73" s="370" t="s">
        <v>740</v>
      </c>
      <c r="D73" s="30"/>
    </row>
    <row r="74" spans="2:14" ht="18">
      <c r="B74" s="370" t="s">
        <v>621</v>
      </c>
      <c r="C74" s="370" t="s">
        <v>739</v>
      </c>
      <c r="D74" s="30"/>
    </row>
    <row r="75" spans="2:14" ht="18">
      <c r="B75" s="370" t="s">
        <v>623</v>
      </c>
      <c r="C75" s="370" t="s">
        <v>741</v>
      </c>
      <c r="D75" s="30"/>
    </row>
    <row r="76" spans="2:14" ht="18">
      <c r="B76" s="370" t="s">
        <v>627</v>
      </c>
      <c r="C76" s="370" t="s">
        <v>626</v>
      </c>
      <c r="D76" s="30"/>
    </row>
    <row r="77" spans="2:14">
      <c r="C77" s="32"/>
    </row>
    <row r="78" spans="2:14" ht="18">
      <c r="B78" s="319" t="s">
        <v>628</v>
      </c>
      <c r="C78" s="319"/>
    </row>
    <row r="79" spans="2:14">
      <c r="B79" s="1433"/>
      <c r="C79" s="32"/>
    </row>
    <row r="80" spans="2:14" ht="18">
      <c r="B80" s="1431" t="s">
        <v>629</v>
      </c>
      <c r="C80" s="1432" t="s">
        <v>742</v>
      </c>
      <c r="D80" s="30"/>
    </row>
    <row r="81" spans="2:4" ht="18">
      <c r="B81" s="1431" t="s">
        <v>633</v>
      </c>
      <c r="C81" s="1432" t="s">
        <v>744</v>
      </c>
      <c r="D81" s="30"/>
    </row>
    <row r="82" spans="2:4" ht="18">
      <c r="B82" s="1431" t="s">
        <v>634</v>
      </c>
      <c r="C82" s="1432" t="s">
        <v>743</v>
      </c>
      <c r="D82" s="30"/>
    </row>
    <row r="83" spans="2:4" ht="18">
      <c r="B83" s="1431" t="s">
        <v>635</v>
      </c>
      <c r="C83" s="1432" t="s">
        <v>745</v>
      </c>
      <c r="D83" s="30"/>
    </row>
  </sheetData>
  <mergeCells count="3">
    <mergeCell ref="B4:C4"/>
    <mergeCell ref="B1:C1"/>
    <mergeCell ref="B3:C3"/>
  </mergeCells>
  <hyperlinks>
    <hyperlink ref="B36" location="A.7.1!A1" display="A.7.1" xr:uid="{00000000-0004-0000-0000-000000000000}"/>
    <hyperlink ref="B37" location="A.7.2!A1" display="A.7.2" xr:uid="{00000000-0004-0000-0000-000001000000}"/>
    <hyperlink ref="B8" location="A.6.1!A1" display="A.6.1" xr:uid="{71050957-FF89-4683-B000-1CA5B8D6F9CB}"/>
    <hyperlink ref="B9" location="A.6.2!A1" display="A.6.2 " xr:uid="{F8A2D6DD-F97A-4E64-A782-E28D7825C920}"/>
    <hyperlink ref="B10" location="A.6.3!A1" display="A.6.3" xr:uid="{CCBDBD6A-8F35-4225-B549-227DC048E97D}"/>
    <hyperlink ref="B11" location="A.6.4!A1" display="A.6.4" xr:uid="{88AB3575-CD9C-42E9-BBAA-9FF2E51E9565}"/>
    <hyperlink ref="B13" location="A.6.6!A1" display="A.6.6" xr:uid="{CC7F0DB9-C4B6-46F0-A63E-B2BD9DF7B0BD}"/>
    <hyperlink ref="B14" location="A.6.7!A1" display="A.6.7" xr:uid="{9CB959DB-6A94-4584-9012-90F0E024B3CA}"/>
    <hyperlink ref="B15" location="A.6.8!A1" display="A.6.8" xr:uid="{0BE804F4-3746-4B5C-AEA6-009D85E696D4}"/>
    <hyperlink ref="B16" location="A.6.9!A1" display="A.6.9" xr:uid="{7119B941-DB1A-4C25-AAC7-174B25AAE821}"/>
    <hyperlink ref="B17" location="A.6.10!A1" display="A.6.10" xr:uid="{80958360-0A78-46B4-8C06-A8460E8B3038}"/>
    <hyperlink ref="B18" location="A.6.11!A1" display="A.6.11" xr:uid="{60A8BFC4-DBA4-40CF-BA2F-AAE27E938F3C}"/>
    <hyperlink ref="B19" location="A.6.12!A1" display="A.6.12" xr:uid="{3C0D966E-6FC0-49BF-9B95-4A1AE2CE6FBE}"/>
    <hyperlink ref="B20" location="A.6.13!A1" display="A.6.13" xr:uid="{05ABE0B0-3BD8-4D9C-AA1C-08F2E5391080}"/>
    <hyperlink ref="B21" location="A.6.14!A1" display="A.6.14" xr:uid="{701985B4-0EDC-4097-B033-BDEB64175A44}"/>
    <hyperlink ref="B22" location="A.6.15!A1" display="A.6.15" xr:uid="{51300DAA-14E7-45DB-BC53-A95B6514B30F}"/>
    <hyperlink ref="B23" location="A.6.16!A1" display="A.6.16" xr:uid="{8F6FD418-9F85-4EEE-85CF-4D3A48DD2DD8}"/>
    <hyperlink ref="B24" location="A.6.17!A1" display="A.6.17" xr:uid="{706708FB-3521-4ED5-B2F3-DF5A3032A1F1}"/>
    <hyperlink ref="B26" location="A.6.19!A1" display="A.6.19" xr:uid="{F5781758-9C6F-4D0C-B165-06EE3B558D19}"/>
    <hyperlink ref="B27" location="A.6.20!A1" display="A.6.20" xr:uid="{7D306304-3016-450D-82F9-DFCDEE98026F}"/>
    <hyperlink ref="B28" location="A.6.21!A1" display="A.6.21" xr:uid="{1E937449-F1E9-4986-A166-7DBD79B31BC2}"/>
    <hyperlink ref="B29" location="A.6.22!A1" display="A.6.22" xr:uid="{12671965-66F5-4EF0-8994-B8C52545BC1B}"/>
    <hyperlink ref="B30" location="A.6.23!A1" display="A.6.23" xr:uid="{621428CD-B0AF-42D7-8369-368214FC7B80}"/>
    <hyperlink ref="B31" location="A.6.24!A1" display="A.6.24" xr:uid="{DE337B0C-304F-4A54-AA43-0BC1DF123E7B}"/>
    <hyperlink ref="B32" location="A.6.25!A1" display="A.6.25" xr:uid="{AF649F1F-482A-48F4-82C6-580192ADBB96}"/>
    <hyperlink ref="B38" location="A.7.3!A1" display="A.7.3" xr:uid="{3422BD08-470D-4A40-A00D-0663A39BD4C5}"/>
    <hyperlink ref="B40" location="A.7.5!A1" display="A.7.5" xr:uid="{DB12819E-5F69-4C52-AC18-C258357EFD42}"/>
    <hyperlink ref="B42" location="A.7.7!A1" display="A.7.7" xr:uid="{D5AF5DF7-B1CA-4391-885E-16B50BE915DF}"/>
    <hyperlink ref="B44" location="A.7.9!A1" display="A.7.9" xr:uid="{C8155F0C-6E33-446B-91B5-1F82D92EC6CA}"/>
    <hyperlink ref="B46" location="A.7.11!A1" display="A.7.11" xr:uid="{0415D009-93A5-45A7-BC86-400280565473}"/>
    <hyperlink ref="B48" location="A.7.13!A1" display="A.7.13" xr:uid="{1144725E-7F3A-4E32-A1AD-FE1AD57ABFB3}"/>
    <hyperlink ref="B50" location="A.7.15!A1" display="A.7.15" xr:uid="{75F49FCB-6AD9-4E06-92B5-278BDCF5E259}"/>
    <hyperlink ref="B52" location="A.7.17!A1" display="A.7.17" xr:uid="{2F246BA3-9763-4382-ACC8-333D9ED00CF1}"/>
    <hyperlink ref="B54" location="A.7.19!A1" display="A.7.19" xr:uid="{46C2BA1A-E042-4759-B503-B8D849E684A3}"/>
    <hyperlink ref="B56" location="A.7.21!A1" display="A.7.21" xr:uid="{F000B7B9-AF2B-4D07-BF4D-8A0B24F14BCB}"/>
    <hyperlink ref="B58" location="A.7.23!A1" display="A.7.23" xr:uid="{C1110261-2CBC-42CA-9BD2-6E32BA26D517}"/>
    <hyperlink ref="B60" location="A.7.25!A1" display="A.7.25" xr:uid="{E0614A2A-7CE0-4C76-B396-6CDD27314A86}"/>
    <hyperlink ref="B62" location="A.7.27!A1" display="A.7.27" xr:uid="{7F04FBCF-A79D-4751-B710-9AC3AD811965}"/>
    <hyperlink ref="B64" location="A.7.29!A1" display="A.7.29" xr:uid="{150DE4E2-F45F-4492-8B35-311DF4EFBE48}"/>
    <hyperlink ref="B66" location="'A.7.31 '!A1" display="A.7.31" xr:uid="{6660E154-BFBA-47E9-9394-3B44532945E8}"/>
    <hyperlink ref="B39" location="A.7.4!A1" display="A.7.4" xr:uid="{10FE2C85-5162-4E10-A3A4-F4363802B9D3}"/>
    <hyperlink ref="B41" location="A.7.6!A1" display="A.7.6" xr:uid="{E6AFF363-D4FD-40CA-9150-320625B54D9B}"/>
    <hyperlink ref="B43" location="A.7.8!A1" display="A.7.8" xr:uid="{F5E609F0-838F-4355-A224-884EC5BB27B1}"/>
    <hyperlink ref="B45" location="A.7.10!A1" display="A.7.10" xr:uid="{A080B593-05F9-4A28-80B4-D9D0E575EDE9}"/>
    <hyperlink ref="B47" location="A.7.12!A1" display="A.7.12" xr:uid="{366A9F77-8496-42A1-A04C-7D5C5F11A451}"/>
    <hyperlink ref="B49" location="A.7.14!A1" display="A.7.14" xr:uid="{47F6C850-80F0-4709-AF44-6F6499654C3F}"/>
    <hyperlink ref="B51" location="A.7.16!A1" display="A.7.16" xr:uid="{144522A2-4DD2-450F-AEBE-42384069B197}"/>
    <hyperlink ref="B53" location="A.7.18!A1" display="A.7.18" xr:uid="{45D1340E-6219-4512-8C32-029276894ACD}"/>
    <hyperlink ref="B55" location="A.7.20!A1" display="A.7.20" xr:uid="{6137082F-58B6-4614-A779-BAFC1F9B818D}"/>
    <hyperlink ref="B57" location="A.7.22!A1" display="A.7.22" xr:uid="{5D7B2173-0673-4B99-96D8-FF16CA250497}"/>
    <hyperlink ref="B59" location="A.7.24!A1" display="A.7.24" xr:uid="{D16E2BE7-CBED-446D-BF75-6844DE6255BF}"/>
    <hyperlink ref="B61" location="A.7.26!A1" display="A.7.26" xr:uid="{EF347F22-CD1D-40D2-BA53-F369F607E564}"/>
    <hyperlink ref="B63" location="A.7.28!A1" display="A.7.28" xr:uid="{6A8C6CDE-129C-47B1-AD71-F0AF6A19DDB1}"/>
    <hyperlink ref="B65" location="A.7.30!A1" display="A.7.30" xr:uid="{111E1CD4-4064-4082-A847-6C2BCF51A875}"/>
    <hyperlink ref="B67" location="A.7.32!A1" display="A.7.32" xr:uid="{FE3258CC-138E-48E1-9C1B-4411A0E866A1}"/>
    <hyperlink ref="B68" location="A.7.33!A1" display="A.7.33" xr:uid="{F058A548-50A7-486A-B3E2-4EE5B0D7E16E}"/>
    <hyperlink ref="B72" location="A.8.1!A1" display="A.8.1 " xr:uid="{62068AC2-C9C1-4BD6-96B2-E4F6929D6946}"/>
    <hyperlink ref="B73" location="A.8.2!A1" display="A.8.2 " xr:uid="{C45A45A4-BE0A-447F-9340-15E1BFE9A463}"/>
    <hyperlink ref="B74" location="A.8.3!A1" display="A.8.3 " xr:uid="{9C0E37D4-C28F-40F5-ACEB-7DD203892E45}"/>
    <hyperlink ref="B75" location="A.8.4!A1" display="A.8.4" xr:uid="{66EF1034-14B2-4573-865F-76D974658807}"/>
    <hyperlink ref="B76" location="A.8.5!A1" display="A.8.5  " xr:uid="{444C9DF5-3D89-4FB6-B5CF-AA54E16DB2FB}"/>
    <hyperlink ref="B80" location="A.9.1!A1" display="A.9.1  " xr:uid="{B64E9220-F6C9-4231-B8FC-9E871D4FB119}"/>
    <hyperlink ref="B81" location="A.9.2!A1" display="A.9.2 " xr:uid="{D2C930B5-A745-470F-955D-DACC8A9A002D}"/>
    <hyperlink ref="B82" location="A.9.3!A1" display="A.9.3" xr:uid="{1EB3FCD0-BDB8-44B6-A04E-27E2277D8DC9}"/>
    <hyperlink ref="B83" location="A.9.4!A1" display="A.9.4 " xr:uid="{AAB0AC37-8428-4193-B8F3-4EEE330A9B18}"/>
    <hyperlink ref="B12" location="A.6.5!A1" display="A.6.5" xr:uid="{47C06CE7-9E93-4111-A3AA-AADA58325B27}"/>
    <hyperlink ref="B25" location="A.6.18!A1" display="A.6.18" xr:uid="{34FDADCF-9C9B-412A-8810-22BA6BC4CE15}"/>
  </hyperlinks>
  <pageMargins left="0.74803149606299213" right="0.74803149606299213" top="0.98425196850393704" bottom="0.98425196850393704" header="0" footer="0"/>
  <pageSetup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42532-9442-430C-83A4-E832DD028D87}">
  <dimension ref="B5:N79"/>
  <sheetViews>
    <sheetView showGridLines="0" topLeftCell="A46" workbookViewId="0">
      <selection activeCell="G8" sqref="G8:L9"/>
    </sheetView>
  </sheetViews>
  <sheetFormatPr baseColWidth="10" defaultRowHeight="18"/>
  <cols>
    <col min="1" max="1" width="11.42578125" style="59"/>
    <col min="2" max="2" width="82.5703125" style="233" customWidth="1"/>
    <col min="3" max="9" width="15.7109375" style="233" customWidth="1"/>
    <col min="10" max="10" width="13" style="233" customWidth="1"/>
    <col min="11" max="11" width="13.42578125" style="233" customWidth="1"/>
    <col min="12" max="12" width="12.28515625" style="233" customWidth="1"/>
    <col min="13" max="16384" width="11.42578125" style="59"/>
  </cols>
  <sheetData>
    <row r="5" spans="2:14" s="66" customFormat="1">
      <c r="B5" s="417" t="s">
        <v>699</v>
      </c>
      <c r="C5" s="418"/>
      <c r="D5" s="418"/>
      <c r="E5" s="418"/>
      <c r="F5" s="418"/>
      <c r="G5" s="418"/>
      <c r="H5" s="418"/>
      <c r="I5" s="418"/>
      <c r="J5" s="418"/>
      <c r="K5" s="418"/>
      <c r="L5" s="419"/>
    </row>
    <row r="6" spans="2:14" s="66" customFormat="1">
      <c r="B6" s="420" t="s">
        <v>131</v>
      </c>
      <c r="C6" s="421"/>
      <c r="D6" s="421"/>
      <c r="E6" s="421"/>
      <c r="F6" s="421"/>
      <c r="G6" s="421"/>
      <c r="H6" s="421"/>
      <c r="I6" s="421"/>
      <c r="J6" s="421"/>
      <c r="K6" s="421"/>
      <c r="L6" s="416"/>
    </row>
    <row r="7" spans="2:14" s="327" customFormat="1">
      <c r="B7" s="423"/>
      <c r="C7" s="414"/>
      <c r="D7" s="414"/>
      <c r="E7" s="414"/>
      <c r="F7" s="414"/>
      <c r="G7" s="414"/>
      <c r="H7" s="414"/>
      <c r="I7" s="414"/>
      <c r="J7" s="414"/>
      <c r="K7" s="414"/>
      <c r="L7" s="414"/>
    </row>
    <row r="8" spans="2:14" s="66" customFormat="1" ht="15" customHeight="1">
      <c r="B8" s="1603" t="s">
        <v>176</v>
      </c>
      <c r="C8" s="1605">
        <v>2013</v>
      </c>
      <c r="D8" s="1599">
        <v>2014</v>
      </c>
      <c r="E8" s="1599">
        <v>2015</v>
      </c>
      <c r="F8" s="1599">
        <v>2016</v>
      </c>
      <c r="G8" s="1599" t="s">
        <v>793</v>
      </c>
      <c r="H8" s="1601" t="s">
        <v>794</v>
      </c>
      <c r="I8" s="1601" t="s">
        <v>795</v>
      </c>
      <c r="J8" s="1601" t="s">
        <v>796</v>
      </c>
      <c r="K8" s="1601" t="s">
        <v>797</v>
      </c>
      <c r="L8" s="1597" t="s">
        <v>798</v>
      </c>
    </row>
    <row r="9" spans="2:14" s="66" customFormat="1" ht="15" customHeight="1">
      <c r="B9" s="1604"/>
      <c r="C9" s="1606"/>
      <c r="D9" s="1600"/>
      <c r="E9" s="1600"/>
      <c r="F9" s="1600"/>
      <c r="G9" s="1600"/>
      <c r="H9" s="1602"/>
      <c r="I9" s="1602"/>
      <c r="J9" s="1602"/>
      <c r="K9" s="1602"/>
      <c r="L9" s="1598"/>
    </row>
    <row r="10" spans="2:14" s="66" customFormat="1">
      <c r="B10" s="437" t="s">
        <v>98</v>
      </c>
      <c r="C10" s="438">
        <v>0</v>
      </c>
      <c r="D10" s="438">
        <v>0</v>
      </c>
      <c r="E10" s="438">
        <v>0</v>
      </c>
      <c r="F10" s="438">
        <v>0</v>
      </c>
      <c r="G10" s="439">
        <v>0</v>
      </c>
      <c r="H10" s="438">
        <v>0</v>
      </c>
      <c r="I10" s="438">
        <v>0</v>
      </c>
      <c r="J10" s="440">
        <v>0</v>
      </c>
      <c r="K10" s="438">
        <v>0</v>
      </c>
      <c r="L10" s="441">
        <v>0</v>
      </c>
    </row>
    <row r="11" spans="2:14" s="66" customFormat="1">
      <c r="B11" s="442" t="s">
        <v>177</v>
      </c>
      <c r="C11" s="443">
        <v>154395</v>
      </c>
      <c r="D11" s="443">
        <v>49305</v>
      </c>
      <c r="E11" s="443">
        <v>150418</v>
      </c>
      <c r="F11" s="443">
        <v>96733</v>
      </c>
      <c r="G11" s="443">
        <v>90406.552165795874</v>
      </c>
      <c r="H11" s="443">
        <v>85111.657520265726</v>
      </c>
      <c r="I11" s="443">
        <v>84411.589969493769</v>
      </c>
      <c r="J11" s="444">
        <v>83704.350458854911</v>
      </c>
      <c r="K11" s="443">
        <v>85285.619575948236</v>
      </c>
      <c r="L11" s="445">
        <v>85285.619575948236</v>
      </c>
    </row>
    <row r="12" spans="2:14" s="66" customFormat="1">
      <c r="B12" s="442" t="s">
        <v>178</v>
      </c>
      <c r="C12" s="443">
        <v>9495789.5538999997</v>
      </c>
      <c r="D12" s="443">
        <v>8214702.3720000004</v>
      </c>
      <c r="E12" s="443">
        <v>9187265.9538000003</v>
      </c>
      <c r="F12" s="443">
        <v>10657924.744100001</v>
      </c>
      <c r="G12" s="443">
        <v>9960884.3864720762</v>
      </c>
      <c r="H12" s="443">
        <v>9377499.3094042875</v>
      </c>
      <c r="I12" s="443">
        <v>9300366.7148200832</v>
      </c>
      <c r="J12" s="444">
        <v>9222443.9223868586</v>
      </c>
      <c r="K12" s="443">
        <v>9396666.2379373964</v>
      </c>
      <c r="L12" s="445">
        <v>9396666.2379373964</v>
      </c>
      <c r="N12" s="225"/>
    </row>
    <row r="13" spans="2:14" s="66" customFormat="1">
      <c r="B13" s="446" t="s">
        <v>179</v>
      </c>
      <c r="C13" s="443">
        <v>1112942.267</v>
      </c>
      <c r="D13" s="443">
        <v>340862.74080000003</v>
      </c>
      <c r="E13" s="443">
        <v>359694.31089999998</v>
      </c>
      <c r="F13" s="443">
        <v>739408.74650000001</v>
      </c>
      <c r="G13" s="443">
        <v>691050.57645579055</v>
      </c>
      <c r="H13" s="443">
        <v>650577.40377737663</v>
      </c>
      <c r="I13" s="443">
        <v>645226.21989822877</v>
      </c>
      <c r="J13" s="444">
        <v>639820.21491506114</v>
      </c>
      <c r="K13" s="443">
        <v>651907.13681088923</v>
      </c>
      <c r="L13" s="445">
        <v>651907.13681088923</v>
      </c>
    </row>
    <row r="14" spans="2:14" s="66" customFormat="1">
      <c r="B14" s="447" t="s">
        <v>180</v>
      </c>
      <c r="C14" s="448">
        <v>1112942.267</v>
      </c>
      <c r="D14" s="448">
        <v>340862.74080000003</v>
      </c>
      <c r="E14" s="448">
        <v>359694.31089999998</v>
      </c>
      <c r="F14" s="448">
        <v>739408.74650000001</v>
      </c>
      <c r="G14" s="448">
        <v>691050.57645579055</v>
      </c>
      <c r="H14" s="448">
        <v>650577.40377737663</v>
      </c>
      <c r="I14" s="448">
        <v>645226.21989822877</v>
      </c>
      <c r="J14" s="449">
        <v>639820.21491506114</v>
      </c>
      <c r="K14" s="448">
        <v>651907.13681088923</v>
      </c>
      <c r="L14" s="450">
        <v>651907.13681088923</v>
      </c>
    </row>
    <row r="15" spans="2:14" s="66" customFormat="1">
      <c r="B15" s="447" t="s">
        <v>181</v>
      </c>
      <c r="C15" s="448">
        <v>0</v>
      </c>
      <c r="D15" s="448">
        <v>0</v>
      </c>
      <c r="E15" s="448">
        <v>0</v>
      </c>
      <c r="F15" s="448">
        <v>0</v>
      </c>
      <c r="G15" s="448">
        <v>0</v>
      </c>
      <c r="H15" s="448">
        <v>0</v>
      </c>
      <c r="I15" s="448">
        <v>0</v>
      </c>
      <c r="J15" s="449">
        <v>0</v>
      </c>
      <c r="K15" s="448">
        <v>0</v>
      </c>
      <c r="L15" s="450">
        <v>0</v>
      </c>
    </row>
    <row r="16" spans="2:14" s="66" customFormat="1">
      <c r="B16" s="446" t="s">
        <v>182</v>
      </c>
      <c r="C16" s="443">
        <v>153038.1684</v>
      </c>
      <c r="D16" s="443">
        <v>57478.6</v>
      </c>
      <c r="E16" s="443">
        <v>170773.2</v>
      </c>
      <c r="F16" s="443">
        <v>175871</v>
      </c>
      <c r="G16" s="443">
        <v>164368.83727322306</v>
      </c>
      <c r="H16" s="443">
        <v>154742.14921223008</v>
      </c>
      <c r="I16" s="443">
        <v>153469.35109553966</v>
      </c>
      <c r="J16" s="444">
        <v>152183.51358429153</v>
      </c>
      <c r="K16" s="443">
        <v>155058.43094333468</v>
      </c>
      <c r="L16" s="445">
        <v>155058.43094333468</v>
      </c>
    </row>
    <row r="17" spans="2:12" s="66" customFormat="1">
      <c r="B17" s="447" t="s">
        <v>183</v>
      </c>
      <c r="C17" s="448">
        <v>150850.45000000001</v>
      </c>
      <c r="D17" s="448">
        <v>29486</v>
      </c>
      <c r="E17" s="448">
        <v>141320</v>
      </c>
      <c r="F17" s="448">
        <v>160182</v>
      </c>
      <c r="G17" s="448">
        <v>149705.91565465266</v>
      </c>
      <c r="H17" s="448">
        <v>140937.99969928776</v>
      </c>
      <c r="I17" s="448">
        <v>139778.74463206404</v>
      </c>
      <c r="J17" s="449">
        <v>138607.61338116566</v>
      </c>
      <c r="K17" s="448">
        <v>141226.06674986344</v>
      </c>
      <c r="L17" s="450">
        <v>141226.06674986344</v>
      </c>
    </row>
    <row r="18" spans="2:12" s="66" customFormat="1">
      <c r="B18" s="447" t="s">
        <v>184</v>
      </c>
      <c r="C18" s="448">
        <v>1645.7184</v>
      </c>
      <c r="D18" s="448">
        <v>0</v>
      </c>
      <c r="E18" s="448">
        <v>0</v>
      </c>
      <c r="F18" s="448">
        <v>0</v>
      </c>
      <c r="G18" s="448">
        <v>0</v>
      </c>
      <c r="H18" s="448">
        <v>0</v>
      </c>
      <c r="I18" s="448">
        <v>0</v>
      </c>
      <c r="J18" s="449">
        <v>0</v>
      </c>
      <c r="K18" s="448">
        <v>0</v>
      </c>
      <c r="L18" s="450">
        <v>0</v>
      </c>
    </row>
    <row r="19" spans="2:12" s="66" customFormat="1">
      <c r="B19" s="447" t="s">
        <v>185</v>
      </c>
      <c r="C19" s="448">
        <v>542</v>
      </c>
      <c r="D19" s="448">
        <v>27992.6</v>
      </c>
      <c r="E19" s="448">
        <v>29453.200000000001</v>
      </c>
      <c r="F19" s="448">
        <v>15689</v>
      </c>
      <c r="G19" s="448">
        <v>14662.921618570412</v>
      </c>
      <c r="H19" s="448">
        <v>13804.149512942315</v>
      </c>
      <c r="I19" s="448">
        <v>13690.606463475626</v>
      </c>
      <c r="J19" s="449">
        <v>13575.90020312587</v>
      </c>
      <c r="K19" s="448">
        <v>13832.364193471225</v>
      </c>
      <c r="L19" s="450">
        <v>13832.364193471225</v>
      </c>
    </row>
    <row r="20" spans="2:12" s="66" customFormat="1">
      <c r="B20" s="446" t="s">
        <v>186</v>
      </c>
      <c r="C20" s="443">
        <v>170902.07199999999</v>
      </c>
      <c r="D20" s="443">
        <v>61114</v>
      </c>
      <c r="E20" s="443">
        <v>156254.65789999999</v>
      </c>
      <c r="F20" s="443">
        <v>201834.48009999999</v>
      </c>
      <c r="G20" s="443">
        <v>188634.27634847403</v>
      </c>
      <c r="H20" s="443">
        <v>177586.41979523105</v>
      </c>
      <c r="I20" s="443">
        <v>176125.72106630777</v>
      </c>
      <c r="J20" s="444">
        <v>174650.05796337523</v>
      </c>
      <c r="K20" s="443">
        <v>177949.39355874309</v>
      </c>
      <c r="L20" s="445">
        <v>177949.39355874309</v>
      </c>
    </row>
    <row r="21" spans="2:12" s="66" customFormat="1">
      <c r="B21" s="447" t="s">
        <v>187</v>
      </c>
      <c r="C21" s="448">
        <v>35925</v>
      </c>
      <c r="D21" s="448">
        <v>1967</v>
      </c>
      <c r="E21" s="448">
        <v>5089</v>
      </c>
      <c r="F21" s="448">
        <v>13068</v>
      </c>
      <c r="G21" s="448">
        <v>12213.337989131118</v>
      </c>
      <c r="H21" s="448">
        <v>11498.032113909754</v>
      </c>
      <c r="I21" s="448">
        <v>11403.457534877907</v>
      </c>
      <c r="J21" s="449">
        <v>11307.914070651339</v>
      </c>
      <c r="K21" s="448">
        <v>11521.533257714447</v>
      </c>
      <c r="L21" s="450">
        <v>11521.533257714447</v>
      </c>
    </row>
    <row r="22" spans="2:12" s="66" customFormat="1">
      <c r="B22" s="447" t="s">
        <v>188</v>
      </c>
      <c r="C22" s="448">
        <v>117616.25</v>
      </c>
      <c r="D22" s="448">
        <v>53981</v>
      </c>
      <c r="E22" s="448">
        <v>145628.65789999999</v>
      </c>
      <c r="F22" s="448">
        <v>179083.98009999999</v>
      </c>
      <c r="G22" s="448">
        <v>167371.68483319032</v>
      </c>
      <c r="H22" s="448">
        <v>157569.12720206424</v>
      </c>
      <c r="I22" s="448">
        <v>156273.07638868</v>
      </c>
      <c r="J22" s="449">
        <v>154963.74796457257</v>
      </c>
      <c r="K22" s="448">
        <v>157891.18707116789</v>
      </c>
      <c r="L22" s="450">
        <v>157891.18707116789</v>
      </c>
    </row>
    <row r="23" spans="2:12" s="66" customFormat="1">
      <c r="B23" s="447" t="s">
        <v>189</v>
      </c>
      <c r="C23" s="448">
        <v>17360.822</v>
      </c>
      <c r="D23" s="448">
        <v>5166</v>
      </c>
      <c r="E23" s="448">
        <v>5537</v>
      </c>
      <c r="F23" s="448">
        <v>9682.5</v>
      </c>
      <c r="G23" s="448">
        <v>9049.25352615259</v>
      </c>
      <c r="H23" s="448">
        <v>8519.2604792570564</v>
      </c>
      <c r="I23" s="448">
        <v>8449.1871427498736</v>
      </c>
      <c r="J23" s="449">
        <v>8378.3959281513307</v>
      </c>
      <c r="K23" s="448">
        <v>8536.6732298607385</v>
      </c>
      <c r="L23" s="450">
        <v>8536.6732298607385</v>
      </c>
    </row>
    <row r="24" spans="2:12" s="66" customFormat="1">
      <c r="B24" s="446" t="s">
        <v>190</v>
      </c>
      <c r="C24" s="443">
        <v>1997261.2745000001</v>
      </c>
      <c r="D24" s="443">
        <v>1715419.7797999999</v>
      </c>
      <c r="E24" s="443">
        <v>1842633.5157000001</v>
      </c>
      <c r="F24" s="443">
        <v>2017517.1440000001</v>
      </c>
      <c r="G24" s="443">
        <v>1885569.2361905812</v>
      </c>
      <c r="H24" s="443">
        <v>1775135.9742941149</v>
      </c>
      <c r="I24" s="443">
        <v>1760534.9768512517</v>
      </c>
      <c r="J24" s="444">
        <v>1745784.3970322851</v>
      </c>
      <c r="K24" s="443">
        <v>1778764.2234928885</v>
      </c>
      <c r="L24" s="445">
        <v>1778764.2234928885</v>
      </c>
    </row>
    <row r="25" spans="2:12" s="66" customFormat="1">
      <c r="B25" s="447" t="s">
        <v>191</v>
      </c>
      <c r="C25" s="448">
        <v>62023.284</v>
      </c>
      <c r="D25" s="448">
        <v>49822.5</v>
      </c>
      <c r="E25" s="448">
        <v>27578</v>
      </c>
      <c r="F25" s="448">
        <v>33887</v>
      </c>
      <c r="G25" s="448">
        <v>31670.751793517458</v>
      </c>
      <c r="H25" s="448">
        <v>29815.871919502588</v>
      </c>
      <c r="I25" s="448">
        <v>29570.62790667337</v>
      </c>
      <c r="J25" s="449">
        <v>29322.871450272563</v>
      </c>
      <c r="K25" s="448">
        <v>29876.813399462</v>
      </c>
      <c r="L25" s="450">
        <v>29876.813399462</v>
      </c>
    </row>
    <row r="26" spans="2:12" s="66" customFormat="1">
      <c r="B26" s="447" t="s">
        <v>192</v>
      </c>
      <c r="C26" s="448">
        <v>1828047.2612999999</v>
      </c>
      <c r="D26" s="448">
        <v>1504728.5873</v>
      </c>
      <c r="E26" s="448">
        <v>1563481.6849</v>
      </c>
      <c r="F26" s="448">
        <v>1697395.3718999999</v>
      </c>
      <c r="G26" s="448">
        <v>1586383.790802082</v>
      </c>
      <c r="H26" s="448">
        <v>1493473.1019366384</v>
      </c>
      <c r="I26" s="448">
        <v>1481188.8615977918</v>
      </c>
      <c r="J26" s="449">
        <v>1468778.7732909755</v>
      </c>
      <c r="K26" s="448">
        <v>1496525.6526504767</v>
      </c>
      <c r="L26" s="450">
        <v>1496525.6526504767</v>
      </c>
    </row>
    <row r="27" spans="2:12" s="66" customFormat="1">
      <c r="B27" s="447" t="s">
        <v>193</v>
      </c>
      <c r="C27" s="448">
        <v>482726.45929999999</v>
      </c>
      <c r="D27" s="448">
        <v>537185.21880000003</v>
      </c>
      <c r="E27" s="448">
        <v>482084.22930000001</v>
      </c>
      <c r="F27" s="448">
        <v>627162.85600000003</v>
      </c>
      <c r="G27" s="448">
        <v>586145.69441052713</v>
      </c>
      <c r="H27" s="448">
        <v>551816.54874038557</v>
      </c>
      <c r="I27" s="448">
        <v>547277.7009373086</v>
      </c>
      <c r="J27" s="449">
        <v>542692.35414388415</v>
      </c>
      <c r="K27" s="448">
        <v>552944.42174833</v>
      </c>
      <c r="L27" s="450">
        <v>552944.42174833</v>
      </c>
    </row>
    <row r="28" spans="2:12" s="66" customFormat="1">
      <c r="B28" s="447" t="s">
        <v>194</v>
      </c>
      <c r="C28" s="448">
        <v>1345320.8019999999</v>
      </c>
      <c r="D28" s="448">
        <v>967543.36849999998</v>
      </c>
      <c r="E28" s="448">
        <v>1081397.4556</v>
      </c>
      <c r="F28" s="448">
        <v>1070232.5159</v>
      </c>
      <c r="G28" s="448">
        <v>1000238.0963915552</v>
      </c>
      <c r="H28" s="448">
        <v>941656.55319625291</v>
      </c>
      <c r="I28" s="448">
        <v>933911.16066048341</v>
      </c>
      <c r="J28" s="449">
        <v>926086.41914709145</v>
      </c>
      <c r="K28" s="448">
        <v>943581.2309021469</v>
      </c>
      <c r="L28" s="450">
        <v>943581.2309021469</v>
      </c>
    </row>
    <row r="29" spans="2:12" s="66" customFormat="1">
      <c r="B29" s="447" t="s">
        <v>195</v>
      </c>
      <c r="C29" s="448">
        <v>107190.7292</v>
      </c>
      <c r="D29" s="448">
        <v>160868.6925</v>
      </c>
      <c r="E29" s="448">
        <v>251573.8308</v>
      </c>
      <c r="F29" s="448">
        <v>286234.7721</v>
      </c>
      <c r="G29" s="448">
        <v>267514.69359498145</v>
      </c>
      <c r="H29" s="448">
        <v>251847.00043797365</v>
      </c>
      <c r="I29" s="448">
        <v>249775.48734678645</v>
      </c>
      <c r="J29" s="449">
        <v>247682.75229103677</v>
      </c>
      <c r="K29" s="448">
        <v>252361.75744294957</v>
      </c>
      <c r="L29" s="450">
        <v>252361.75744294957</v>
      </c>
    </row>
    <row r="30" spans="2:12" s="66" customFormat="1">
      <c r="B30" s="446" t="s">
        <v>196</v>
      </c>
      <c r="C30" s="443">
        <v>263628.91600000003</v>
      </c>
      <c r="D30" s="443">
        <v>1066212.6640000001</v>
      </c>
      <c r="E30" s="443">
        <v>1003889.8639</v>
      </c>
      <c r="F30" s="443">
        <v>944454.57909999997</v>
      </c>
      <c r="G30" s="443">
        <v>882686.17921111651</v>
      </c>
      <c r="H30" s="443">
        <v>830989.36949961144</v>
      </c>
      <c r="I30" s="443">
        <v>824154.24597396981</v>
      </c>
      <c r="J30" s="444">
        <v>817249.09887480701</v>
      </c>
      <c r="K30" s="443">
        <v>832687.85150760249</v>
      </c>
      <c r="L30" s="445">
        <v>832687.85150760249</v>
      </c>
    </row>
    <row r="31" spans="2:12" s="66" customFormat="1">
      <c r="B31" s="446" t="s">
        <v>197</v>
      </c>
      <c r="C31" s="443">
        <v>175708</v>
      </c>
      <c r="D31" s="443">
        <v>40998</v>
      </c>
      <c r="E31" s="443">
        <v>94889</v>
      </c>
      <c r="F31" s="443">
        <v>70437</v>
      </c>
      <c r="G31" s="443">
        <v>65830.340368872712</v>
      </c>
      <c r="H31" s="443">
        <v>61974.815427568225</v>
      </c>
      <c r="I31" s="443">
        <v>61465.054972772821</v>
      </c>
      <c r="J31" s="444">
        <v>60950.072191189807</v>
      </c>
      <c r="K31" s="443">
        <v>62101.487455894749</v>
      </c>
      <c r="L31" s="445">
        <v>62101.487455894749</v>
      </c>
    </row>
    <row r="32" spans="2:12" s="66" customFormat="1">
      <c r="B32" s="447" t="s">
        <v>198</v>
      </c>
      <c r="C32" s="448">
        <v>142436</v>
      </c>
      <c r="D32" s="448">
        <v>30169</v>
      </c>
      <c r="E32" s="448">
        <v>79700</v>
      </c>
      <c r="F32" s="448">
        <v>42893.5</v>
      </c>
      <c r="G32" s="448">
        <v>40088.216485827645</v>
      </c>
      <c r="H32" s="448">
        <v>37740.34591965015</v>
      </c>
      <c r="I32" s="448">
        <v>37429.92085799553</v>
      </c>
      <c r="J32" s="449">
        <v>37116.315594542641</v>
      </c>
      <c r="K32" s="448">
        <v>37817.484449783798</v>
      </c>
      <c r="L32" s="450">
        <v>37817.484449783798</v>
      </c>
    </row>
    <row r="33" spans="2:12" s="66" customFormat="1">
      <c r="B33" s="447" t="s">
        <v>199</v>
      </c>
      <c r="C33" s="448">
        <v>33272</v>
      </c>
      <c r="D33" s="448">
        <v>10829</v>
      </c>
      <c r="E33" s="448">
        <v>15189</v>
      </c>
      <c r="F33" s="448">
        <v>27543.5</v>
      </c>
      <c r="G33" s="448">
        <v>25742.123883045067</v>
      </c>
      <c r="H33" s="448">
        <v>24234.469507918075</v>
      </c>
      <c r="I33" s="448">
        <v>24035.134114777291</v>
      </c>
      <c r="J33" s="449">
        <v>23833.756596647167</v>
      </c>
      <c r="K33" s="448">
        <v>24284.00300611095</v>
      </c>
      <c r="L33" s="450">
        <v>24284.00300611095</v>
      </c>
    </row>
    <row r="34" spans="2:12" s="66" customFormat="1">
      <c r="B34" s="446" t="s">
        <v>200</v>
      </c>
      <c r="C34" s="443">
        <v>587347.40899999999</v>
      </c>
      <c r="D34" s="443">
        <v>627187.65220000001</v>
      </c>
      <c r="E34" s="443">
        <v>674154.87699999998</v>
      </c>
      <c r="F34" s="443">
        <v>485286.94689999998</v>
      </c>
      <c r="G34" s="443">
        <v>453548.6305634547</v>
      </c>
      <c r="H34" s="443">
        <v>426985.37648587534</v>
      </c>
      <c r="I34" s="443">
        <v>423473.30052071472</v>
      </c>
      <c r="J34" s="444">
        <v>419925.244502138</v>
      </c>
      <c r="K34" s="443">
        <v>427858.10363047558</v>
      </c>
      <c r="L34" s="445">
        <v>427858.10363047558</v>
      </c>
    </row>
    <row r="35" spans="2:12" s="66" customFormat="1">
      <c r="B35" s="446" t="s">
        <v>201</v>
      </c>
      <c r="C35" s="443">
        <v>5012391.6100000003</v>
      </c>
      <c r="D35" s="443">
        <v>4301345.9352000002</v>
      </c>
      <c r="E35" s="443">
        <v>4877749.5284000002</v>
      </c>
      <c r="F35" s="443">
        <v>6009995.8475000001</v>
      </c>
      <c r="G35" s="443">
        <v>5616935.3075292334</v>
      </c>
      <c r="H35" s="443">
        <v>5287964.8958539395</v>
      </c>
      <c r="I35" s="443">
        <v>5244469.8830546988</v>
      </c>
      <c r="J35" s="444">
        <v>5200529.2782752803</v>
      </c>
      <c r="K35" s="443">
        <v>5298773.1126183784</v>
      </c>
      <c r="L35" s="445">
        <v>5298773.1126183784</v>
      </c>
    </row>
    <row r="36" spans="2:12" s="66" customFormat="1">
      <c r="B36" s="447" t="s">
        <v>202</v>
      </c>
      <c r="C36" s="448">
        <v>320974.94709999999</v>
      </c>
      <c r="D36" s="448">
        <v>225140.31140000001</v>
      </c>
      <c r="E36" s="448">
        <v>147417.16949999999</v>
      </c>
      <c r="F36" s="448">
        <v>370845.16</v>
      </c>
      <c r="G36" s="448">
        <v>346591.46623151266</v>
      </c>
      <c r="H36" s="448">
        <v>326292.43640710146</v>
      </c>
      <c r="I36" s="448">
        <v>323608.58846610063</v>
      </c>
      <c r="J36" s="449">
        <v>320897.24539309356</v>
      </c>
      <c r="K36" s="448">
        <v>326959.3544844226</v>
      </c>
      <c r="L36" s="450">
        <v>326959.3544844226</v>
      </c>
    </row>
    <row r="37" spans="2:12" s="66" customFormat="1">
      <c r="B37" s="447" t="s">
        <v>203</v>
      </c>
      <c r="C37" s="448">
        <v>338996</v>
      </c>
      <c r="D37" s="448">
        <v>312433</v>
      </c>
      <c r="E37" s="448">
        <v>392077</v>
      </c>
      <c r="F37" s="448">
        <v>412585</v>
      </c>
      <c r="G37" s="448">
        <v>385601.47338886309</v>
      </c>
      <c r="H37" s="448">
        <v>363017.72112928197</v>
      </c>
      <c r="I37" s="448">
        <v>360031.79729320487</v>
      </c>
      <c r="J37" s="449">
        <v>357015.28365776571</v>
      </c>
      <c r="K37" s="448">
        <v>363759.70302526129</v>
      </c>
      <c r="L37" s="450">
        <v>363759.70302526129</v>
      </c>
    </row>
    <row r="38" spans="2:12" s="66" customFormat="1">
      <c r="B38" s="447" t="s">
        <v>204</v>
      </c>
      <c r="C38" s="448">
        <v>1478147.115</v>
      </c>
      <c r="D38" s="448">
        <v>1498963.6971</v>
      </c>
      <c r="E38" s="448">
        <v>1340829.4132000001</v>
      </c>
      <c r="F38" s="448">
        <v>1496720.1154</v>
      </c>
      <c r="G38" s="448">
        <v>1398832.9235163399</v>
      </c>
      <c r="H38" s="448">
        <v>1316906.6385371836</v>
      </c>
      <c r="I38" s="448">
        <v>1306074.7074962854</v>
      </c>
      <c r="J38" s="449">
        <v>1295131.8069144899</v>
      </c>
      <c r="K38" s="448">
        <v>1319598.3002044156</v>
      </c>
      <c r="L38" s="450">
        <v>1319598.3002044156</v>
      </c>
    </row>
    <row r="39" spans="2:12" s="66" customFormat="1">
      <c r="B39" s="447" t="s">
        <v>205</v>
      </c>
      <c r="C39" s="448">
        <v>147567</v>
      </c>
      <c r="D39" s="448">
        <v>157262.26430000001</v>
      </c>
      <c r="E39" s="448">
        <v>248735.0429</v>
      </c>
      <c r="F39" s="448">
        <v>239254.7997</v>
      </c>
      <c r="G39" s="448">
        <v>223607.26463559581</v>
      </c>
      <c r="H39" s="448">
        <v>210511.12414735582</v>
      </c>
      <c r="I39" s="448">
        <v>208779.61037608425</v>
      </c>
      <c r="J39" s="449">
        <v>207030.35782051555</v>
      </c>
      <c r="K39" s="448">
        <v>210941.39361886733</v>
      </c>
      <c r="L39" s="450">
        <v>210941.39361886733</v>
      </c>
    </row>
    <row r="40" spans="2:12" s="66" customFormat="1">
      <c r="B40" s="447" t="s">
        <v>206</v>
      </c>
      <c r="C40" s="448">
        <v>11767</v>
      </c>
      <c r="D40" s="448">
        <v>20613</v>
      </c>
      <c r="E40" s="448">
        <v>7720</v>
      </c>
      <c r="F40" s="448">
        <v>3396</v>
      </c>
      <c r="G40" s="448">
        <v>3173.8977510781506</v>
      </c>
      <c r="H40" s="448">
        <v>2988.010182035317</v>
      </c>
      <c r="I40" s="448">
        <v>2963.4329498351212</v>
      </c>
      <c r="J40" s="449">
        <v>2938.6039320425421</v>
      </c>
      <c r="K40" s="448">
        <v>2994.1174581571977</v>
      </c>
      <c r="L40" s="450">
        <v>2994.1174581571977</v>
      </c>
    </row>
    <row r="41" spans="2:12" s="66" customFormat="1">
      <c r="B41" s="447" t="s">
        <v>207</v>
      </c>
      <c r="C41" s="448">
        <v>135800</v>
      </c>
      <c r="D41" s="448">
        <v>136649.26430000001</v>
      </c>
      <c r="E41" s="448">
        <v>241015.0429</v>
      </c>
      <c r="F41" s="448">
        <v>235858.7997</v>
      </c>
      <c r="G41" s="448">
        <v>220433.36688451766</v>
      </c>
      <c r="H41" s="448">
        <v>207523.11396532049</v>
      </c>
      <c r="I41" s="448">
        <v>205816.17742624914</v>
      </c>
      <c r="J41" s="449">
        <v>204091.753888473</v>
      </c>
      <c r="K41" s="448">
        <v>207947.27616071011</v>
      </c>
      <c r="L41" s="450">
        <v>207947.27616071011</v>
      </c>
    </row>
    <row r="42" spans="2:12" s="66" customFormat="1">
      <c r="B42" s="447" t="s">
        <v>208</v>
      </c>
      <c r="C42" s="448">
        <v>29474</v>
      </c>
      <c r="D42" s="448">
        <v>35681.662400000001</v>
      </c>
      <c r="E42" s="448">
        <v>101000.4028</v>
      </c>
      <c r="F42" s="448">
        <v>42270.989699999998</v>
      </c>
      <c r="G42" s="448">
        <v>39506.419064981645</v>
      </c>
      <c r="H42" s="448">
        <v>37192.622976534163</v>
      </c>
      <c r="I42" s="448">
        <v>36886.70309161397</v>
      </c>
      <c r="J42" s="449">
        <v>36577.649158936925</v>
      </c>
      <c r="K42" s="448">
        <v>37268.642000692897</v>
      </c>
      <c r="L42" s="450">
        <v>37268.642000692897</v>
      </c>
    </row>
    <row r="43" spans="2:12" s="66" customFormat="1">
      <c r="B43" s="447" t="s">
        <v>209</v>
      </c>
      <c r="C43" s="448">
        <v>2546515.5479000001</v>
      </c>
      <c r="D43" s="448">
        <v>1826259</v>
      </c>
      <c r="E43" s="448">
        <v>2422163.5</v>
      </c>
      <c r="F43" s="448">
        <v>3148887.25</v>
      </c>
      <c r="G43" s="448">
        <v>2942946.4549981342</v>
      </c>
      <c r="H43" s="448">
        <v>2770585.1487282659</v>
      </c>
      <c r="I43" s="448">
        <v>2747796.2991654021</v>
      </c>
      <c r="J43" s="449">
        <v>2724773.9853971228</v>
      </c>
      <c r="K43" s="448">
        <v>2776248.023849708</v>
      </c>
      <c r="L43" s="450">
        <v>2776248.023849708</v>
      </c>
    </row>
    <row r="44" spans="2:12" s="66" customFormat="1">
      <c r="B44" s="447" t="s">
        <v>210</v>
      </c>
      <c r="C44" s="451">
        <v>150717</v>
      </c>
      <c r="D44" s="448">
        <v>245606</v>
      </c>
      <c r="E44" s="448">
        <v>225527</v>
      </c>
      <c r="F44" s="448">
        <v>299432.53269999998</v>
      </c>
      <c r="G44" s="448">
        <v>279849.30569380592</v>
      </c>
      <c r="H44" s="448">
        <v>263459.20392821648</v>
      </c>
      <c r="I44" s="448">
        <v>261292.17716600781</v>
      </c>
      <c r="J44" s="449">
        <v>259102.94993335602</v>
      </c>
      <c r="K44" s="448">
        <v>263997.6954350106</v>
      </c>
      <c r="L44" s="450">
        <v>263997.6954350106</v>
      </c>
    </row>
    <row r="45" spans="2:12" s="66" customFormat="1">
      <c r="B45" s="447" t="s">
        <v>211</v>
      </c>
      <c r="C45" s="315">
        <v>0</v>
      </c>
      <c r="D45" s="315">
        <v>0</v>
      </c>
      <c r="E45" s="315">
        <v>0</v>
      </c>
      <c r="F45" s="315">
        <v>0</v>
      </c>
      <c r="G45" s="315">
        <v>0</v>
      </c>
      <c r="H45" s="315">
        <v>0</v>
      </c>
      <c r="I45" s="315">
        <v>0</v>
      </c>
      <c r="J45" s="449">
        <v>0</v>
      </c>
      <c r="K45" s="315">
        <v>0</v>
      </c>
      <c r="L45" s="452">
        <v>0</v>
      </c>
    </row>
    <row r="46" spans="2:12" s="66" customFormat="1">
      <c r="B46" s="447" t="s">
        <v>212</v>
      </c>
      <c r="C46" s="448">
        <v>149145</v>
      </c>
      <c r="D46" s="448">
        <v>245406</v>
      </c>
      <c r="E46" s="448">
        <v>225437</v>
      </c>
      <c r="F46" s="448">
        <v>289314</v>
      </c>
      <c r="G46" s="448">
        <v>270392.53650041937</v>
      </c>
      <c r="H46" s="448">
        <v>254556.29499569078</v>
      </c>
      <c r="I46" s="448">
        <v>252462.49718745536</v>
      </c>
      <c r="J46" s="449">
        <v>250347.24911512251</v>
      </c>
      <c r="K46" s="448">
        <v>255076.5896022649</v>
      </c>
      <c r="L46" s="450">
        <v>255076.5896022649</v>
      </c>
    </row>
    <row r="47" spans="2:12" s="66" customFormat="1">
      <c r="B47" s="447" t="s">
        <v>213</v>
      </c>
      <c r="C47" s="448">
        <v>1572</v>
      </c>
      <c r="D47" s="448">
        <v>200</v>
      </c>
      <c r="E47" s="448">
        <v>90</v>
      </c>
      <c r="F47" s="448">
        <v>10118.5327</v>
      </c>
      <c r="G47" s="448">
        <v>9456.7691933865517</v>
      </c>
      <c r="H47" s="448">
        <v>8902.90893252571</v>
      </c>
      <c r="I47" s="448">
        <v>8829.6799785524545</v>
      </c>
      <c r="J47" s="449">
        <v>8755.7008182335212</v>
      </c>
      <c r="K47" s="448">
        <v>8921.1058327457267</v>
      </c>
      <c r="L47" s="450">
        <v>8921.1058327457267</v>
      </c>
    </row>
    <row r="48" spans="2:12" s="66" customFormat="1">
      <c r="B48" s="446" t="s">
        <v>214</v>
      </c>
      <c r="C48" s="443">
        <v>22569.837</v>
      </c>
      <c r="D48" s="443">
        <v>4083</v>
      </c>
      <c r="E48" s="443">
        <v>7227</v>
      </c>
      <c r="F48" s="443">
        <v>13119</v>
      </c>
      <c r="G48" s="443">
        <v>12261.002531329288</v>
      </c>
      <c r="H48" s="443">
        <v>11542.905058339615</v>
      </c>
      <c r="I48" s="443">
        <v>11447.961386598046</v>
      </c>
      <c r="J48" s="444">
        <v>11352.045048429363</v>
      </c>
      <c r="K48" s="443">
        <v>11566.49791918854</v>
      </c>
      <c r="L48" s="445">
        <v>11566.49791918854</v>
      </c>
    </row>
    <row r="49" spans="2:12" s="66" customFormat="1">
      <c r="B49" s="447" t="s">
        <v>215</v>
      </c>
      <c r="C49" s="448">
        <v>183.33699999999999</v>
      </c>
      <c r="D49" s="448">
        <v>2318</v>
      </c>
      <c r="E49" s="448">
        <v>3458</v>
      </c>
      <c r="F49" s="448">
        <v>4698</v>
      </c>
      <c r="G49" s="448">
        <v>4390.7454754314349</v>
      </c>
      <c r="H49" s="448">
        <v>4133.5900574799534</v>
      </c>
      <c r="I49" s="448">
        <v>4099.5901055139584</v>
      </c>
      <c r="J49" s="449">
        <v>4065.2418353168041</v>
      </c>
      <c r="K49" s="448">
        <v>4142.0388157899051</v>
      </c>
      <c r="L49" s="450">
        <v>4142.0388157899051</v>
      </c>
    </row>
    <row r="50" spans="2:12" s="66" customFormat="1">
      <c r="B50" s="447" t="s">
        <v>216</v>
      </c>
      <c r="C50" s="448">
        <v>22386.5</v>
      </c>
      <c r="D50" s="448">
        <v>1765</v>
      </c>
      <c r="E50" s="448">
        <v>3769</v>
      </c>
      <c r="F50" s="448">
        <v>8421</v>
      </c>
      <c r="G50" s="448">
        <v>7870.2570558978532</v>
      </c>
      <c r="H50" s="448">
        <v>7409.3150008596613</v>
      </c>
      <c r="I50" s="448">
        <v>7348.371281084088</v>
      </c>
      <c r="J50" s="449">
        <v>7286.8032131125592</v>
      </c>
      <c r="K50" s="448">
        <v>7424.4591033986344</v>
      </c>
      <c r="L50" s="450">
        <v>7424.4591033986344</v>
      </c>
    </row>
    <row r="51" spans="2:12" s="66" customFormat="1">
      <c r="B51" s="447" t="s">
        <v>217</v>
      </c>
      <c r="C51" s="453">
        <v>0</v>
      </c>
      <c r="D51" s="453">
        <v>0</v>
      </c>
      <c r="E51" s="453">
        <v>0</v>
      </c>
      <c r="F51" s="453">
        <v>0</v>
      </c>
      <c r="G51" s="453">
        <v>0</v>
      </c>
      <c r="H51" s="453">
        <v>0</v>
      </c>
      <c r="I51" s="453">
        <v>0</v>
      </c>
      <c r="J51" s="449">
        <v>0</v>
      </c>
      <c r="K51" s="453">
        <v>0</v>
      </c>
      <c r="L51" s="454">
        <v>0</v>
      </c>
    </row>
    <row r="52" spans="2:12" s="66" customFormat="1">
      <c r="B52" s="442" t="s">
        <v>218</v>
      </c>
      <c r="C52" s="443">
        <v>93796</v>
      </c>
      <c r="D52" s="443">
        <v>0</v>
      </c>
      <c r="E52" s="443">
        <v>0</v>
      </c>
      <c r="F52" s="443">
        <v>0</v>
      </c>
      <c r="G52" s="443">
        <v>0</v>
      </c>
      <c r="H52" s="443">
        <v>0</v>
      </c>
      <c r="I52" s="443">
        <v>0</v>
      </c>
      <c r="J52" s="444">
        <v>0</v>
      </c>
      <c r="K52" s="443">
        <v>0</v>
      </c>
      <c r="L52" s="445">
        <v>0</v>
      </c>
    </row>
    <row r="53" spans="2:12" s="66" customFormat="1">
      <c r="B53" s="442" t="s">
        <v>219</v>
      </c>
      <c r="C53" s="443">
        <v>67003.039600000004</v>
      </c>
      <c r="D53" s="443">
        <v>48131.380599999997</v>
      </c>
      <c r="E53" s="443">
        <v>81543.342399999994</v>
      </c>
      <c r="F53" s="443">
        <v>374881.255</v>
      </c>
      <c r="G53" s="443">
        <v>350363.5960441269</v>
      </c>
      <c r="H53" s="443">
        <v>329843.64163550606</v>
      </c>
      <c r="I53" s="443">
        <v>327130.58402312797</v>
      </c>
      <c r="J53" s="444">
        <v>324389.73203534842</v>
      </c>
      <c r="K53" s="443">
        <v>330517.81811878103</v>
      </c>
      <c r="L53" s="445">
        <v>330517.81811878103</v>
      </c>
    </row>
    <row r="54" spans="2:12" s="66" customFormat="1">
      <c r="B54" s="442" t="s">
        <v>220</v>
      </c>
      <c r="C54" s="443">
        <v>7762505.5224000001</v>
      </c>
      <c r="D54" s="443">
        <v>5269393.1955000004</v>
      </c>
      <c r="E54" s="443">
        <v>5414694.0692999996</v>
      </c>
      <c r="F54" s="443">
        <v>6214104.1012000004</v>
      </c>
      <c r="G54" s="443">
        <v>5807694.6501072431</v>
      </c>
      <c r="H54" s="443">
        <v>5467551.9218530711</v>
      </c>
      <c r="I54" s="443">
        <v>5422579.7547708023</v>
      </c>
      <c r="J54" s="444">
        <v>5377146.8627526537</v>
      </c>
      <c r="K54" s="443">
        <v>5478727.2014750186</v>
      </c>
      <c r="L54" s="445">
        <v>5478727.2014750186</v>
      </c>
    </row>
    <row r="55" spans="2:12" s="66" customFormat="1">
      <c r="B55" s="446" t="s">
        <v>221</v>
      </c>
      <c r="C55" s="453">
        <v>0</v>
      </c>
      <c r="D55" s="453">
        <v>0</v>
      </c>
      <c r="E55" s="453">
        <v>0</v>
      </c>
      <c r="F55" s="453">
        <v>0</v>
      </c>
      <c r="G55" s="453">
        <v>0</v>
      </c>
      <c r="H55" s="453">
        <v>0</v>
      </c>
      <c r="I55" s="453">
        <v>0</v>
      </c>
      <c r="J55" s="444">
        <v>0</v>
      </c>
      <c r="K55" s="453">
        <v>0</v>
      </c>
      <c r="L55" s="454">
        <v>0</v>
      </c>
    </row>
    <row r="56" spans="2:12" s="66" customFormat="1">
      <c r="B56" s="446" t="s">
        <v>222</v>
      </c>
      <c r="C56" s="443">
        <v>10071.450000000001</v>
      </c>
      <c r="D56" s="443">
        <v>3053.75</v>
      </c>
      <c r="E56" s="443">
        <v>2396.75</v>
      </c>
      <c r="F56" s="443">
        <v>1181.25</v>
      </c>
      <c r="G56" s="443">
        <v>1103.9949112076165</v>
      </c>
      <c r="H56" s="443">
        <v>1039.3365805445287</v>
      </c>
      <c r="I56" s="443">
        <v>1030.7877420473314</v>
      </c>
      <c r="J56" s="444">
        <v>1022.1513235351158</v>
      </c>
      <c r="K56" s="443">
        <v>1041.4609091425764</v>
      </c>
      <c r="L56" s="445">
        <v>1041.4609091425764</v>
      </c>
    </row>
    <row r="57" spans="2:12" s="66" customFormat="1">
      <c r="B57" s="446" t="s">
        <v>223</v>
      </c>
      <c r="C57" s="443">
        <v>1014027</v>
      </c>
      <c r="D57" s="443">
        <v>177927.7059</v>
      </c>
      <c r="E57" s="443">
        <v>20274</v>
      </c>
      <c r="F57" s="443">
        <v>93101.91</v>
      </c>
      <c r="G57" s="443">
        <v>87012.939567161506</v>
      </c>
      <c r="H57" s="443">
        <v>81916.800661641872</v>
      </c>
      <c r="I57" s="443">
        <v>81243.01171571968</v>
      </c>
      <c r="J57" s="444">
        <v>80562.320025521476</v>
      </c>
      <c r="K57" s="443">
        <v>82084.232661596048</v>
      </c>
      <c r="L57" s="445">
        <v>82084.232661596048</v>
      </c>
    </row>
    <row r="58" spans="2:12" s="66" customFormat="1">
      <c r="B58" s="446" t="s">
        <v>224</v>
      </c>
      <c r="C58" s="443">
        <v>1311983.7341</v>
      </c>
      <c r="D58" s="443">
        <v>1152458.0930999999</v>
      </c>
      <c r="E58" s="443">
        <v>760430.68689999997</v>
      </c>
      <c r="F58" s="443">
        <v>159433.83470000001</v>
      </c>
      <c r="G58" s="443">
        <v>149006.68121322017</v>
      </c>
      <c r="H58" s="443">
        <v>140279.71773985153</v>
      </c>
      <c r="I58" s="443">
        <v>139125.87722866496</v>
      </c>
      <c r="J58" s="444">
        <v>137960.21600413451</v>
      </c>
      <c r="K58" s="443">
        <v>140566.43930984064</v>
      </c>
      <c r="L58" s="445">
        <v>140566.43930984064</v>
      </c>
    </row>
    <row r="59" spans="2:12" s="66" customFormat="1">
      <c r="B59" s="447" t="s">
        <v>225</v>
      </c>
      <c r="C59" s="448">
        <v>36360</v>
      </c>
      <c r="D59" s="448">
        <v>1294</v>
      </c>
      <c r="E59" s="448">
        <v>1006</v>
      </c>
      <c r="F59" s="455">
        <v>0</v>
      </c>
      <c r="G59" s="448">
        <v>0</v>
      </c>
      <c r="H59" s="448">
        <v>0</v>
      </c>
      <c r="I59" s="448">
        <v>0</v>
      </c>
      <c r="J59" s="449">
        <v>714.7487773460366</v>
      </c>
      <c r="K59" s="448">
        <v>728.25118387451278</v>
      </c>
      <c r="L59" s="450">
        <v>728.25118387451278</v>
      </c>
    </row>
    <row r="60" spans="2:12" s="66" customFormat="1">
      <c r="B60" s="447" t="s">
        <v>226</v>
      </c>
      <c r="C60" s="448">
        <v>1275623.7341</v>
      </c>
      <c r="D60" s="448">
        <v>1151164.0930999999</v>
      </c>
      <c r="E60" s="448">
        <v>759424.68689999997</v>
      </c>
      <c r="F60" s="455">
        <v>0</v>
      </c>
      <c r="G60" s="448">
        <v>0</v>
      </c>
      <c r="H60" s="448">
        <v>0</v>
      </c>
      <c r="I60" s="448">
        <v>0</v>
      </c>
      <c r="J60" s="449">
        <v>137245.46722678846</v>
      </c>
      <c r="K60" s="448">
        <v>139838.18812596612</v>
      </c>
      <c r="L60" s="450">
        <v>139838.18812596612</v>
      </c>
    </row>
    <row r="61" spans="2:12" s="66" customFormat="1" ht="36">
      <c r="B61" s="456" t="s">
        <v>227</v>
      </c>
      <c r="C61" s="457">
        <v>5426423.3382999999</v>
      </c>
      <c r="D61" s="457">
        <v>3935953.6464999998</v>
      </c>
      <c r="E61" s="457">
        <v>4631592.6323999995</v>
      </c>
      <c r="F61" s="457">
        <v>5960387.1064999998</v>
      </c>
      <c r="G61" s="457">
        <v>5570571.034415653</v>
      </c>
      <c r="H61" s="457">
        <v>5244316.0668710321</v>
      </c>
      <c r="I61" s="457">
        <v>5201180.0780843701</v>
      </c>
      <c r="J61" s="444">
        <v>5157602.1753994618</v>
      </c>
      <c r="K61" s="457">
        <v>5255035.068594439</v>
      </c>
      <c r="L61" s="458">
        <v>5255035.068594439</v>
      </c>
    </row>
    <row r="62" spans="2:12" s="66" customFormat="1">
      <c r="B62" s="459" t="s">
        <v>228</v>
      </c>
      <c r="C62" s="443">
        <v>1342815</v>
      </c>
      <c r="D62" s="443">
        <v>208599.9</v>
      </c>
      <c r="E62" s="443">
        <v>277648.29489999998</v>
      </c>
      <c r="F62" s="443">
        <v>255387.7965</v>
      </c>
      <c r="G62" s="443">
        <v>238685.14516023395</v>
      </c>
      <c r="H62" s="443">
        <v>224705.92941977727</v>
      </c>
      <c r="I62" s="443">
        <v>222857.65934448963</v>
      </c>
      <c r="J62" s="444">
        <v>220990.45435529467</v>
      </c>
      <c r="K62" s="443">
        <v>225165.21204385973</v>
      </c>
      <c r="L62" s="445">
        <v>225165.21204385973</v>
      </c>
    </row>
    <row r="63" spans="2:12" s="66" customFormat="1">
      <c r="B63" s="459" t="s">
        <v>229</v>
      </c>
      <c r="C63" s="443">
        <v>70649</v>
      </c>
      <c r="D63" s="443">
        <v>82115.100000000006</v>
      </c>
      <c r="E63" s="443">
        <v>15980.8562</v>
      </c>
      <c r="F63" s="443">
        <v>13435.785</v>
      </c>
      <c r="G63" s="443">
        <v>12557.069433294922</v>
      </c>
      <c r="H63" s="443">
        <v>11821.632032873202</v>
      </c>
      <c r="I63" s="443">
        <v>11724.395752620872</v>
      </c>
      <c r="J63" s="444">
        <v>11626.163318927625</v>
      </c>
      <c r="K63" s="443">
        <v>11845.794591444819</v>
      </c>
      <c r="L63" s="445">
        <v>11845.794591444819</v>
      </c>
    </row>
    <row r="64" spans="2:12" s="66" customFormat="1">
      <c r="B64" s="459" t="s">
        <v>230</v>
      </c>
      <c r="C64" s="443">
        <v>160143.26749999999</v>
      </c>
      <c r="D64" s="443">
        <v>508006.00579999998</v>
      </c>
      <c r="E64" s="443">
        <v>620044.82120000001</v>
      </c>
      <c r="F64" s="443">
        <v>762386.32140000002</v>
      </c>
      <c r="G64" s="443">
        <v>712525.39191525453</v>
      </c>
      <c r="H64" s="443">
        <v>670794.49086797703</v>
      </c>
      <c r="I64" s="443">
        <v>665277.01570681657</v>
      </c>
      <c r="J64" s="449">
        <v>659703.01584260585</v>
      </c>
      <c r="K64" s="443">
        <v>672165.54616136174</v>
      </c>
      <c r="L64" s="445">
        <v>672165.54616136174</v>
      </c>
    </row>
    <row r="65" spans="2:12" s="66" customFormat="1">
      <c r="B65" s="447" t="s">
        <v>231</v>
      </c>
      <c r="C65" s="448">
        <v>160143.26749999999</v>
      </c>
      <c r="D65" s="448">
        <v>508006.00579999998</v>
      </c>
      <c r="E65" s="448">
        <v>620044.82120000001</v>
      </c>
      <c r="F65" s="448">
        <v>762386.32140000002</v>
      </c>
      <c r="G65" s="448">
        <v>712525.39191525453</v>
      </c>
      <c r="H65" s="448">
        <v>670794.49086797703</v>
      </c>
      <c r="I65" s="448">
        <v>665277.01570681657</v>
      </c>
      <c r="J65" s="449">
        <v>659703.01584260585</v>
      </c>
      <c r="K65" s="448">
        <v>672165.54616136174</v>
      </c>
      <c r="L65" s="450">
        <v>672165.54616136174</v>
      </c>
    </row>
    <row r="66" spans="2:12" s="66" customFormat="1">
      <c r="B66" s="447" t="s">
        <v>232</v>
      </c>
      <c r="C66" s="315">
        <v>0</v>
      </c>
      <c r="D66" s="315">
        <v>0</v>
      </c>
      <c r="E66" s="315">
        <v>0</v>
      </c>
      <c r="F66" s="315">
        <v>0</v>
      </c>
      <c r="G66" s="315">
        <v>0</v>
      </c>
      <c r="H66" s="315">
        <v>0</v>
      </c>
      <c r="I66" s="315">
        <v>0</v>
      </c>
      <c r="J66" s="449">
        <v>0</v>
      </c>
      <c r="K66" s="315">
        <v>0</v>
      </c>
      <c r="L66" s="452">
        <v>0</v>
      </c>
    </row>
    <row r="67" spans="2:12" s="66" customFormat="1">
      <c r="B67" s="459" t="s">
        <v>233</v>
      </c>
      <c r="C67" s="443">
        <v>630494.5</v>
      </c>
      <c r="D67" s="443">
        <v>1469643</v>
      </c>
      <c r="E67" s="443">
        <v>1720679</v>
      </c>
      <c r="F67" s="443">
        <v>1729532</v>
      </c>
      <c r="G67" s="443">
        <v>1616418.6470016774</v>
      </c>
      <c r="H67" s="443">
        <v>1521748.8887384885</v>
      </c>
      <c r="I67" s="443">
        <v>1509232.0720242159</v>
      </c>
      <c r="J67" s="449">
        <v>1496587.0246741467</v>
      </c>
      <c r="K67" s="443">
        <v>1524859.2331099925</v>
      </c>
      <c r="L67" s="445">
        <v>1524859.2331099925</v>
      </c>
    </row>
    <row r="68" spans="2:12" s="66" customFormat="1">
      <c r="B68" s="459" t="s">
        <v>234</v>
      </c>
      <c r="C68" s="453">
        <v>0</v>
      </c>
      <c r="D68" s="453">
        <v>0</v>
      </c>
      <c r="E68" s="453">
        <v>0</v>
      </c>
      <c r="F68" s="453">
        <v>0</v>
      </c>
      <c r="G68" s="453">
        <v>0</v>
      </c>
      <c r="H68" s="453">
        <v>0</v>
      </c>
      <c r="I68" s="453">
        <v>0</v>
      </c>
      <c r="J68" s="449">
        <v>0</v>
      </c>
      <c r="K68" s="453">
        <v>0</v>
      </c>
      <c r="L68" s="454">
        <v>0</v>
      </c>
    </row>
    <row r="69" spans="2:12" s="66" customFormat="1">
      <c r="B69" s="459" t="s">
        <v>235</v>
      </c>
      <c r="C69" s="443">
        <v>3222321.5707999999</v>
      </c>
      <c r="D69" s="443">
        <v>1667589.6407000001</v>
      </c>
      <c r="E69" s="443">
        <v>1997239.6601</v>
      </c>
      <c r="F69" s="443">
        <v>3199645.2036000001</v>
      </c>
      <c r="G69" s="443">
        <v>2990384.7809051927</v>
      </c>
      <c r="H69" s="443">
        <v>2815245.1258119163</v>
      </c>
      <c r="I69" s="443">
        <v>2792088.9352562274</v>
      </c>
      <c r="J69" s="444">
        <v>2768695.5172084873</v>
      </c>
      <c r="K69" s="443">
        <v>2820999.2826877804</v>
      </c>
      <c r="L69" s="445">
        <v>2820999.2826877804</v>
      </c>
    </row>
    <row r="70" spans="2:12" s="66" customFormat="1">
      <c r="B70" s="442" t="s">
        <v>236</v>
      </c>
      <c r="C70" s="451">
        <v>0</v>
      </c>
      <c r="D70" s="315">
        <v>0</v>
      </c>
      <c r="E70" s="315">
        <v>0</v>
      </c>
      <c r="F70" s="448">
        <v>1997</v>
      </c>
      <c r="G70" s="315">
        <v>1866.393936661681</v>
      </c>
      <c r="H70" s="315">
        <v>1757.0837260084011</v>
      </c>
      <c r="I70" s="315">
        <v>1742.6312134336686</v>
      </c>
      <c r="J70" s="444">
        <v>1728.0306396610595</v>
      </c>
      <c r="K70" s="315">
        <v>1760.6750777208258</v>
      </c>
      <c r="L70" s="452">
        <v>1760.6750777208258</v>
      </c>
    </row>
    <row r="71" spans="2:12" s="66" customFormat="1">
      <c r="B71" s="442" t="s">
        <v>237</v>
      </c>
      <c r="C71" s="448">
        <v>36814.5</v>
      </c>
      <c r="D71" s="315">
        <v>12542.115</v>
      </c>
      <c r="E71" s="315">
        <v>9062</v>
      </c>
      <c r="F71" s="448">
        <v>555</v>
      </c>
      <c r="G71" s="315">
        <v>518.70237098008658</v>
      </c>
      <c r="H71" s="315">
        <v>488.32321879552467</v>
      </c>
      <c r="I71" s="315">
        <v>484.30662166033358</v>
      </c>
      <c r="J71" s="444">
        <v>480.24887581967357</v>
      </c>
      <c r="K71" s="315">
        <v>489.32131604159161</v>
      </c>
      <c r="L71" s="452">
        <v>489.32131604159161</v>
      </c>
    </row>
    <row r="72" spans="2:12" s="66" customFormat="1">
      <c r="B72" s="460" t="s">
        <v>53</v>
      </c>
      <c r="C72" s="461">
        <v>17610303.615899999</v>
      </c>
      <c r="D72" s="461">
        <v>13594074.063100001</v>
      </c>
      <c r="E72" s="461">
        <v>14842983.365499999</v>
      </c>
      <c r="F72" s="461">
        <v>17346195.100299999</v>
      </c>
      <c r="G72" s="461">
        <v>16211734.281096883</v>
      </c>
      <c r="H72" s="461">
        <v>15262251.937357934</v>
      </c>
      <c r="I72" s="461">
        <v>15136715.5814186</v>
      </c>
      <c r="J72" s="462">
        <v>15009893.147149196</v>
      </c>
      <c r="K72" s="461">
        <v>15293446.873500906</v>
      </c>
      <c r="L72" s="463">
        <v>15293446.873500906</v>
      </c>
    </row>
    <row r="73" spans="2:12" s="216" customFormat="1" ht="15.75">
      <c r="B73" s="231" t="s">
        <v>238</v>
      </c>
      <c r="C73" s="231"/>
      <c r="D73" s="231"/>
      <c r="E73" s="231"/>
      <c r="F73" s="231"/>
      <c r="G73" s="231"/>
      <c r="H73" s="231"/>
      <c r="I73" s="231"/>
      <c r="J73" s="231"/>
      <c r="K73" s="231"/>
      <c r="L73" s="231"/>
    </row>
    <row r="74" spans="2:12" s="216" customFormat="1" ht="15.75">
      <c r="B74" s="231" t="s">
        <v>239</v>
      </c>
      <c r="C74" s="232"/>
      <c r="D74" s="231"/>
      <c r="E74" s="231"/>
      <c r="F74" s="231"/>
      <c r="G74" s="231"/>
      <c r="H74" s="231"/>
      <c r="I74" s="231"/>
      <c r="J74" s="231"/>
      <c r="K74" s="231"/>
      <c r="L74" s="231"/>
    </row>
    <row r="75" spans="2:12" s="216" customFormat="1" ht="15.75">
      <c r="B75" s="231" t="s">
        <v>240</v>
      </c>
      <c r="C75" s="231"/>
      <c r="D75" s="231"/>
      <c r="E75" s="231"/>
      <c r="F75" s="231"/>
      <c r="G75" s="231"/>
      <c r="H75" s="231"/>
      <c r="I75" s="231"/>
      <c r="J75" s="231"/>
      <c r="K75" s="231"/>
      <c r="L75" s="231"/>
    </row>
    <row r="76" spans="2:12" s="216" customFormat="1" ht="15.75">
      <c r="B76" s="231" t="s">
        <v>636</v>
      </c>
      <c r="C76" s="231"/>
      <c r="D76" s="231"/>
      <c r="E76" s="231"/>
      <c r="F76" s="231"/>
      <c r="G76" s="231"/>
      <c r="H76" s="231"/>
      <c r="I76" s="231"/>
      <c r="J76" s="231"/>
      <c r="K76" s="231"/>
      <c r="L76" s="231"/>
    </row>
    <row r="77" spans="2:12" s="216" customFormat="1" ht="15.75">
      <c r="B77" s="231" t="s">
        <v>637</v>
      </c>
      <c r="C77" s="231"/>
      <c r="D77" s="231"/>
      <c r="E77" s="231"/>
      <c r="F77" s="231"/>
      <c r="G77" s="231"/>
      <c r="H77" s="231"/>
      <c r="I77" s="231"/>
      <c r="J77" s="231"/>
      <c r="K77" s="231"/>
      <c r="L77" s="231"/>
    </row>
    <row r="78" spans="2:12" s="216" customFormat="1" ht="15.75">
      <c r="B78" s="231"/>
      <c r="C78" s="231"/>
      <c r="D78" s="231"/>
      <c r="E78" s="231"/>
      <c r="F78" s="231"/>
      <c r="G78" s="231"/>
      <c r="H78" s="231"/>
      <c r="I78" s="231"/>
      <c r="J78" s="231"/>
      <c r="K78" s="231"/>
      <c r="L78" s="231"/>
    </row>
    <row r="79" spans="2:12" s="216" customFormat="1" ht="15.75">
      <c r="B79" s="231"/>
      <c r="C79" s="231"/>
      <c r="D79" s="231"/>
      <c r="E79" s="231"/>
      <c r="F79" s="231"/>
      <c r="G79" s="231"/>
      <c r="H79" s="231"/>
      <c r="I79" s="231"/>
      <c r="J79" s="231"/>
      <c r="K79" s="231"/>
      <c r="L79" s="231"/>
    </row>
  </sheetData>
  <mergeCells count="11">
    <mergeCell ref="B8:B9"/>
    <mergeCell ref="C8:C9"/>
    <mergeCell ref="D8:D9"/>
    <mergeCell ref="E8:E9"/>
    <mergeCell ref="F8:F9"/>
    <mergeCell ref="L8:L9"/>
    <mergeCell ref="G8:G9"/>
    <mergeCell ref="H8:H9"/>
    <mergeCell ref="I8:I9"/>
    <mergeCell ref="J8:J9"/>
    <mergeCell ref="K8:K9"/>
  </mergeCells>
  <conditionalFormatting sqref="B8">
    <cfRule type="duplicateValues" dxfId="8" priority="4"/>
  </conditionalFormatting>
  <conditionalFormatting sqref="C8">
    <cfRule type="duplicateValues" dxfId="7" priority="3"/>
  </conditionalFormatting>
  <conditionalFormatting sqref="D8:F8">
    <cfRule type="duplicateValues" dxfId="6" priority="2"/>
  </conditionalFormatting>
  <conditionalFormatting sqref="G8:L8">
    <cfRule type="duplicateValues" dxfId="5" priority="1"/>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6FFF9-DD97-4399-8812-F2393AF28732}">
  <dimension ref="B5:L79"/>
  <sheetViews>
    <sheetView showGridLines="0" topLeftCell="B52" workbookViewId="0">
      <selection activeCell="D29" sqref="D29"/>
    </sheetView>
  </sheetViews>
  <sheetFormatPr baseColWidth="10" defaultRowHeight="18"/>
  <cols>
    <col min="1" max="1" width="11.42578125" style="59"/>
    <col min="2" max="2" width="99.85546875" style="59" bestFit="1" customWidth="1"/>
    <col min="3" max="12" width="15.7109375" style="59" customWidth="1"/>
    <col min="13" max="16384" width="11.42578125" style="59"/>
  </cols>
  <sheetData>
    <row r="5" spans="2:12" s="66" customFormat="1">
      <c r="B5" s="464" t="s">
        <v>385</v>
      </c>
      <c r="C5" s="465"/>
      <c r="D5" s="465"/>
      <c r="E5" s="465"/>
      <c r="F5" s="465"/>
      <c r="G5" s="465"/>
      <c r="H5" s="465"/>
      <c r="I5" s="465"/>
      <c r="J5" s="465"/>
      <c r="K5" s="465"/>
      <c r="L5" s="466"/>
    </row>
    <row r="6" spans="2:12" s="66" customFormat="1">
      <c r="B6" s="1411" t="s">
        <v>748</v>
      </c>
      <c r="C6" s="467"/>
      <c r="D6" s="467"/>
      <c r="E6" s="467"/>
      <c r="F6" s="467"/>
      <c r="G6" s="467"/>
      <c r="H6" s="467"/>
      <c r="I6" s="467"/>
      <c r="J6" s="467"/>
      <c r="K6" s="467"/>
      <c r="L6" s="468"/>
    </row>
    <row r="7" spans="2:12" s="327" customFormat="1">
      <c r="B7" s="423"/>
      <c r="C7" s="414"/>
      <c r="D7" s="414"/>
      <c r="E7" s="414"/>
      <c r="F7" s="414"/>
      <c r="G7" s="414"/>
      <c r="H7" s="414"/>
      <c r="I7" s="414"/>
      <c r="J7" s="414"/>
      <c r="K7" s="414"/>
      <c r="L7" s="414"/>
    </row>
    <row r="8" spans="2:12" s="66" customFormat="1" ht="13.5" customHeight="1">
      <c r="B8" s="1607" t="s">
        <v>176</v>
      </c>
      <c r="C8" s="1423"/>
      <c r="D8" s="1423"/>
      <c r="E8" s="1423"/>
      <c r="F8" s="1423"/>
      <c r="G8" s="1423"/>
      <c r="H8" s="1423"/>
      <c r="I8" s="1423"/>
      <c r="J8" s="1423"/>
      <c r="K8" s="1423"/>
      <c r="L8" s="1430"/>
    </row>
    <row r="9" spans="2:12" s="66" customFormat="1" ht="13.5" customHeight="1">
      <c r="B9" s="1593"/>
      <c r="C9" s="1426">
        <v>2013</v>
      </c>
      <c r="D9" s="1426">
        <v>2014</v>
      </c>
      <c r="E9" s="1426">
        <v>2015</v>
      </c>
      <c r="F9" s="1426">
        <v>2016</v>
      </c>
      <c r="G9" s="1549" t="s">
        <v>793</v>
      </c>
      <c r="H9" s="1550" t="s">
        <v>794</v>
      </c>
      <c r="I9" s="1550" t="s">
        <v>795</v>
      </c>
      <c r="J9" s="1550" t="s">
        <v>796</v>
      </c>
      <c r="K9" s="1550" t="s">
        <v>797</v>
      </c>
      <c r="L9" s="1551" t="s">
        <v>798</v>
      </c>
    </row>
    <row r="10" spans="2:12" s="66" customFormat="1">
      <c r="B10" s="437" t="s">
        <v>98</v>
      </c>
      <c r="C10" s="438">
        <v>0</v>
      </c>
      <c r="D10" s="438">
        <v>0</v>
      </c>
      <c r="E10" s="438">
        <v>0</v>
      </c>
      <c r="F10" s="438">
        <v>0</v>
      </c>
      <c r="G10" s="439">
        <v>0</v>
      </c>
      <c r="H10" s="438">
        <v>0</v>
      </c>
      <c r="I10" s="438">
        <v>0</v>
      </c>
      <c r="J10" s="438">
        <v>0</v>
      </c>
      <c r="K10" s="438">
        <v>0</v>
      </c>
      <c r="L10" s="441">
        <v>0</v>
      </c>
    </row>
    <row r="11" spans="2:12" s="66" customFormat="1">
      <c r="B11" s="442" t="s">
        <v>177</v>
      </c>
      <c r="C11" s="443">
        <v>240948.42722935672</v>
      </c>
      <c r="D11" s="443">
        <v>73732.66581259291</v>
      </c>
      <c r="E11" s="443">
        <v>217923.84610690252</v>
      </c>
      <c r="F11" s="443">
        <v>132146.41854277116</v>
      </c>
      <c r="G11" s="443">
        <v>115857.65926570991</v>
      </c>
      <c r="H11" s="443">
        <v>103623.60612737369</v>
      </c>
      <c r="I11" s="443">
        <v>98590.012629966208</v>
      </c>
      <c r="J11" s="443">
        <v>93277.743603371782</v>
      </c>
      <c r="K11" s="443">
        <v>90782.594086359313</v>
      </c>
      <c r="L11" s="445">
        <v>85285.619575948236</v>
      </c>
    </row>
    <row r="12" spans="2:12" s="66" customFormat="1">
      <c r="B12" s="442" t="s">
        <v>178</v>
      </c>
      <c r="C12" s="443">
        <v>14819103.975602577</v>
      </c>
      <c r="D12" s="443">
        <v>12284593.950808039</v>
      </c>
      <c r="E12" s="443">
        <v>13310403.886895824</v>
      </c>
      <c r="F12" s="443">
        <v>14559732.294368993</v>
      </c>
      <c r="G12" s="443">
        <v>12765056.531706</v>
      </c>
      <c r="H12" s="443">
        <v>11417123.378969001</v>
      </c>
      <c r="I12" s="443">
        <v>10862528.145824576</v>
      </c>
      <c r="J12" s="443">
        <v>10277228.780500881</v>
      </c>
      <c r="K12" s="443">
        <v>10002316.229689922</v>
      </c>
      <c r="L12" s="445">
        <v>9396666.2379373964</v>
      </c>
    </row>
    <row r="13" spans="2:12" s="66" customFormat="1">
      <c r="B13" s="446" t="s">
        <v>179</v>
      </c>
      <c r="C13" s="443">
        <v>1736854.7480859146</v>
      </c>
      <c r="D13" s="443">
        <v>509739.7536836199</v>
      </c>
      <c r="E13" s="443">
        <v>521120.9273763774</v>
      </c>
      <c r="F13" s="443">
        <v>1010102.2162982104</v>
      </c>
      <c r="G13" s="443">
        <v>885594.02282657078</v>
      </c>
      <c r="H13" s="443">
        <v>792079.23577735713</v>
      </c>
      <c r="I13" s="443">
        <v>753603.39962724713</v>
      </c>
      <c r="J13" s="443">
        <v>712997.4204678603</v>
      </c>
      <c r="K13" s="443">
        <v>693924.96973538771</v>
      </c>
      <c r="L13" s="445">
        <v>651907.13681088923</v>
      </c>
    </row>
    <row r="14" spans="2:12" s="66" customFormat="1">
      <c r="B14" s="447" t="s">
        <v>180</v>
      </c>
      <c r="C14" s="448">
        <v>1736854.7480859146</v>
      </c>
      <c r="D14" s="448">
        <v>509739.7536836199</v>
      </c>
      <c r="E14" s="448">
        <v>521120.9273763774</v>
      </c>
      <c r="F14" s="448">
        <v>1010102.2162982104</v>
      </c>
      <c r="G14" s="448">
        <v>885594.02282657078</v>
      </c>
      <c r="H14" s="448">
        <v>792079.23577735713</v>
      </c>
      <c r="I14" s="448">
        <v>753603.39962724713</v>
      </c>
      <c r="J14" s="448">
        <v>712997.4204678603</v>
      </c>
      <c r="K14" s="448">
        <v>693924.96973538771</v>
      </c>
      <c r="L14" s="450">
        <v>651907.13681088923</v>
      </c>
    </row>
    <row r="15" spans="2:12" s="66" customFormat="1">
      <c r="B15" s="447" t="s">
        <v>181</v>
      </c>
      <c r="C15" s="448">
        <v>0</v>
      </c>
      <c r="D15" s="448">
        <v>0</v>
      </c>
      <c r="E15" s="448">
        <v>0</v>
      </c>
      <c r="F15" s="448">
        <v>0</v>
      </c>
      <c r="G15" s="448">
        <v>0</v>
      </c>
      <c r="H15" s="448">
        <v>0</v>
      </c>
      <c r="I15" s="448">
        <v>0</v>
      </c>
      <c r="J15" s="448">
        <v>0</v>
      </c>
      <c r="K15" s="448">
        <v>0</v>
      </c>
      <c r="L15" s="450">
        <v>0</v>
      </c>
    </row>
    <row r="16" spans="2:12" s="66" customFormat="1">
      <c r="B16" s="446" t="s">
        <v>182</v>
      </c>
      <c r="C16" s="443">
        <v>238830.95943548324</v>
      </c>
      <c r="D16" s="443">
        <v>85955.793635041133</v>
      </c>
      <c r="E16" s="443">
        <v>247414.2227391887</v>
      </c>
      <c r="F16" s="443">
        <v>240256.4044900469</v>
      </c>
      <c r="G16" s="443">
        <v>210641.68786990654</v>
      </c>
      <c r="H16" s="443">
        <v>188398.86319278151</v>
      </c>
      <c r="I16" s="443">
        <v>179247.24872840487</v>
      </c>
      <c r="J16" s="443">
        <v>169588.97217359746</v>
      </c>
      <c r="K16" s="443">
        <v>165052.52193731299</v>
      </c>
      <c r="L16" s="445">
        <v>155058.43094333468</v>
      </c>
    </row>
    <row r="17" spans="2:12" s="66" customFormat="1">
      <c r="B17" s="447" t="s">
        <v>183</v>
      </c>
      <c r="C17" s="448">
        <v>235416.81190673739</v>
      </c>
      <c r="D17" s="448">
        <v>44094.541814219949</v>
      </c>
      <c r="E17" s="448">
        <v>204742.76969396923</v>
      </c>
      <c r="F17" s="448">
        <v>218823.74799725195</v>
      </c>
      <c r="G17" s="448">
        <v>191850.88415018606</v>
      </c>
      <c r="H17" s="448">
        <v>171592.28470837223</v>
      </c>
      <c r="I17" s="448">
        <v>163257.06225479671</v>
      </c>
      <c r="J17" s="448">
        <v>154460.37573398222</v>
      </c>
      <c r="K17" s="448">
        <v>150328.61056662368</v>
      </c>
      <c r="L17" s="450">
        <v>141226.06674986344</v>
      </c>
    </row>
    <row r="18" spans="2:12" s="66" customFormat="1">
      <c r="B18" s="447" t="s">
        <v>184</v>
      </c>
      <c r="C18" s="448">
        <v>2568.3037672360724</v>
      </c>
      <c r="D18" s="448">
        <v>0</v>
      </c>
      <c r="E18" s="448">
        <v>0</v>
      </c>
      <c r="F18" s="448">
        <v>0</v>
      </c>
      <c r="G18" s="448">
        <v>0</v>
      </c>
      <c r="H18" s="448">
        <v>0</v>
      </c>
      <c r="I18" s="448">
        <v>0</v>
      </c>
      <c r="J18" s="448">
        <v>0</v>
      </c>
      <c r="K18" s="448">
        <v>0</v>
      </c>
      <c r="L18" s="450">
        <v>0</v>
      </c>
    </row>
    <row r="19" spans="2:12" s="66" customFormat="1">
      <c r="B19" s="447" t="s">
        <v>185</v>
      </c>
      <c r="C19" s="448">
        <v>845.84376150983735</v>
      </c>
      <c r="D19" s="448">
        <v>41861.251820821177</v>
      </c>
      <c r="E19" s="448">
        <v>42671.453045219459</v>
      </c>
      <c r="F19" s="448">
        <v>21432.65649279498</v>
      </c>
      <c r="G19" s="448">
        <v>18790.803719720501</v>
      </c>
      <c r="H19" s="448">
        <v>16806.57848440931</v>
      </c>
      <c r="I19" s="448">
        <v>15990.186473608179</v>
      </c>
      <c r="J19" s="448">
        <v>15128.59643961523</v>
      </c>
      <c r="K19" s="448">
        <v>14723.911370689333</v>
      </c>
      <c r="L19" s="450">
        <v>13832.364193471225</v>
      </c>
    </row>
    <row r="20" spans="2:12" s="66" customFormat="1">
      <c r="B20" s="446" t="s">
        <v>186</v>
      </c>
      <c r="C20" s="443">
        <v>266709.31998211262</v>
      </c>
      <c r="D20" s="443">
        <v>91392.315961277825</v>
      </c>
      <c r="E20" s="443">
        <v>226379.92807833035</v>
      </c>
      <c r="F20" s="443">
        <v>275724.97166072816</v>
      </c>
      <c r="G20" s="443">
        <v>241738.29431008556</v>
      </c>
      <c r="H20" s="443">
        <v>216211.80640325061</v>
      </c>
      <c r="I20" s="443">
        <v>205709.15760104271</v>
      </c>
      <c r="J20" s="443">
        <v>194625.04920851876</v>
      </c>
      <c r="K20" s="443">
        <v>189418.89199703996</v>
      </c>
      <c r="L20" s="445">
        <v>177949.39355874309</v>
      </c>
    </row>
    <row r="21" spans="2:12" s="66" customFormat="1">
      <c r="B21" s="447" t="s">
        <v>187</v>
      </c>
      <c r="C21" s="448">
        <v>56064.459653581012</v>
      </c>
      <c r="D21" s="448">
        <v>2941.5303448609725</v>
      </c>
      <c r="E21" s="448">
        <v>7372.8839157416442</v>
      </c>
      <c r="F21" s="448">
        <v>17852.122827958749</v>
      </c>
      <c r="G21" s="448">
        <v>15651.617248346451</v>
      </c>
      <c r="H21" s="448">
        <v>13998.8761319562</v>
      </c>
      <c r="I21" s="448">
        <v>13318.870344643488</v>
      </c>
      <c r="J21" s="448">
        <v>12601.217303390391</v>
      </c>
      <c r="K21" s="448">
        <v>12264.138810132463</v>
      </c>
      <c r="L21" s="450">
        <v>11521.533257714447</v>
      </c>
    </row>
    <row r="22" spans="2:12" s="66" customFormat="1">
      <c r="B22" s="447" t="s">
        <v>188</v>
      </c>
      <c r="C22" s="448">
        <v>183551.60759166314</v>
      </c>
      <c r="D22" s="448">
        <v>80725.342931337145</v>
      </c>
      <c r="E22" s="448">
        <v>210985.1030658189</v>
      </c>
      <c r="F22" s="448">
        <v>244645.63890916132</v>
      </c>
      <c r="G22" s="448">
        <v>214489.89224331899</v>
      </c>
      <c r="H22" s="448">
        <v>191840.71431264229</v>
      </c>
      <c r="I22" s="448">
        <v>182521.90937822271</v>
      </c>
      <c r="J22" s="448">
        <v>172687.18616438171</v>
      </c>
      <c r="K22" s="448">
        <v>168067.859704423</v>
      </c>
      <c r="L22" s="450">
        <v>157891.18707116789</v>
      </c>
    </row>
    <row r="23" spans="2:12" s="66" customFormat="1">
      <c r="B23" s="447" t="s">
        <v>189</v>
      </c>
      <c r="C23" s="448">
        <v>27093.252736868522</v>
      </c>
      <c r="D23" s="448">
        <v>7725.4426850797072</v>
      </c>
      <c r="E23" s="448">
        <v>8021.941096769795</v>
      </c>
      <c r="F23" s="448">
        <v>13227.209923608094</v>
      </c>
      <c r="G23" s="448">
        <v>11596.784818420148</v>
      </c>
      <c r="H23" s="448">
        <v>10372.215958652123</v>
      </c>
      <c r="I23" s="448">
        <v>9868.3778781765068</v>
      </c>
      <c r="J23" s="448">
        <v>9336.6457407466678</v>
      </c>
      <c r="K23" s="448">
        <v>9086.8934824845091</v>
      </c>
      <c r="L23" s="450">
        <v>8536.6732298607385</v>
      </c>
    </row>
    <row r="24" spans="2:12" s="66" customFormat="1">
      <c r="B24" s="446" t="s">
        <v>190</v>
      </c>
      <c r="C24" s="443">
        <v>3116920.6441716086</v>
      </c>
      <c r="D24" s="443">
        <v>2565307.2376494291</v>
      </c>
      <c r="E24" s="443">
        <v>2669585.9718040894</v>
      </c>
      <c r="F24" s="443">
        <v>2756119.0589379049</v>
      </c>
      <c r="G24" s="443">
        <v>2416391.6536474647</v>
      </c>
      <c r="H24" s="443">
        <v>2161231.4503331832</v>
      </c>
      <c r="I24" s="443">
        <v>2056248.0302289124</v>
      </c>
      <c r="J24" s="443">
        <v>1945452.3985965382</v>
      </c>
      <c r="K24" s="443">
        <v>1893412.1752248243</v>
      </c>
      <c r="L24" s="445">
        <v>1778764.2234928885</v>
      </c>
    </row>
    <row r="25" spans="2:12" s="66" customFormat="1">
      <c r="B25" s="447" t="s">
        <v>191</v>
      </c>
      <c r="C25" s="448">
        <v>96793.37239806811</v>
      </c>
      <c r="D25" s="448">
        <v>74506.555977039039</v>
      </c>
      <c r="E25" s="448">
        <v>39954.685130344486</v>
      </c>
      <c r="F25" s="448">
        <v>46292.844067266466</v>
      </c>
      <c r="G25" s="448">
        <v>40586.650879607907</v>
      </c>
      <c r="H25" s="448">
        <v>36300.881197092109</v>
      </c>
      <c r="I25" s="448">
        <v>34537.538978338984</v>
      </c>
      <c r="J25" s="448">
        <v>32676.572601774569</v>
      </c>
      <c r="K25" s="448">
        <v>31802.484837691976</v>
      </c>
      <c r="L25" s="450">
        <v>29876.813399462004</v>
      </c>
    </row>
    <row r="26" spans="2:12" s="66" customFormat="1">
      <c r="B26" s="447" t="s">
        <v>192</v>
      </c>
      <c r="C26" s="448">
        <v>2852845.7042725985</v>
      </c>
      <c r="D26" s="448">
        <v>2250231.2152123707</v>
      </c>
      <c r="E26" s="448">
        <v>2265154.051317716</v>
      </c>
      <c r="F26" s="448">
        <v>2318802.4691435201</v>
      </c>
      <c r="G26" s="448">
        <v>2032980.003068065</v>
      </c>
      <c r="H26" s="448">
        <v>1818306.3634973848</v>
      </c>
      <c r="I26" s="448">
        <v>1729980.7837415072</v>
      </c>
      <c r="J26" s="448">
        <v>1636765.2227640834</v>
      </c>
      <c r="K26" s="448">
        <v>1592982.2816542711</v>
      </c>
      <c r="L26" s="450">
        <v>1496525.6526504767</v>
      </c>
    </row>
    <row r="27" spans="2:12" s="66" customFormat="1">
      <c r="B27" s="447" t="s">
        <v>193</v>
      </c>
      <c r="C27" s="448">
        <v>753341.63120781817</v>
      </c>
      <c r="D27" s="448">
        <v>803328.22669597412</v>
      </c>
      <c r="E27" s="448">
        <v>698438.0153740769</v>
      </c>
      <c r="F27" s="448">
        <v>856763.72348067095</v>
      </c>
      <c r="G27" s="448">
        <v>751156.48718180449</v>
      </c>
      <c r="H27" s="448">
        <v>671837.7055178975</v>
      </c>
      <c r="I27" s="448">
        <v>639202.69085095765</v>
      </c>
      <c r="J27" s="448">
        <v>604760.89937794104</v>
      </c>
      <c r="K27" s="448">
        <v>588583.740629256</v>
      </c>
      <c r="L27" s="450">
        <v>552944.42174833</v>
      </c>
    </row>
    <row r="28" spans="2:12" s="66" customFormat="1">
      <c r="B28" s="447" t="s">
        <v>194</v>
      </c>
      <c r="C28" s="448">
        <v>2099504.0730647803</v>
      </c>
      <c r="D28" s="448">
        <v>1446902.9885163966</v>
      </c>
      <c r="E28" s="448">
        <v>1566716.0359436392</v>
      </c>
      <c r="F28" s="448">
        <v>1462038.7456628494</v>
      </c>
      <c r="G28" s="448">
        <v>1281823.5158862609</v>
      </c>
      <c r="H28" s="448">
        <v>1146468.6579794877</v>
      </c>
      <c r="I28" s="448">
        <v>1090778.0928905497</v>
      </c>
      <c r="J28" s="448">
        <v>1032004.3233861425</v>
      </c>
      <c r="K28" s="448">
        <v>1004398.5410250152</v>
      </c>
      <c r="L28" s="450">
        <v>943581.2309021469</v>
      </c>
    </row>
    <row r="29" spans="2:12" s="66" customFormat="1">
      <c r="B29" s="447" t="s">
        <v>195</v>
      </c>
      <c r="C29" s="448">
        <v>167281.56750094163</v>
      </c>
      <c r="D29" s="448">
        <v>240569.4664600197</v>
      </c>
      <c r="E29" s="448">
        <v>364477.23535602872</v>
      </c>
      <c r="F29" s="448">
        <v>391023.74572711816</v>
      </c>
      <c r="G29" s="448">
        <v>342824.99969979149</v>
      </c>
      <c r="H29" s="448">
        <v>306624.20563870616</v>
      </c>
      <c r="I29" s="448">
        <v>291729.70750906621</v>
      </c>
      <c r="J29" s="448">
        <v>276010.60323067982</v>
      </c>
      <c r="K29" s="448">
        <v>268627.40873286122</v>
      </c>
      <c r="L29" s="450">
        <v>252361.75744294954</v>
      </c>
    </row>
    <row r="30" spans="2:12" s="66" customFormat="1">
      <c r="B30" s="446" t="s">
        <v>196</v>
      </c>
      <c r="C30" s="443">
        <v>411418.58662767708</v>
      </c>
      <c r="D30" s="443">
        <v>1594456.9930000287</v>
      </c>
      <c r="E30" s="443">
        <v>1454423.9400126506</v>
      </c>
      <c r="F30" s="443">
        <v>1290214.1989226569</v>
      </c>
      <c r="G30" s="443">
        <v>1131178.5721243762</v>
      </c>
      <c r="H30" s="443">
        <v>1011731.1497612281</v>
      </c>
      <c r="I30" s="443">
        <v>962585.55903257872</v>
      </c>
      <c r="J30" s="443">
        <v>910719.11420425528</v>
      </c>
      <c r="K30" s="443">
        <v>886357.67201925535</v>
      </c>
      <c r="L30" s="445">
        <v>832687.85150760249</v>
      </c>
    </row>
    <row r="31" spans="2:12" s="66" customFormat="1">
      <c r="B31" s="446" t="s">
        <v>197</v>
      </c>
      <c r="C31" s="443">
        <v>274209.43846378324</v>
      </c>
      <c r="D31" s="443">
        <v>61310.046303309682</v>
      </c>
      <c r="E31" s="443">
        <v>137474.07779147357</v>
      </c>
      <c r="F31" s="443">
        <v>96223.597768054053</v>
      </c>
      <c r="G31" s="443">
        <v>84362.791867292544</v>
      </c>
      <c r="H31" s="443">
        <v>75454.456543204695</v>
      </c>
      <c r="I31" s="443">
        <v>71789.200372333449</v>
      </c>
      <c r="J31" s="443">
        <v>67921.024119904265</v>
      </c>
      <c r="K31" s="443">
        <v>66104.158660032175</v>
      </c>
      <c r="L31" s="445">
        <v>62101.487455894741</v>
      </c>
    </row>
    <row r="32" spans="2:12" s="66" customFormat="1">
      <c r="B32" s="447" t="s">
        <v>198</v>
      </c>
      <c r="C32" s="448">
        <v>222285.24356903171</v>
      </c>
      <c r="D32" s="448">
        <v>45115.927287295723</v>
      </c>
      <c r="E32" s="448">
        <v>115468.43153558834</v>
      </c>
      <c r="F32" s="448">
        <v>58596.574113946175</v>
      </c>
      <c r="G32" s="448">
        <v>51373.786688242159</v>
      </c>
      <c r="H32" s="448">
        <v>45948.943477660192</v>
      </c>
      <c r="I32" s="448">
        <v>43716.939480254478</v>
      </c>
      <c r="J32" s="448">
        <v>41361.364738519726</v>
      </c>
      <c r="K32" s="448">
        <v>40254.961589563587</v>
      </c>
      <c r="L32" s="450">
        <v>37817.484449783798</v>
      </c>
    </row>
    <row r="33" spans="2:12" s="66" customFormat="1">
      <c r="B33" s="447" t="s">
        <v>199</v>
      </c>
      <c r="C33" s="448">
        <v>51924.194894751497</v>
      </c>
      <c r="D33" s="448">
        <v>16194.119016013965</v>
      </c>
      <c r="E33" s="448">
        <v>22005.646255885214</v>
      </c>
      <c r="F33" s="448">
        <v>37627.023654107885</v>
      </c>
      <c r="G33" s="448">
        <v>32989.005179050386</v>
      </c>
      <c r="H33" s="448">
        <v>29505.513065544506</v>
      </c>
      <c r="I33" s="448">
        <v>28072.260892078964</v>
      </c>
      <c r="J33" s="448">
        <v>26559.659381384547</v>
      </c>
      <c r="K33" s="448">
        <v>25849.197070468585</v>
      </c>
      <c r="L33" s="450">
        <v>24284.00300611095</v>
      </c>
    </row>
    <row r="34" spans="2:12" s="66" customFormat="1">
      <c r="B34" s="446" t="s">
        <v>200</v>
      </c>
      <c r="C34" s="443">
        <v>916612.80764135951</v>
      </c>
      <c r="D34" s="443">
        <v>937921.45951622259</v>
      </c>
      <c r="E34" s="443">
        <v>976707.73223660584</v>
      </c>
      <c r="F34" s="443">
        <v>662947.82544106944</v>
      </c>
      <c r="G34" s="443">
        <v>581230.91127161228</v>
      </c>
      <c r="H34" s="443">
        <v>519855.51408848376</v>
      </c>
      <c r="I34" s="443">
        <v>494603.14705455996</v>
      </c>
      <c r="J34" s="443">
        <v>467952.72975097748</v>
      </c>
      <c r="K34" s="443">
        <v>455435.14535713056</v>
      </c>
      <c r="L34" s="445">
        <v>427858.10363047558</v>
      </c>
    </row>
    <row r="35" spans="2:12" s="66" customFormat="1">
      <c r="B35" s="446" t="s">
        <v>201</v>
      </c>
      <c r="C35" s="443">
        <v>7822325.0434737084</v>
      </c>
      <c r="D35" s="443">
        <v>6432404.469819623</v>
      </c>
      <c r="E35" s="443">
        <v>7066826.6934479773</v>
      </c>
      <c r="F35" s="443">
        <v>8210222.2272032481</v>
      </c>
      <c r="G35" s="443">
        <v>7198205.8975529186</v>
      </c>
      <c r="H35" s="443">
        <v>6438107.393841723</v>
      </c>
      <c r="I35" s="443">
        <v>6125371.5537724402</v>
      </c>
      <c r="J35" s="443">
        <v>5795321.6763713947</v>
      </c>
      <c r="K35" s="443">
        <v>5640298.693148125</v>
      </c>
      <c r="L35" s="445">
        <v>5298773.1126183784</v>
      </c>
    </row>
    <row r="36" spans="2:12" s="66" customFormat="1">
      <c r="B36" s="447" t="s">
        <v>202</v>
      </c>
      <c r="C36" s="448">
        <v>500912.65056362556</v>
      </c>
      <c r="D36" s="448">
        <v>336683.81181217526</v>
      </c>
      <c r="E36" s="448">
        <v>213576.27783664956</v>
      </c>
      <c r="F36" s="448">
        <v>506609.53064539446</v>
      </c>
      <c r="G36" s="448">
        <v>444163.33813298127</v>
      </c>
      <c r="H36" s="448">
        <v>397261.66658826737</v>
      </c>
      <c r="I36" s="448">
        <v>377964.38659156486</v>
      </c>
      <c r="J36" s="448">
        <v>357598.74862799031</v>
      </c>
      <c r="K36" s="448">
        <v>348033.09758997418</v>
      </c>
      <c r="L36" s="450">
        <v>326959.3544844226</v>
      </c>
    </row>
    <row r="37" spans="2:12" s="66" customFormat="1">
      <c r="B37" s="447" t="s">
        <v>203</v>
      </c>
      <c r="C37" s="448">
        <v>529036.25789075426</v>
      </c>
      <c r="D37" s="448">
        <v>467224.78405487962</v>
      </c>
      <c r="E37" s="448">
        <v>568036.59010262077</v>
      </c>
      <c r="F37" s="448">
        <v>563630.09618712589</v>
      </c>
      <c r="G37" s="448">
        <v>494155.37973745185</v>
      </c>
      <c r="H37" s="448">
        <v>441974.77111288265</v>
      </c>
      <c r="I37" s="448">
        <v>420505.51891220792</v>
      </c>
      <c r="J37" s="448">
        <v>397847.6615487698</v>
      </c>
      <c r="K37" s="448">
        <v>387205.36508865189</v>
      </c>
      <c r="L37" s="450">
        <v>363759.70302526129</v>
      </c>
    </row>
    <row r="38" spans="2:12" s="66" customFormat="1">
      <c r="B38" s="447" t="s">
        <v>204</v>
      </c>
      <c r="C38" s="448">
        <v>2306792.4646061147</v>
      </c>
      <c r="D38" s="448">
        <v>2241610.1682077488</v>
      </c>
      <c r="E38" s="448">
        <v>1942578.0338643326</v>
      </c>
      <c r="F38" s="448">
        <v>2044661.1064583252</v>
      </c>
      <c r="G38" s="448">
        <v>1792630.1173968266</v>
      </c>
      <c r="H38" s="448">
        <v>1603336.3559604981</v>
      </c>
      <c r="I38" s="448">
        <v>1525453.1037061859</v>
      </c>
      <c r="J38" s="448">
        <v>1443257.9902441797</v>
      </c>
      <c r="K38" s="448">
        <v>1404651.3051104287</v>
      </c>
      <c r="L38" s="450">
        <v>1319598.3002044156</v>
      </c>
    </row>
    <row r="39" spans="2:12" s="66" customFormat="1">
      <c r="B39" s="447" t="s">
        <v>205</v>
      </c>
      <c r="C39" s="448">
        <v>230292.66855114792</v>
      </c>
      <c r="D39" s="448">
        <v>235176.26972038456</v>
      </c>
      <c r="E39" s="448">
        <v>360364.43251694203</v>
      </c>
      <c r="F39" s="448">
        <v>326844.66417378851</v>
      </c>
      <c r="G39" s="448">
        <v>286556.82198761817</v>
      </c>
      <c r="H39" s="448">
        <v>256297.6970444055</v>
      </c>
      <c r="I39" s="448">
        <v>243847.84638337523</v>
      </c>
      <c r="J39" s="448">
        <v>230708.73292767382</v>
      </c>
      <c r="K39" s="448">
        <v>224537.34883006115</v>
      </c>
      <c r="L39" s="450">
        <v>210941.39361886733</v>
      </c>
    </row>
    <row r="40" spans="2:12" s="66" customFormat="1">
      <c r="B40" s="447" t="s">
        <v>206</v>
      </c>
      <c r="C40" s="448">
        <v>18363.548969900843</v>
      </c>
      <c r="D40" s="448">
        <v>30825.50330382269</v>
      </c>
      <c r="E40" s="448">
        <v>11184.646065931518</v>
      </c>
      <c r="F40" s="448">
        <v>4639.2568965218788</v>
      </c>
      <c r="G40" s="448">
        <v>4067.4083391019699</v>
      </c>
      <c r="H40" s="448">
        <v>3637.9081224459178</v>
      </c>
      <c r="I40" s="448">
        <v>3461.1940381396757</v>
      </c>
      <c r="J40" s="448">
        <v>3274.6965076762899</v>
      </c>
      <c r="K40" s="448">
        <v>3187.0994336707872</v>
      </c>
      <c r="L40" s="450">
        <v>2994.1174581571977</v>
      </c>
    </row>
    <row r="41" spans="2:12" s="66" customFormat="1">
      <c r="B41" s="447" t="s">
        <v>207</v>
      </c>
      <c r="C41" s="448">
        <v>211929.1195812471</v>
      </c>
      <c r="D41" s="448">
        <v>204350.76641656188</v>
      </c>
      <c r="E41" s="448">
        <v>349179.7864510105</v>
      </c>
      <c r="F41" s="448">
        <v>322205.40727726661</v>
      </c>
      <c r="G41" s="448">
        <v>282489.41364851623</v>
      </c>
      <c r="H41" s="448">
        <v>252659.78892195958</v>
      </c>
      <c r="I41" s="448">
        <v>240386.65234523555</v>
      </c>
      <c r="J41" s="448">
        <v>227434.03641999752</v>
      </c>
      <c r="K41" s="448">
        <v>221350.24939639034</v>
      </c>
      <c r="L41" s="450">
        <v>207947.27616071014</v>
      </c>
    </row>
    <row r="42" spans="2:12" s="66" customFormat="1">
      <c r="B42" s="447" t="s">
        <v>208</v>
      </c>
      <c r="C42" s="448">
        <v>45997.046174798794</v>
      </c>
      <c r="D42" s="448">
        <v>53359.782768014644</v>
      </c>
      <c r="E42" s="448">
        <v>146328.20697338326</v>
      </c>
      <c r="F42" s="448">
        <v>57746.166221593136</v>
      </c>
      <c r="G42" s="448">
        <v>50628.202593602313</v>
      </c>
      <c r="H42" s="448">
        <v>45282.089744834426</v>
      </c>
      <c r="I42" s="448">
        <v>43082.478661926863</v>
      </c>
      <c r="J42" s="448">
        <v>40761.090208071386</v>
      </c>
      <c r="K42" s="448">
        <v>39670.744208943957</v>
      </c>
      <c r="L42" s="450">
        <v>37268.642000692897</v>
      </c>
    </row>
    <row r="43" spans="2:12" s="66" customFormat="1">
      <c r="B43" s="447" t="s">
        <v>209</v>
      </c>
      <c r="C43" s="448">
        <v>3974085.4054963477</v>
      </c>
      <c r="D43" s="448">
        <v>2731060.6334903175</v>
      </c>
      <c r="E43" s="448">
        <v>3509202.2618287462</v>
      </c>
      <c r="F43" s="448">
        <v>4301677.5297209406</v>
      </c>
      <c r="G43" s="448">
        <v>3771440.0057543791</v>
      </c>
      <c r="H43" s="448">
        <v>3373192.7277507042</v>
      </c>
      <c r="I43" s="448">
        <v>3209337.3900100235</v>
      </c>
      <c r="J43" s="448">
        <v>3036410.5066670785</v>
      </c>
      <c r="K43" s="448">
        <v>2955187.5062332638</v>
      </c>
      <c r="L43" s="450">
        <v>2776248.023849708</v>
      </c>
    </row>
    <row r="44" spans="2:12" s="66" customFormat="1">
      <c r="B44" s="447" t="s">
        <v>210</v>
      </c>
      <c r="C44" s="451">
        <v>235208.55019091911</v>
      </c>
      <c r="D44" s="448">
        <v>367289.01976610272</v>
      </c>
      <c r="E44" s="448">
        <v>326740.89032530284</v>
      </c>
      <c r="F44" s="448">
        <v>409053.13379608007</v>
      </c>
      <c r="G44" s="448">
        <v>358632.03195005993</v>
      </c>
      <c r="H44" s="448">
        <v>320762.08564013045</v>
      </c>
      <c r="I44" s="448">
        <v>305180.82950715651</v>
      </c>
      <c r="J44" s="448">
        <v>288736.9461476315</v>
      </c>
      <c r="K44" s="448">
        <v>281013.32608680194</v>
      </c>
      <c r="L44" s="450">
        <v>263997.6954350106</v>
      </c>
    </row>
    <row r="45" spans="2:12" s="66" customFormat="1">
      <c r="B45" s="447" t="s">
        <v>211</v>
      </c>
      <c r="C45" s="315">
        <v>0</v>
      </c>
      <c r="D45" s="315">
        <v>0</v>
      </c>
      <c r="E45" s="315">
        <v>0</v>
      </c>
      <c r="F45" s="315">
        <v>0</v>
      </c>
      <c r="G45" s="315">
        <v>0</v>
      </c>
      <c r="H45" s="315">
        <v>0</v>
      </c>
      <c r="I45" s="315">
        <v>0</v>
      </c>
      <c r="J45" s="315">
        <v>0</v>
      </c>
      <c r="K45" s="315">
        <v>0</v>
      </c>
      <c r="L45" s="452">
        <v>0</v>
      </c>
    </row>
    <row r="46" spans="2:12" s="66" customFormat="1">
      <c r="B46" s="447" t="s">
        <v>212</v>
      </c>
      <c r="C46" s="448">
        <v>232755.29116307138</v>
      </c>
      <c r="D46" s="448">
        <v>366989.93177984335</v>
      </c>
      <c r="E46" s="448">
        <v>326610.49937375699</v>
      </c>
      <c r="F46" s="448">
        <v>395230.26200245315</v>
      </c>
      <c r="G46" s="448">
        <v>346513.00830946624</v>
      </c>
      <c r="H46" s="448">
        <v>309922.77695445187</v>
      </c>
      <c r="I46" s="448">
        <v>294868.04827748594</v>
      </c>
      <c r="J46" s="448">
        <v>278979.84258594172</v>
      </c>
      <c r="K46" s="448">
        <v>271517.22189429629</v>
      </c>
      <c r="L46" s="450">
        <v>255076.5896022649</v>
      </c>
    </row>
    <row r="47" spans="2:12" s="66" customFormat="1">
      <c r="B47" s="447" t="s">
        <v>213</v>
      </c>
      <c r="C47" s="448">
        <v>2453.2590278477201</v>
      </c>
      <c r="D47" s="448">
        <v>299.08798625937698</v>
      </c>
      <c r="E47" s="448">
        <v>130.39095154583379</v>
      </c>
      <c r="F47" s="448">
        <v>13822.871793626957</v>
      </c>
      <c r="G47" s="448">
        <v>12119.023640593632</v>
      </c>
      <c r="H47" s="448">
        <v>10839.30868567863</v>
      </c>
      <c r="I47" s="448">
        <v>10312.781229670598</v>
      </c>
      <c r="J47" s="448">
        <v>9757.1035616897352</v>
      </c>
      <c r="K47" s="448">
        <v>9496.1041925056925</v>
      </c>
      <c r="L47" s="450">
        <v>8921.1058327457267</v>
      </c>
    </row>
    <row r="48" spans="2:12" s="66" customFormat="1">
      <c r="B48" s="446" t="s">
        <v>214</v>
      </c>
      <c r="C48" s="443">
        <v>35222.427720929707</v>
      </c>
      <c r="D48" s="443">
        <v>6105.8812394851802</v>
      </c>
      <c r="E48" s="443">
        <v>10470.393409130451</v>
      </c>
      <c r="F48" s="443">
        <v>17921.793647076127</v>
      </c>
      <c r="G48" s="443">
        <v>15712.700235771126</v>
      </c>
      <c r="H48" s="443">
        <v>14053.509027787984</v>
      </c>
      <c r="I48" s="443">
        <v>13370.849407053714</v>
      </c>
      <c r="J48" s="443">
        <v>12650.395607834293</v>
      </c>
      <c r="K48" s="443">
        <v>12312.001610814797</v>
      </c>
      <c r="L48" s="445">
        <v>11566.49791918854</v>
      </c>
    </row>
    <row r="49" spans="2:12" s="66" customFormat="1">
      <c r="B49" s="447" t="s">
        <v>215</v>
      </c>
      <c r="C49" s="448">
        <v>286.11523561610522</v>
      </c>
      <c r="D49" s="448">
        <v>3466.429760746179</v>
      </c>
      <c r="E49" s="448">
        <v>5009.9101160610353</v>
      </c>
      <c r="F49" s="448">
        <v>6417.911925753765</v>
      </c>
      <c r="G49" s="448">
        <v>5626.8210768848812</v>
      </c>
      <c r="H49" s="448">
        <v>5032.6538160338414</v>
      </c>
      <c r="I49" s="448">
        <v>4788.1889255536507</v>
      </c>
      <c r="J49" s="448">
        <v>4530.1896917147278</v>
      </c>
      <c r="K49" s="448">
        <v>4409.0085805021663</v>
      </c>
      <c r="L49" s="450">
        <v>4142.0388157899051</v>
      </c>
    </row>
    <row r="50" spans="2:12" s="66" customFormat="1">
      <c r="B50" s="447" t="s">
        <v>216</v>
      </c>
      <c r="C50" s="448">
        <v>34936.312485313611</v>
      </c>
      <c r="D50" s="448">
        <v>2639.4514787390017</v>
      </c>
      <c r="E50" s="448">
        <v>5460.4832930694165</v>
      </c>
      <c r="F50" s="448">
        <v>11503.881721322363</v>
      </c>
      <c r="G50" s="448">
        <v>10085.879158886246</v>
      </c>
      <c r="H50" s="448">
        <v>9020.855211754144</v>
      </c>
      <c r="I50" s="448">
        <v>8582.6604815000628</v>
      </c>
      <c r="J50" s="448">
        <v>8120.2059161195648</v>
      </c>
      <c r="K50" s="448">
        <v>7902.9930303126321</v>
      </c>
      <c r="L50" s="450">
        <v>7424.4591033986335</v>
      </c>
    </row>
    <row r="51" spans="2:12" s="66" customFormat="1">
      <c r="B51" s="447" t="s">
        <v>217</v>
      </c>
      <c r="C51" s="453">
        <v>0</v>
      </c>
      <c r="D51" s="453">
        <v>0</v>
      </c>
      <c r="E51" s="453">
        <v>0</v>
      </c>
      <c r="F51" s="453">
        <v>0</v>
      </c>
      <c r="G51" s="453">
        <v>0</v>
      </c>
      <c r="H51" s="453">
        <v>0</v>
      </c>
      <c r="I51" s="453">
        <v>0</v>
      </c>
      <c r="J51" s="453">
        <v>0</v>
      </c>
      <c r="K51" s="453">
        <v>0</v>
      </c>
      <c r="L51" s="454">
        <v>0</v>
      </c>
    </row>
    <row r="52" spans="2:12" s="66" customFormat="1">
      <c r="B52" s="442" t="s">
        <v>218</v>
      </c>
      <c r="C52" s="443">
        <v>146377.78866158065</v>
      </c>
      <c r="D52" s="443">
        <v>0</v>
      </c>
      <c r="E52" s="443">
        <v>0</v>
      </c>
      <c r="F52" s="443">
        <v>0</v>
      </c>
      <c r="G52" s="443">
        <v>0</v>
      </c>
      <c r="H52" s="443">
        <v>0</v>
      </c>
      <c r="I52" s="443">
        <v>0</v>
      </c>
      <c r="J52" s="443">
        <v>0</v>
      </c>
      <c r="K52" s="443">
        <v>0</v>
      </c>
      <c r="L52" s="445">
        <v>0</v>
      </c>
    </row>
    <row r="53" spans="2:12" s="66" customFormat="1">
      <c r="B53" s="442" t="s">
        <v>219</v>
      </c>
      <c r="C53" s="443">
        <v>104564.76577095312</v>
      </c>
      <c r="D53" s="443">
        <v>71977.588497688208</v>
      </c>
      <c r="E53" s="443">
        <v>118139.04453070814</v>
      </c>
      <c r="F53" s="443">
        <v>512123.21779609157</v>
      </c>
      <c r="G53" s="443">
        <v>448997.39186101663</v>
      </c>
      <c r="H53" s="443">
        <v>401585.26575889857</v>
      </c>
      <c r="I53" s="443">
        <v>382077.96372683148</v>
      </c>
      <c r="J53" s="443">
        <v>361490.67624905921</v>
      </c>
      <c r="K53" s="443">
        <v>351820.91740409133</v>
      </c>
      <c r="L53" s="445">
        <v>330517.81811878103</v>
      </c>
    </row>
    <row r="54" spans="2:12" s="66" customFormat="1">
      <c r="B54" s="442" t="s">
        <v>220</v>
      </c>
      <c r="C54" s="443">
        <v>12114145.516250372</v>
      </c>
      <c r="D54" s="443">
        <v>7880060.9982547928</v>
      </c>
      <c r="E54" s="443">
        <v>7844745.6891734414</v>
      </c>
      <c r="F54" s="443">
        <v>8489053.3884561229</v>
      </c>
      <c r="G54" s="443">
        <v>7442667.5033182092</v>
      </c>
      <c r="H54" s="443">
        <v>6656754.9421319114</v>
      </c>
      <c r="I54" s="443">
        <v>6333398.1352923289</v>
      </c>
      <c r="J54" s="443">
        <v>5992139.2810767246</v>
      </c>
      <c r="K54" s="443">
        <v>5831851.4904905297</v>
      </c>
      <c r="L54" s="445">
        <v>5478727.2014750186</v>
      </c>
    </row>
    <row r="55" spans="2:12" s="66" customFormat="1">
      <c r="B55" s="446" t="s">
        <v>221</v>
      </c>
      <c r="C55" s="453">
        <v>0</v>
      </c>
      <c r="D55" s="453">
        <v>0</v>
      </c>
      <c r="E55" s="453">
        <v>0</v>
      </c>
      <c r="F55" s="453">
        <v>0</v>
      </c>
      <c r="G55" s="453">
        <v>0</v>
      </c>
      <c r="H55" s="453">
        <v>0</v>
      </c>
      <c r="I55" s="453">
        <v>0</v>
      </c>
      <c r="J55" s="453">
        <v>0</v>
      </c>
      <c r="K55" s="453">
        <v>0</v>
      </c>
      <c r="L55" s="454">
        <v>0</v>
      </c>
    </row>
    <row r="56" spans="2:12" s="66" customFormat="1">
      <c r="B56" s="446" t="s">
        <v>222</v>
      </c>
      <c r="C56" s="443">
        <v>15717.478139959874</v>
      </c>
      <c r="D56" s="443">
        <v>4566.6996901978619</v>
      </c>
      <c r="E56" s="443">
        <v>3472.3834790830788</v>
      </c>
      <c r="F56" s="443">
        <v>1613.6991192628002</v>
      </c>
      <c r="G56" s="443">
        <v>1414.7897822627215</v>
      </c>
      <c r="H56" s="443">
        <v>1265.3942784567846</v>
      </c>
      <c r="I56" s="443">
        <v>1203.9268131780013</v>
      </c>
      <c r="J56" s="443">
        <v>1139.0563161639041</v>
      </c>
      <c r="K56" s="443">
        <v>1108.5869275687919</v>
      </c>
      <c r="L56" s="445">
        <v>1041.4609091425764</v>
      </c>
    </row>
    <row r="57" spans="2:12" s="66" customFormat="1">
      <c r="B57" s="446" t="s">
        <v>223</v>
      </c>
      <c r="C57" s="443">
        <v>1582487.8449308781</v>
      </c>
      <c r="D57" s="443">
        <v>266080.19628690835</v>
      </c>
      <c r="E57" s="443">
        <v>29372.735018224819</v>
      </c>
      <c r="F57" s="443">
        <v>127186.00649200803</v>
      </c>
      <c r="G57" s="443">
        <v>111508.68230869294</v>
      </c>
      <c r="H57" s="443">
        <v>99733.861779808256</v>
      </c>
      <c r="I57" s="443">
        <v>94889.215498061443</v>
      </c>
      <c r="J57" s="443">
        <v>89776.354397818708</v>
      </c>
      <c r="K57" s="443">
        <v>87374.865911268731</v>
      </c>
      <c r="L57" s="445">
        <v>82084.232661596048</v>
      </c>
    </row>
    <row r="58" spans="2:12" s="66" customFormat="1">
      <c r="B58" s="446" t="s">
        <v>224</v>
      </c>
      <c r="C58" s="443">
        <v>2047478.3333779823</v>
      </c>
      <c r="D58" s="443">
        <v>1723431.8515680027</v>
      </c>
      <c r="E58" s="443">
        <v>1101703.1205504776</v>
      </c>
      <c r="F58" s="443">
        <v>217801.68350144412</v>
      </c>
      <c r="G58" s="443">
        <v>190954.80235388255</v>
      </c>
      <c r="H58" s="443">
        <v>170790.8251613162</v>
      </c>
      <c r="I58" s="443">
        <v>162494.534199466</v>
      </c>
      <c r="J58" s="443">
        <v>153738.93453990843</v>
      </c>
      <c r="K58" s="443">
        <v>149626.46769149936</v>
      </c>
      <c r="L58" s="445">
        <v>140566.43930984064</v>
      </c>
    </row>
    <row r="59" spans="2:12" s="66" customFormat="1">
      <c r="B59" s="447" t="s">
        <v>225</v>
      </c>
      <c r="C59" s="448">
        <v>56743.319499073223</v>
      </c>
      <c r="D59" s="448">
        <v>1935.0992710981689</v>
      </c>
      <c r="E59" s="448">
        <v>1457.4810806123198</v>
      </c>
      <c r="F59" s="455">
        <v>0</v>
      </c>
      <c r="G59" s="448">
        <v>0</v>
      </c>
      <c r="H59" s="448">
        <v>884.83866582459609</v>
      </c>
      <c r="I59" s="448">
        <v>841.85697158520975</v>
      </c>
      <c r="J59" s="448">
        <v>796.49567589535218</v>
      </c>
      <c r="K59" s="448">
        <v>775.18967379625144</v>
      </c>
      <c r="L59" s="450">
        <v>728.25118387451278</v>
      </c>
    </row>
    <row r="60" spans="2:12" s="66" customFormat="1">
      <c r="B60" s="447" t="s">
        <v>226</v>
      </c>
      <c r="C60" s="448">
        <v>1990735.0138789089</v>
      </c>
      <c r="D60" s="448">
        <v>1721496.7522969048</v>
      </c>
      <c r="E60" s="448">
        <v>1100245.6394698652</v>
      </c>
      <c r="F60" s="455">
        <v>0</v>
      </c>
      <c r="G60" s="448">
        <v>0</v>
      </c>
      <c r="H60" s="448">
        <v>169905.98649549164</v>
      </c>
      <c r="I60" s="448">
        <v>161652.67722788083</v>
      </c>
      <c r="J60" s="448">
        <v>152942.43886401303</v>
      </c>
      <c r="K60" s="448">
        <v>148851.27801770312</v>
      </c>
      <c r="L60" s="450">
        <v>139838.18812596612</v>
      </c>
    </row>
    <row r="61" spans="2:12" s="66" customFormat="1" ht="36">
      <c r="B61" s="456" t="s">
        <v>227</v>
      </c>
      <c r="C61" s="457">
        <v>8468461.8598015513</v>
      </c>
      <c r="D61" s="457">
        <v>5885982.2507096836</v>
      </c>
      <c r="E61" s="457">
        <v>6710197.4501256552</v>
      </c>
      <c r="F61" s="457">
        <v>8142451.9993434064</v>
      </c>
      <c r="G61" s="457">
        <v>7138789.2288733693</v>
      </c>
      <c r="H61" s="457">
        <v>6384964.8609123304</v>
      </c>
      <c r="I61" s="457">
        <v>6074810.4587816233</v>
      </c>
      <c r="J61" s="457">
        <v>5747484.9358228324</v>
      </c>
      <c r="K61" s="457">
        <v>5593741.5699601918</v>
      </c>
      <c r="L61" s="458">
        <v>5255035.068594439</v>
      </c>
    </row>
    <row r="62" spans="2:12" s="66" customFormat="1">
      <c r="B62" s="459" t="s">
        <v>228</v>
      </c>
      <c r="C62" s="443">
        <v>2095593.5251140818</v>
      </c>
      <c r="D62" s="443">
        <v>311948.62012453703</v>
      </c>
      <c r="E62" s="443">
        <v>402253.61518988071</v>
      </c>
      <c r="F62" s="443">
        <v>348883.86224975</v>
      </c>
      <c r="G62" s="443">
        <v>305879.40317696612</v>
      </c>
      <c r="H62" s="443">
        <v>273579.89966458047</v>
      </c>
      <c r="I62" s="443">
        <v>260290.55319771165</v>
      </c>
      <c r="J62" s="443">
        <v>246265.46681439728</v>
      </c>
      <c r="K62" s="443">
        <v>239677.94510941699</v>
      </c>
      <c r="L62" s="445">
        <v>225165.2120438597</v>
      </c>
    </row>
    <row r="63" spans="2:12" s="66" customFormat="1">
      <c r="B63" s="459" t="s">
        <v>229</v>
      </c>
      <c r="C63" s="443">
        <v>110254.64189466514</v>
      </c>
      <c r="D63" s="443">
        <v>122798.19950243684</v>
      </c>
      <c r="E63" s="443">
        <v>23152.878293723748</v>
      </c>
      <c r="F63" s="443">
        <v>18354.551890881983</v>
      </c>
      <c r="G63" s="443">
        <v>16092.115415601053</v>
      </c>
      <c r="H63" s="443">
        <v>14392.859653397241</v>
      </c>
      <c r="I63" s="443">
        <v>13693.71582441887</v>
      </c>
      <c r="J63" s="443">
        <v>12955.865199466871</v>
      </c>
      <c r="K63" s="443">
        <v>12609.299989523694</v>
      </c>
      <c r="L63" s="445">
        <v>11845.794591444819</v>
      </c>
    </row>
    <row r="64" spans="2:12" s="66" customFormat="1">
      <c r="B64" s="459" t="s">
        <v>230</v>
      </c>
      <c r="C64" s="443">
        <v>249919.1582337197</v>
      </c>
      <c r="D64" s="443">
        <v>759692.46641195682</v>
      </c>
      <c r="E64" s="443">
        <v>898313.71374815959</v>
      </c>
      <c r="F64" s="443">
        <v>1041491.7548200517</v>
      </c>
      <c r="G64" s="443">
        <v>913114.39378081122</v>
      </c>
      <c r="H64" s="443">
        <v>816693.57805144996</v>
      </c>
      <c r="I64" s="443">
        <v>777022.08197553549</v>
      </c>
      <c r="J64" s="443">
        <v>735154.24740540457</v>
      </c>
      <c r="K64" s="443">
        <v>715489.10870797839</v>
      </c>
      <c r="L64" s="445">
        <v>672165.54616136174</v>
      </c>
    </row>
    <row r="65" spans="2:12" s="66" customFormat="1">
      <c r="B65" s="447" t="s">
        <v>231</v>
      </c>
      <c r="C65" s="448">
        <v>249919.1582337197</v>
      </c>
      <c r="D65" s="448">
        <v>759692.46641195682</v>
      </c>
      <c r="E65" s="448">
        <v>898313.71374815959</v>
      </c>
      <c r="F65" s="448">
        <v>1041491.7548200517</v>
      </c>
      <c r="G65" s="448">
        <v>913114.39378081122</v>
      </c>
      <c r="H65" s="448">
        <v>816693.57805144996</v>
      </c>
      <c r="I65" s="448">
        <v>777022.08197553549</v>
      </c>
      <c r="J65" s="448">
        <v>735154.24740540457</v>
      </c>
      <c r="K65" s="448">
        <v>715489.10870797839</v>
      </c>
      <c r="L65" s="450">
        <v>672165.54616136174</v>
      </c>
    </row>
    <row r="66" spans="2:12" s="66" customFormat="1">
      <c r="B66" s="447" t="s">
        <v>232</v>
      </c>
      <c r="C66" s="315">
        <v>0</v>
      </c>
      <c r="D66" s="315">
        <v>0</v>
      </c>
      <c r="E66" s="315">
        <v>0</v>
      </c>
      <c r="F66" s="315">
        <v>0</v>
      </c>
      <c r="G66" s="315">
        <v>0</v>
      </c>
      <c r="H66" s="315">
        <v>0</v>
      </c>
      <c r="I66" s="315">
        <v>0</v>
      </c>
      <c r="J66" s="315">
        <v>0</v>
      </c>
      <c r="K66" s="315">
        <v>0</v>
      </c>
      <c r="L66" s="452">
        <v>0</v>
      </c>
    </row>
    <row r="67" spans="2:12" s="66" customFormat="1">
      <c r="B67" s="459" t="s">
        <v>233</v>
      </c>
      <c r="C67" s="443">
        <v>983948.0433418157</v>
      </c>
      <c r="D67" s="443">
        <v>2197762.8269509478</v>
      </c>
      <c r="E67" s="443">
        <v>2492899.6901659304</v>
      </c>
      <c r="F67" s="443">
        <v>2362704.1397983739</v>
      </c>
      <c r="G67" s="443">
        <v>2071470.2236583359</v>
      </c>
      <c r="H67" s="443">
        <v>1852732.1881125248</v>
      </c>
      <c r="I67" s="443">
        <v>1762734.348401587</v>
      </c>
      <c r="J67" s="443">
        <v>1667753.9459111863</v>
      </c>
      <c r="K67" s="443">
        <v>1623142.0664651068</v>
      </c>
      <c r="L67" s="445">
        <v>1524859.2331099925</v>
      </c>
    </row>
    <row r="68" spans="2:12" s="66" customFormat="1">
      <c r="B68" s="459" t="s">
        <v>234</v>
      </c>
      <c r="C68" s="453">
        <v>0</v>
      </c>
      <c r="D68" s="453">
        <v>0</v>
      </c>
      <c r="E68" s="453">
        <v>0</v>
      </c>
      <c r="F68" s="453">
        <v>0</v>
      </c>
      <c r="G68" s="453">
        <v>0</v>
      </c>
      <c r="H68" s="453">
        <v>0</v>
      </c>
      <c r="I68" s="453">
        <v>0</v>
      </c>
      <c r="J68" s="453">
        <v>0</v>
      </c>
      <c r="K68" s="453">
        <v>0</v>
      </c>
      <c r="L68" s="454">
        <v>0</v>
      </c>
    </row>
    <row r="69" spans="2:12" s="66" customFormat="1">
      <c r="B69" s="459" t="s">
        <v>235</v>
      </c>
      <c r="C69" s="443">
        <v>5028746.4912172686</v>
      </c>
      <c r="D69" s="443">
        <v>2493780.1377198054</v>
      </c>
      <c r="E69" s="443">
        <v>2893577.5527279624</v>
      </c>
      <c r="F69" s="443">
        <v>4371017.6905843494</v>
      </c>
      <c r="G69" s="443">
        <v>3832233.0928416559</v>
      </c>
      <c r="H69" s="443">
        <v>3427566.3354303781</v>
      </c>
      <c r="I69" s="443">
        <v>3261069.7593823709</v>
      </c>
      <c r="J69" s="443">
        <v>3085355.4104923778</v>
      </c>
      <c r="K69" s="443">
        <v>3002823.1496881661</v>
      </c>
      <c r="L69" s="445">
        <v>2820999.2826877804</v>
      </c>
    </row>
    <row r="70" spans="2:12" s="66" customFormat="1">
      <c r="B70" s="442" t="s">
        <v>236</v>
      </c>
      <c r="C70" s="451">
        <v>0</v>
      </c>
      <c r="D70" s="315">
        <v>0</v>
      </c>
      <c r="E70" s="315">
        <v>0</v>
      </c>
      <c r="F70" s="448">
        <v>2728.0907015177245</v>
      </c>
      <c r="G70" s="315">
        <v>2391.8181546485971</v>
      </c>
      <c r="H70" s="315">
        <v>2139.2528034524439</v>
      </c>
      <c r="I70" s="315">
        <v>2035.3370124160581</v>
      </c>
      <c r="J70" s="315">
        <v>1925.6681171465113</v>
      </c>
      <c r="K70" s="315">
        <v>1874.1571169141821</v>
      </c>
      <c r="L70" s="452">
        <v>1760.6750777208258</v>
      </c>
    </row>
    <row r="71" spans="2:12" s="66" customFormat="1">
      <c r="B71" s="442" t="s">
        <v>237</v>
      </c>
      <c r="C71" s="448">
        <v>57452.610992811642</v>
      </c>
      <c r="D71" s="315">
        <v>18755.979593917629</v>
      </c>
      <c r="E71" s="315">
        <v>13128.920032314951</v>
      </c>
      <c r="F71" s="448">
        <v>758.18244333617281</v>
      </c>
      <c r="G71" s="315">
        <v>664.72662785677085</v>
      </c>
      <c r="H71" s="315">
        <v>594.53445464001322</v>
      </c>
      <c r="I71" s="315">
        <v>565.65450269950543</v>
      </c>
      <c r="J71" s="315">
        <v>535.17566600716771</v>
      </c>
      <c r="K71" s="315">
        <v>520.85988977835302</v>
      </c>
      <c r="L71" s="452">
        <v>489.32131604159161</v>
      </c>
    </row>
    <row r="72" spans="2:12" s="66" customFormat="1">
      <c r="B72" s="460" t="s">
        <v>53</v>
      </c>
      <c r="C72" s="469">
        <v>27482593.084507652</v>
      </c>
      <c r="D72" s="469">
        <v>20329121.18296703</v>
      </c>
      <c r="E72" s="469">
        <v>21504341.386739191</v>
      </c>
      <c r="F72" s="469">
        <v>23696541.592308834</v>
      </c>
      <c r="G72" s="469">
        <v>20775635.630933441</v>
      </c>
      <c r="H72" s="469">
        <v>18581820.980245281</v>
      </c>
      <c r="I72" s="469">
        <v>17679195.248988815</v>
      </c>
      <c r="J72" s="469">
        <v>16726597.32521319</v>
      </c>
      <c r="K72" s="469">
        <v>16279166.248677595</v>
      </c>
      <c r="L72" s="463">
        <v>15293446.873500906</v>
      </c>
    </row>
    <row r="73" spans="2:12" s="216" customFormat="1" ht="15.75">
      <c r="B73" s="231" t="s">
        <v>238</v>
      </c>
    </row>
    <row r="74" spans="2:12" s="216" customFormat="1" ht="15.75">
      <c r="B74" s="231" t="s">
        <v>239</v>
      </c>
    </row>
    <row r="75" spans="2:12" s="216" customFormat="1" ht="15.75">
      <c r="B75" s="231" t="s">
        <v>240</v>
      </c>
    </row>
    <row r="76" spans="2:12" s="216" customFormat="1" ht="15.75">
      <c r="B76" s="231" t="s">
        <v>636</v>
      </c>
    </row>
    <row r="77" spans="2:12" s="216" customFormat="1" ht="15.75">
      <c r="B77" s="231" t="s">
        <v>637</v>
      </c>
    </row>
    <row r="78" spans="2:12" s="216" customFormat="1" ht="15.75">
      <c r="B78" s="231"/>
    </row>
    <row r="79" spans="2:12" s="216" customFormat="1" ht="15.75"/>
  </sheetData>
  <mergeCells count="1">
    <mergeCell ref="B8:B9"/>
  </mergeCells>
  <conditionalFormatting sqref="B8">
    <cfRule type="duplicateValues" dxfId="4" priority="6"/>
  </conditionalFormatting>
  <conditionalFormatting sqref="C8:K8">
    <cfRule type="duplicateValues" dxfId="3" priority="5"/>
  </conditionalFormatting>
  <conditionalFormatting sqref="L8">
    <cfRule type="duplicateValues" dxfId="2" priority="4"/>
  </conditionalFormatting>
  <conditionalFormatting sqref="C9:F9">
    <cfRule type="duplicateValues" dxfId="1" priority="3"/>
  </conditionalFormatting>
  <conditionalFormatting sqref="G9:L9">
    <cfRule type="duplicateValues" dxfId="0" priority="1"/>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636D6-9FE9-4446-9172-03243B44DEF1}">
  <dimension ref="B5:N48"/>
  <sheetViews>
    <sheetView showGridLines="0" zoomScale="90" zoomScaleNormal="90" workbookViewId="0">
      <selection activeCell="N23" sqref="N23"/>
    </sheetView>
  </sheetViews>
  <sheetFormatPr baseColWidth="10" defaultRowHeight="18"/>
  <cols>
    <col min="1" max="1" width="11.42578125" style="229"/>
    <col min="2" max="2" width="40.7109375" style="229" customWidth="1"/>
    <col min="3" max="4" width="25.7109375" style="229" customWidth="1"/>
    <col min="5" max="16384" width="11.42578125" style="229"/>
  </cols>
  <sheetData>
    <row r="5" spans="2:14" s="219" customFormat="1">
      <c r="B5" s="473" t="s">
        <v>700</v>
      </c>
      <c r="C5" s="474"/>
      <c r="D5" s="475"/>
      <c r="N5" s="234"/>
    </row>
    <row r="6" spans="2:14" s="219" customFormat="1">
      <c r="B6" s="476" t="s">
        <v>770</v>
      </c>
      <c r="C6" s="477"/>
      <c r="D6" s="478"/>
      <c r="N6" s="234"/>
    </row>
    <row r="7" spans="2:14" s="221" customFormat="1">
      <c r="B7" s="479"/>
      <c r="C7" s="479"/>
      <c r="D7" s="479"/>
    </row>
    <row r="8" spans="2:14" s="219" customFormat="1" ht="15" customHeight="1">
      <c r="B8" s="1609" t="s">
        <v>117</v>
      </c>
      <c r="C8" s="1611" t="s">
        <v>638</v>
      </c>
      <c r="D8" s="1613" t="s">
        <v>639</v>
      </c>
      <c r="N8" s="234"/>
    </row>
    <row r="9" spans="2:14" s="219" customFormat="1" ht="25.5" customHeight="1">
      <c r="B9" s="1610"/>
      <c r="C9" s="1612"/>
      <c r="D9" s="1614"/>
      <c r="N9" s="234"/>
    </row>
    <row r="10" spans="2:14" s="219" customFormat="1" ht="19.5">
      <c r="B10" s="480" t="s">
        <v>392</v>
      </c>
      <c r="C10" s="481">
        <v>153232.26069878999</v>
      </c>
      <c r="D10" s="482">
        <v>3.13319627958631</v>
      </c>
      <c r="N10" s="234"/>
    </row>
    <row r="11" spans="2:14" s="219" customFormat="1" ht="19.5">
      <c r="B11" s="483" t="s">
        <v>393</v>
      </c>
      <c r="C11" s="481">
        <v>17120.6515670995</v>
      </c>
      <c r="D11" s="482">
        <v>3.1889234058060598</v>
      </c>
    </row>
    <row r="12" spans="2:14" s="219" customFormat="1" ht="19.5" customHeight="1">
      <c r="B12" s="1471" t="s">
        <v>394</v>
      </c>
      <c r="C12" s="481">
        <v>34452.503964068201</v>
      </c>
      <c r="D12" s="482">
        <v>1.69727026184862</v>
      </c>
    </row>
    <row r="13" spans="2:14" s="219" customFormat="1">
      <c r="B13" s="483" t="s">
        <v>126</v>
      </c>
      <c r="C13" s="481">
        <v>667638.56070121902</v>
      </c>
      <c r="D13" s="482">
        <v>2.4300000000000002</v>
      </c>
    </row>
    <row r="14" spans="2:14" s="219" customFormat="1">
      <c r="B14" s="483" t="s">
        <v>243</v>
      </c>
      <c r="C14" s="481">
        <v>119617.28931264899</v>
      </c>
      <c r="D14" s="482">
        <v>4.9301208763323903</v>
      </c>
    </row>
    <row r="15" spans="2:14" s="219" customFormat="1" ht="19.5">
      <c r="B15" s="483" t="s">
        <v>395</v>
      </c>
      <c r="C15" s="481">
        <v>10685.467465982299</v>
      </c>
      <c r="D15" s="482">
        <v>2.81261986806506</v>
      </c>
    </row>
    <row r="16" spans="2:14" s="219" customFormat="1" ht="19.5">
      <c r="B16" s="483" t="s">
        <v>396</v>
      </c>
      <c r="C16" s="481">
        <v>1982.7304132450399</v>
      </c>
      <c r="D16" s="482">
        <v>2.1393830797556399</v>
      </c>
    </row>
    <row r="17" spans="2:4" s="219" customFormat="1" ht="19.5">
      <c r="B17" s="483" t="s">
        <v>397</v>
      </c>
      <c r="C17" s="481">
        <v>27549.978778965102</v>
      </c>
      <c r="D17" s="482">
        <v>1.42928813572945</v>
      </c>
    </row>
    <row r="18" spans="2:4" s="219" customFormat="1" ht="19.5">
      <c r="B18" s="483" t="s">
        <v>398</v>
      </c>
      <c r="C18" s="481">
        <v>806013</v>
      </c>
      <c r="D18" s="482">
        <v>3.45704567785975</v>
      </c>
    </row>
    <row r="19" spans="2:4" s="219" customFormat="1" ht="19.5">
      <c r="B19" s="483" t="s">
        <v>399</v>
      </c>
      <c r="C19" s="481">
        <v>1013.61994610044</v>
      </c>
      <c r="D19" s="482">
        <v>1.75214988512959</v>
      </c>
    </row>
    <row r="20" spans="2:4" s="219" customFormat="1">
      <c r="B20" s="483" t="s">
        <v>245</v>
      </c>
      <c r="C20" s="481">
        <v>9059.27216766731</v>
      </c>
      <c r="D20" s="482">
        <v>2.9893381325969499</v>
      </c>
    </row>
    <row r="21" spans="2:4" s="219" customFormat="1" ht="19.5">
      <c r="B21" s="483" t="s">
        <v>400</v>
      </c>
      <c r="C21" s="481">
        <v>76952.3136126795</v>
      </c>
      <c r="D21" s="482">
        <v>2.2119126567954401</v>
      </c>
    </row>
    <row r="22" spans="2:4" s="219" customFormat="1" ht="19.5">
      <c r="B22" s="483" t="s">
        <v>401</v>
      </c>
      <c r="C22" s="481">
        <v>4829.2315175428903</v>
      </c>
      <c r="D22" s="482">
        <v>1.4505228756942901</v>
      </c>
    </row>
    <row r="23" spans="2:4" s="219" customFormat="1">
      <c r="B23" s="483" t="s">
        <v>246</v>
      </c>
      <c r="C23" s="481">
        <v>5862.5821765283899</v>
      </c>
      <c r="D23" s="482">
        <v>1.6461570758436399</v>
      </c>
    </row>
    <row r="24" spans="2:4" s="219" customFormat="1" ht="19.5">
      <c r="B24" s="483" t="s">
        <v>402</v>
      </c>
      <c r="C24" s="481">
        <v>6066.1678526665901</v>
      </c>
      <c r="D24" s="482">
        <v>1.1100000000000001</v>
      </c>
    </row>
    <row r="25" spans="2:4" s="219" customFormat="1">
      <c r="B25" s="483" t="s">
        <v>247</v>
      </c>
      <c r="C25" s="481">
        <v>608.030838724055</v>
      </c>
      <c r="D25" s="482">
        <v>2.7999628627340898</v>
      </c>
    </row>
    <row r="26" spans="2:4" s="219" customFormat="1" ht="19.5">
      <c r="B26" s="483" t="s">
        <v>403</v>
      </c>
      <c r="C26" s="481">
        <v>22934.399970202601</v>
      </c>
      <c r="D26" s="482">
        <v>5.5567521990052997</v>
      </c>
    </row>
    <row r="27" spans="2:4" s="234" customFormat="1" ht="19.5">
      <c r="B27" s="483" t="s">
        <v>404</v>
      </c>
      <c r="C27" s="481">
        <v>40939.873778846202</v>
      </c>
      <c r="D27" s="482">
        <v>1.48331839214211</v>
      </c>
    </row>
    <row r="28" spans="2:4" s="219" customFormat="1">
      <c r="B28" s="483" t="s">
        <v>120</v>
      </c>
      <c r="C28" s="1470">
        <v>176961.45696474001</v>
      </c>
      <c r="D28" s="482">
        <v>3.2958101988917301</v>
      </c>
    </row>
    <row r="29" spans="2:4" s="219" customFormat="1" ht="19.5">
      <c r="B29" s="483" t="s">
        <v>405</v>
      </c>
      <c r="C29" s="481">
        <v>860.73514865775803</v>
      </c>
      <c r="D29" s="482">
        <v>1.0228076818782099</v>
      </c>
    </row>
    <row r="30" spans="2:4" s="219" customFormat="1" ht="19.5">
      <c r="B30" s="484" t="s">
        <v>406</v>
      </c>
      <c r="C30" s="485">
        <v>7006.2579782482026</v>
      </c>
      <c r="D30" s="486">
        <v>0.27388591010166941</v>
      </c>
    </row>
    <row r="31" spans="2:4" s="219" customFormat="1">
      <c r="B31" s="483" t="s">
        <v>249</v>
      </c>
      <c r="C31" s="481">
        <v>8578.6378241219609</v>
      </c>
      <c r="D31" s="482">
        <v>1.9380189333320701</v>
      </c>
    </row>
    <row r="32" spans="2:4" s="219" customFormat="1">
      <c r="B32" s="483" t="s">
        <v>674</v>
      </c>
      <c r="C32" s="481">
        <v>3602.1962244964702</v>
      </c>
      <c r="D32" s="482">
        <v>1.47</v>
      </c>
    </row>
    <row r="33" spans="2:4" s="219" customFormat="1" ht="19.5">
      <c r="B33" s="483" t="s">
        <v>407</v>
      </c>
      <c r="C33" s="481">
        <v>25080.981189050501</v>
      </c>
      <c r="D33" s="482">
        <v>2.2556443815422602</v>
      </c>
    </row>
    <row r="34" spans="2:4" s="219" customFormat="1">
      <c r="B34" s="483" t="s">
        <v>250</v>
      </c>
      <c r="C34" s="481">
        <v>20663.490146735799</v>
      </c>
      <c r="D34" s="482">
        <v>1.4358458780433201</v>
      </c>
    </row>
    <row r="35" spans="2:4" s="219" customFormat="1">
      <c r="B35" s="483" t="s">
        <v>251</v>
      </c>
      <c r="C35" s="481">
        <v>6278.4552546056602</v>
      </c>
      <c r="D35" s="482">
        <v>1.6601012301288001</v>
      </c>
    </row>
    <row r="36" spans="2:4" s="219" customFormat="1" ht="19.5">
      <c r="B36" s="483" t="s">
        <v>408</v>
      </c>
      <c r="C36" s="481">
        <v>97792.648785560305</v>
      </c>
      <c r="D36" s="482">
        <v>2.91</v>
      </c>
    </row>
    <row r="37" spans="2:4" s="219" customFormat="1" ht="19.5">
      <c r="B37" s="483" t="s">
        <v>409</v>
      </c>
      <c r="C37" s="481">
        <v>9566.0090893885008</v>
      </c>
      <c r="D37" s="482">
        <v>1.9960061394102899</v>
      </c>
    </row>
    <row r="38" spans="2:4" s="219" customFormat="1">
      <c r="B38" s="483" t="s">
        <v>252</v>
      </c>
      <c r="C38" s="481">
        <v>1721.27570539812</v>
      </c>
      <c r="D38" s="482">
        <v>0.93211354008867997</v>
      </c>
    </row>
    <row r="39" spans="2:4" s="219" customFormat="1">
      <c r="B39" s="483" t="s">
        <v>253</v>
      </c>
      <c r="C39" s="481">
        <v>3280.0788233875701</v>
      </c>
      <c r="D39" s="482">
        <v>0.47521012660862999</v>
      </c>
    </row>
    <row r="40" spans="2:4" s="219" customFormat="1" ht="19.5">
      <c r="B40" s="483" t="s">
        <v>410</v>
      </c>
      <c r="C40" s="481">
        <v>20974.102771891699</v>
      </c>
      <c r="D40" s="482">
        <v>3.3499007696757999</v>
      </c>
    </row>
    <row r="41" spans="2:4" s="219" customFormat="1">
      <c r="B41" s="483" t="s">
        <v>290</v>
      </c>
      <c r="C41" s="481">
        <v>22213.681458254501</v>
      </c>
      <c r="D41" s="482">
        <v>3.36</v>
      </c>
    </row>
    <row r="42" spans="2:4" s="219" customFormat="1">
      <c r="B42" s="487" t="s">
        <v>127</v>
      </c>
      <c r="C42" s="488">
        <v>29168.377619589799</v>
      </c>
      <c r="D42" s="489">
        <v>1.1301475223258</v>
      </c>
    </row>
    <row r="43" spans="2:4" s="219" customFormat="1" ht="17.25">
      <c r="B43" s="235" t="s">
        <v>238</v>
      </c>
      <c r="C43" s="235"/>
      <c r="D43" s="235"/>
    </row>
    <row r="44" spans="2:4" s="219" customFormat="1" ht="17.25">
      <c r="B44" s="235" t="s">
        <v>254</v>
      </c>
      <c r="C44" s="235"/>
      <c r="D44" s="235"/>
    </row>
    <row r="45" spans="2:4" s="201" customFormat="1" ht="42" customHeight="1">
      <c r="B45" s="1615" t="s">
        <v>255</v>
      </c>
      <c r="C45" s="1615"/>
      <c r="D45" s="1615"/>
    </row>
    <row r="46" spans="2:4" s="201" customFormat="1" ht="47.25" customHeight="1">
      <c r="B46" s="1616" t="s">
        <v>790</v>
      </c>
      <c r="C46" s="1616"/>
      <c r="D46" s="1616"/>
    </row>
    <row r="47" spans="2:4" s="201" customFormat="1" ht="39" customHeight="1">
      <c r="B47" s="1608" t="s">
        <v>791</v>
      </c>
      <c r="C47" s="1608"/>
      <c r="D47" s="1608"/>
    </row>
    <row r="48" spans="2:4" s="201" customFormat="1">
      <c r="B48" s="229"/>
      <c r="C48" s="229"/>
      <c r="D48" s="229"/>
    </row>
  </sheetData>
  <mergeCells count="6">
    <mergeCell ref="B47:D47"/>
    <mergeCell ref="B8:B9"/>
    <mergeCell ref="C8:C9"/>
    <mergeCell ref="D8:D9"/>
    <mergeCell ref="B45:D45"/>
    <mergeCell ref="B46:D4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04A74-0562-4C79-A3BE-81AF762CE41E}">
  <dimension ref="B5:I53"/>
  <sheetViews>
    <sheetView showGridLines="0" topLeftCell="A22" zoomScale="90" zoomScaleNormal="90" workbookViewId="0">
      <selection activeCell="E12" sqref="E12"/>
    </sheetView>
  </sheetViews>
  <sheetFormatPr baseColWidth="10" defaultRowHeight="18"/>
  <cols>
    <col min="1" max="1" width="11.42578125" style="229"/>
    <col min="2" max="2" width="38" style="229" customWidth="1"/>
    <col min="3" max="5" width="16" style="229" customWidth="1"/>
    <col min="6" max="9" width="11.42578125" style="243"/>
    <col min="10" max="16384" width="11.42578125" style="229"/>
  </cols>
  <sheetData>
    <row r="5" spans="2:9" s="219" customFormat="1">
      <c r="B5" s="490" t="s">
        <v>701</v>
      </c>
      <c r="C5" s="491"/>
      <c r="D5" s="491"/>
      <c r="E5" s="492"/>
      <c r="F5" s="234"/>
      <c r="G5" s="234"/>
      <c r="H5" s="234"/>
      <c r="I5" s="234"/>
    </row>
    <row r="6" spans="2:9" s="219" customFormat="1">
      <c r="B6" s="1369" t="s">
        <v>256</v>
      </c>
      <c r="C6" s="493"/>
      <c r="D6" s="493"/>
      <c r="E6" s="494"/>
      <c r="F6" s="234"/>
      <c r="G6" s="234"/>
      <c r="H6" s="234"/>
      <c r="I6" s="234"/>
    </row>
    <row r="7" spans="2:9" s="221" customFormat="1">
      <c r="B7" s="495"/>
      <c r="C7" s="495"/>
      <c r="D7" s="495"/>
      <c r="E7" s="495"/>
    </row>
    <row r="8" spans="2:9" s="219" customFormat="1" ht="22.5" customHeight="1">
      <c r="B8" s="1609" t="s">
        <v>117</v>
      </c>
      <c r="C8" s="1617" t="s">
        <v>257</v>
      </c>
      <c r="D8" s="1617"/>
      <c r="E8" s="1617"/>
      <c r="F8" s="234"/>
      <c r="G8" s="234"/>
      <c r="H8" s="234"/>
      <c r="I8" s="234"/>
    </row>
    <row r="9" spans="2:9" s="219" customFormat="1" ht="28.5" customHeight="1">
      <c r="B9" s="1610"/>
      <c r="C9" s="1365" t="s">
        <v>143</v>
      </c>
      <c r="D9" s="1365" t="s">
        <v>640</v>
      </c>
      <c r="E9" s="1365" t="s">
        <v>411</v>
      </c>
      <c r="F9" s="234"/>
      <c r="G9" s="234"/>
      <c r="H9" s="234"/>
      <c r="I9" s="234"/>
    </row>
    <row r="10" spans="2:9" s="219" customFormat="1" ht="19.5">
      <c r="B10" s="483" t="s">
        <v>681</v>
      </c>
      <c r="C10" s="496">
        <v>29.96</v>
      </c>
      <c r="D10" s="496">
        <v>62.78</v>
      </c>
      <c r="E10" s="497">
        <v>7.2599999999999909</v>
      </c>
      <c r="F10" s="234"/>
      <c r="G10" s="234"/>
      <c r="H10" s="234"/>
      <c r="I10" s="234"/>
    </row>
    <row r="11" spans="2:9" s="219" customFormat="1">
      <c r="B11" s="483" t="s">
        <v>275</v>
      </c>
      <c r="C11" s="496">
        <v>58.55</v>
      </c>
      <c r="D11" s="496">
        <v>21.08</v>
      </c>
      <c r="E11" s="497">
        <v>20.37</v>
      </c>
      <c r="F11" s="234"/>
      <c r="G11" s="234"/>
      <c r="H11" s="234"/>
      <c r="I11" s="234"/>
    </row>
    <row r="12" spans="2:9" s="219" customFormat="1">
      <c r="B12" s="483" t="s">
        <v>278</v>
      </c>
      <c r="C12" s="496">
        <v>28.46</v>
      </c>
      <c r="D12" s="496">
        <v>52.96</v>
      </c>
      <c r="E12" s="497">
        <v>18.579999999999998</v>
      </c>
      <c r="F12" s="234"/>
      <c r="G12" s="234"/>
      <c r="H12" s="234"/>
      <c r="I12" s="234"/>
    </row>
    <row r="13" spans="2:9" s="219" customFormat="1">
      <c r="B13" s="483" t="s">
        <v>280</v>
      </c>
      <c r="C13" s="496">
        <v>17.260000000000002</v>
      </c>
      <c r="D13" s="496">
        <v>64.42</v>
      </c>
      <c r="E13" s="497">
        <v>18.32</v>
      </c>
      <c r="F13" s="234"/>
      <c r="G13" s="234"/>
      <c r="H13" s="234"/>
      <c r="I13" s="234"/>
    </row>
    <row r="14" spans="2:9" s="219" customFormat="1" ht="19.5">
      <c r="B14" s="483" t="s">
        <v>682</v>
      </c>
      <c r="C14" s="496">
        <v>23.39</v>
      </c>
      <c r="D14" s="496">
        <v>44.038032632938098</v>
      </c>
      <c r="E14" s="497">
        <v>32.57</v>
      </c>
      <c r="F14" s="234"/>
      <c r="G14" s="234"/>
      <c r="H14" s="234"/>
      <c r="I14" s="234"/>
    </row>
    <row r="15" spans="2:9" s="219" customFormat="1">
      <c r="B15" s="483" t="s">
        <v>126</v>
      </c>
      <c r="C15" s="496">
        <v>18.96</v>
      </c>
      <c r="D15" s="496">
        <v>78.010000000000005</v>
      </c>
      <c r="E15" s="497">
        <v>3.03</v>
      </c>
      <c r="F15" s="234"/>
      <c r="G15" s="234"/>
      <c r="H15" s="234"/>
      <c r="I15" s="234"/>
    </row>
    <row r="16" spans="2:9" s="219" customFormat="1">
      <c r="B16" s="483" t="s">
        <v>243</v>
      </c>
      <c r="C16" s="496">
        <v>22.802235902031299</v>
      </c>
      <c r="D16" s="496">
        <v>76.116814785114599</v>
      </c>
      <c r="E16" s="497">
        <v>1.0809493128541021</v>
      </c>
      <c r="F16" s="234"/>
      <c r="G16" s="234"/>
      <c r="H16" s="234"/>
      <c r="I16" s="234"/>
    </row>
    <row r="17" spans="2:9" s="219" customFormat="1">
      <c r="B17" s="483" t="s">
        <v>675</v>
      </c>
      <c r="C17" s="496">
        <v>24.31</v>
      </c>
      <c r="D17" s="496">
        <v>48.73</v>
      </c>
      <c r="E17" s="497">
        <v>26.96</v>
      </c>
      <c r="F17" s="234"/>
      <c r="G17" s="234"/>
      <c r="H17" s="234"/>
      <c r="I17" s="234"/>
    </row>
    <row r="18" spans="2:9" s="219" customFormat="1">
      <c r="B18" s="483" t="s">
        <v>125</v>
      </c>
      <c r="C18" s="496">
        <v>37.46</v>
      </c>
      <c r="D18" s="496">
        <v>50.24</v>
      </c>
      <c r="E18" s="497">
        <v>12.3</v>
      </c>
      <c r="F18" s="234"/>
      <c r="G18" s="234"/>
      <c r="H18" s="234"/>
      <c r="I18" s="234"/>
    </row>
    <row r="19" spans="2:9" s="219" customFormat="1">
      <c r="B19" s="483" t="s">
        <v>264</v>
      </c>
      <c r="C19" s="496">
        <v>36.979999999999997</v>
      </c>
      <c r="D19" s="496">
        <v>50.95</v>
      </c>
      <c r="E19" s="497">
        <v>12.07</v>
      </c>
      <c r="F19" s="234"/>
      <c r="G19" s="234"/>
      <c r="H19" s="234"/>
      <c r="I19" s="234"/>
    </row>
    <row r="20" spans="2:9" s="219" customFormat="1" ht="19.5">
      <c r="B20" s="483" t="s">
        <v>683</v>
      </c>
      <c r="C20" s="496">
        <v>19.885163142530001</v>
      </c>
      <c r="D20" s="496">
        <v>67.908209917209803</v>
      </c>
      <c r="E20" s="497">
        <v>12.206626940260193</v>
      </c>
      <c r="F20" s="234"/>
      <c r="G20" s="234"/>
      <c r="H20" s="234"/>
      <c r="I20" s="234"/>
    </row>
    <row r="21" spans="2:9" s="219" customFormat="1">
      <c r="B21" s="483" t="s">
        <v>245</v>
      </c>
      <c r="C21" s="496">
        <v>25.58</v>
      </c>
      <c r="D21" s="496">
        <v>58.08</v>
      </c>
      <c r="E21" s="497">
        <v>16.34</v>
      </c>
      <c r="F21" s="234"/>
      <c r="G21" s="234"/>
      <c r="H21" s="234"/>
      <c r="I21" s="234"/>
    </row>
    <row r="22" spans="2:9" s="219" customFormat="1">
      <c r="B22" s="483" t="s">
        <v>121</v>
      </c>
      <c r="C22" s="496">
        <v>32.46</v>
      </c>
      <c r="D22" s="496">
        <v>55.43</v>
      </c>
      <c r="E22" s="497">
        <v>12.11</v>
      </c>
      <c r="F22" s="234"/>
      <c r="G22" s="234"/>
      <c r="H22" s="234"/>
      <c r="I22" s="234"/>
    </row>
    <row r="23" spans="2:9" s="219" customFormat="1">
      <c r="B23" s="483" t="s">
        <v>265</v>
      </c>
      <c r="C23" s="496">
        <v>44.96</v>
      </c>
      <c r="D23" s="496">
        <v>38.299999999999997</v>
      </c>
      <c r="E23" s="497">
        <v>16.740000000000009</v>
      </c>
      <c r="F23" s="234"/>
      <c r="G23" s="234"/>
      <c r="H23" s="234"/>
      <c r="I23" s="234"/>
    </row>
    <row r="24" spans="2:9" s="219" customFormat="1">
      <c r="B24" s="483" t="s">
        <v>246</v>
      </c>
      <c r="C24" s="496">
        <v>35.08</v>
      </c>
      <c r="D24" s="496">
        <v>50.57</v>
      </c>
      <c r="E24" s="497">
        <v>14.349999999999994</v>
      </c>
      <c r="F24" s="234"/>
      <c r="G24" s="234"/>
      <c r="H24" s="234"/>
      <c r="I24" s="234"/>
    </row>
    <row r="25" spans="2:9" s="219" customFormat="1" ht="19.5">
      <c r="B25" s="483" t="s">
        <v>684</v>
      </c>
      <c r="C25" s="496">
        <v>16.760000000000002</v>
      </c>
      <c r="D25" s="496">
        <v>55.52</v>
      </c>
      <c r="E25" s="497">
        <v>27.72</v>
      </c>
      <c r="F25" s="234"/>
      <c r="G25" s="234"/>
      <c r="H25" s="234"/>
      <c r="I25" s="234"/>
    </row>
    <row r="26" spans="2:9" s="219" customFormat="1" ht="19.5">
      <c r="B26" s="483" t="s">
        <v>685</v>
      </c>
      <c r="C26" s="496">
        <v>24.99</v>
      </c>
      <c r="D26" s="496">
        <v>48.85</v>
      </c>
      <c r="E26" s="497">
        <v>26.159999999999997</v>
      </c>
      <c r="F26" s="234"/>
      <c r="G26" s="234"/>
      <c r="H26" s="234"/>
      <c r="I26" s="234"/>
    </row>
    <row r="27" spans="2:9" s="219" customFormat="1">
      <c r="B27" s="483" t="s">
        <v>286</v>
      </c>
      <c r="C27" s="496">
        <v>35.15</v>
      </c>
      <c r="D27" s="496">
        <v>53.91</v>
      </c>
      <c r="E27" s="497">
        <v>10.939999999999998</v>
      </c>
      <c r="F27" s="234"/>
      <c r="G27" s="234"/>
      <c r="H27" s="234"/>
      <c r="I27" s="234"/>
    </row>
    <row r="28" spans="2:9" s="219" customFormat="1">
      <c r="B28" s="483" t="s">
        <v>120</v>
      </c>
      <c r="C28" s="496">
        <v>15.4560032394998</v>
      </c>
      <c r="D28" s="496">
        <v>78.071000915196294</v>
      </c>
      <c r="E28" s="497">
        <v>6.4729958453038989</v>
      </c>
      <c r="F28" s="234"/>
      <c r="G28" s="234"/>
      <c r="H28" s="234"/>
      <c r="I28" s="234"/>
    </row>
    <row r="29" spans="2:9" s="219" customFormat="1">
      <c r="B29" s="483" t="s">
        <v>676</v>
      </c>
      <c r="C29" s="496">
        <v>46.99</v>
      </c>
      <c r="D29" s="496">
        <v>44.18</v>
      </c>
      <c r="E29" s="497">
        <v>8.83</v>
      </c>
      <c r="F29" s="234"/>
      <c r="G29" s="234"/>
      <c r="H29" s="234"/>
      <c r="I29" s="234"/>
    </row>
    <row r="30" spans="2:9" s="219" customFormat="1" ht="19.5">
      <c r="B30" s="484" t="s">
        <v>406</v>
      </c>
      <c r="C30" s="498">
        <v>77.437512502975991</v>
      </c>
      <c r="D30" s="498">
        <v>17.040677231978059</v>
      </c>
      <c r="E30" s="499">
        <v>5.5218102650459588</v>
      </c>
      <c r="F30" s="234"/>
      <c r="G30" s="234"/>
      <c r="H30" s="234"/>
      <c r="I30" s="234"/>
    </row>
    <row r="31" spans="2:9" s="219" customFormat="1">
      <c r="B31" s="483" t="s">
        <v>249</v>
      </c>
      <c r="C31" s="496">
        <v>46.55</v>
      </c>
      <c r="D31" s="496">
        <v>43.45</v>
      </c>
      <c r="E31" s="497">
        <v>10</v>
      </c>
      <c r="F31" s="234"/>
      <c r="G31" s="234"/>
      <c r="H31" s="234"/>
      <c r="I31" s="234"/>
    </row>
    <row r="32" spans="2:9" s="219" customFormat="1">
      <c r="B32" s="483" t="s">
        <v>674</v>
      </c>
      <c r="C32" s="496">
        <v>31.62</v>
      </c>
      <c r="D32" s="496">
        <v>50.13</v>
      </c>
      <c r="E32" s="497">
        <v>18.25</v>
      </c>
      <c r="F32" s="234"/>
      <c r="G32" s="234"/>
      <c r="H32" s="234"/>
      <c r="I32" s="234"/>
    </row>
    <row r="33" spans="2:9" s="219" customFormat="1">
      <c r="B33" s="483" t="s">
        <v>287</v>
      </c>
      <c r="C33" s="496">
        <v>30.68</v>
      </c>
      <c r="D33" s="496">
        <v>56.52</v>
      </c>
      <c r="E33" s="497">
        <v>12.799999999999997</v>
      </c>
      <c r="F33" s="234"/>
      <c r="G33" s="234"/>
      <c r="H33" s="234"/>
      <c r="I33" s="234"/>
    </row>
    <row r="34" spans="2:9" s="219" customFormat="1">
      <c r="B34" s="483" t="s">
        <v>250</v>
      </c>
      <c r="C34" s="496">
        <v>37.39</v>
      </c>
      <c r="D34" s="496">
        <v>50.97</v>
      </c>
      <c r="E34" s="497">
        <v>11.64</v>
      </c>
      <c r="F34" s="234"/>
      <c r="G34" s="234"/>
      <c r="H34" s="234"/>
      <c r="I34" s="234"/>
    </row>
    <row r="35" spans="2:9" s="219" customFormat="1">
      <c r="B35" s="483" t="s">
        <v>251</v>
      </c>
      <c r="C35" s="496">
        <v>35.58</v>
      </c>
      <c r="D35" s="496">
        <v>53.66</v>
      </c>
      <c r="E35" s="497">
        <v>10.760000000000005</v>
      </c>
      <c r="F35" s="234"/>
      <c r="G35" s="234"/>
      <c r="H35" s="234"/>
      <c r="I35" s="234"/>
    </row>
    <row r="36" spans="2:9" s="219" customFormat="1" ht="19.5">
      <c r="B36" s="483" t="s">
        <v>686</v>
      </c>
      <c r="C36" s="496">
        <v>19.399999999999999</v>
      </c>
      <c r="D36" s="496">
        <v>58.54</v>
      </c>
      <c r="E36" s="497">
        <v>22.060000000000002</v>
      </c>
      <c r="F36" s="234"/>
      <c r="G36" s="234"/>
      <c r="H36" s="234"/>
      <c r="I36" s="234"/>
    </row>
    <row r="37" spans="2:9" s="219" customFormat="1">
      <c r="B37" s="483" t="s">
        <v>677</v>
      </c>
      <c r="C37" s="496">
        <v>32.318677872440198</v>
      </c>
      <c r="D37" s="496">
        <v>36.049999999999997</v>
      </c>
      <c r="E37" s="497">
        <v>31.626843722703398</v>
      </c>
      <c r="F37" s="234"/>
      <c r="G37" s="234"/>
      <c r="H37" s="234"/>
      <c r="I37" s="234"/>
    </row>
    <row r="38" spans="2:9" s="219" customFormat="1">
      <c r="B38" s="483" t="s">
        <v>252</v>
      </c>
      <c r="C38" s="496">
        <v>37.92</v>
      </c>
      <c r="D38" s="496">
        <v>45.7</v>
      </c>
      <c r="E38" s="497">
        <v>16.379999999999995</v>
      </c>
      <c r="F38" s="234"/>
      <c r="G38" s="234"/>
      <c r="H38" s="234"/>
      <c r="I38" s="234"/>
    </row>
    <row r="39" spans="2:9" s="219" customFormat="1">
      <c r="B39" s="483" t="s">
        <v>253</v>
      </c>
      <c r="C39" s="496">
        <v>31.65</v>
      </c>
      <c r="D39" s="496">
        <v>55.17</v>
      </c>
      <c r="E39" s="497">
        <v>13.180000000000007</v>
      </c>
      <c r="F39" s="234"/>
      <c r="G39" s="234"/>
      <c r="H39" s="234"/>
      <c r="I39" s="234"/>
    </row>
    <row r="40" spans="2:9" s="219" customFormat="1" ht="19.5">
      <c r="B40" s="483" t="s">
        <v>687</v>
      </c>
      <c r="C40" s="496">
        <v>23.25</v>
      </c>
      <c r="D40" s="496">
        <v>60.65</v>
      </c>
      <c r="E40" s="497">
        <v>16.099999999999994</v>
      </c>
      <c r="F40" s="234"/>
      <c r="G40" s="234"/>
      <c r="H40" s="234"/>
      <c r="I40" s="234"/>
    </row>
    <row r="41" spans="2:9" s="219" customFormat="1">
      <c r="B41" s="483" t="s">
        <v>290</v>
      </c>
      <c r="C41" s="496">
        <v>26.81</v>
      </c>
      <c r="D41" s="496">
        <v>65.91</v>
      </c>
      <c r="E41" s="497">
        <v>7.2800000000000011</v>
      </c>
      <c r="F41" s="234"/>
      <c r="G41" s="234"/>
      <c r="H41" s="234"/>
      <c r="I41" s="234"/>
    </row>
    <row r="42" spans="2:9" s="219" customFormat="1">
      <c r="B42" s="487" t="s">
        <v>259</v>
      </c>
      <c r="C42" s="500">
        <v>27.45</v>
      </c>
      <c r="D42" s="500">
        <v>62.4204761797548</v>
      </c>
      <c r="E42" s="501">
        <v>10.129523820245197</v>
      </c>
      <c r="F42" s="234"/>
      <c r="G42" s="234"/>
      <c r="H42" s="234"/>
      <c r="I42" s="234"/>
    </row>
    <row r="43" spans="2:9" s="219" customFormat="1">
      <c r="B43" s="237" t="s">
        <v>680</v>
      </c>
      <c r="C43" s="496"/>
      <c r="D43" s="496"/>
      <c r="E43" s="1393"/>
      <c r="F43" s="234"/>
      <c r="G43" s="234"/>
      <c r="H43" s="234"/>
      <c r="I43" s="234"/>
    </row>
    <row r="44" spans="2:9" s="201" customFormat="1" ht="15.75">
      <c r="B44" s="201" t="s">
        <v>679</v>
      </c>
      <c r="C44" s="238"/>
      <c r="D44" s="238"/>
      <c r="E44" s="238"/>
      <c r="F44" s="239"/>
      <c r="G44" s="239"/>
      <c r="H44" s="239"/>
      <c r="I44" s="239"/>
    </row>
    <row r="45" spans="2:9" s="201" customFormat="1" ht="15.75">
      <c r="B45" s="237" t="s">
        <v>238</v>
      </c>
      <c r="C45" s="238"/>
      <c r="D45" s="238"/>
      <c r="E45" s="238"/>
      <c r="F45" s="239"/>
      <c r="G45" s="239"/>
      <c r="H45" s="239"/>
      <c r="I45" s="239"/>
    </row>
    <row r="46" spans="2:9" s="201" customFormat="1" ht="15.75">
      <c r="B46" s="237" t="s">
        <v>254</v>
      </c>
      <c r="C46" s="240"/>
      <c r="D46" s="240"/>
      <c r="E46" s="240"/>
      <c r="F46" s="239"/>
      <c r="G46" s="239"/>
      <c r="H46" s="239"/>
      <c r="I46" s="239"/>
    </row>
    <row r="47" spans="2:9" s="201" customFormat="1" ht="18" customHeight="1">
      <c r="B47" s="201" t="s">
        <v>784</v>
      </c>
      <c r="C47" s="240"/>
      <c r="D47" s="240"/>
      <c r="E47" s="240"/>
      <c r="F47" s="239"/>
      <c r="G47" s="239"/>
      <c r="H47" s="239"/>
      <c r="I47" s="239"/>
    </row>
    <row r="48" spans="2:9" s="201" customFormat="1" ht="18" customHeight="1">
      <c r="B48" s="237" t="s">
        <v>260</v>
      </c>
      <c r="C48" s="240"/>
      <c r="D48" s="240"/>
      <c r="E48" s="240"/>
      <c r="F48" s="239"/>
      <c r="G48" s="239"/>
      <c r="H48" s="239"/>
      <c r="I48" s="239"/>
    </row>
    <row r="49" spans="2:9" s="201" customFormat="1" ht="38.25" customHeight="1">
      <c r="B49" s="1618" t="s">
        <v>261</v>
      </c>
      <c r="C49" s="1618"/>
      <c r="D49" s="1618"/>
      <c r="E49" s="1618"/>
      <c r="F49" s="239"/>
      <c r="G49" s="239"/>
      <c r="H49" s="239"/>
      <c r="I49" s="239"/>
    </row>
    <row r="50" spans="2:9" s="201" customFormat="1" ht="17.25" customHeight="1">
      <c r="B50" s="241" t="s">
        <v>262</v>
      </c>
      <c r="C50" s="242"/>
      <c r="D50" s="242"/>
      <c r="E50" s="240"/>
      <c r="F50" s="239"/>
      <c r="G50" s="239"/>
      <c r="H50" s="239"/>
      <c r="I50" s="239"/>
    </row>
    <row r="51" spans="2:9" s="201" customFormat="1" ht="35.25" customHeight="1">
      <c r="B51" s="1619" t="s">
        <v>779</v>
      </c>
      <c r="C51" s="1619"/>
      <c r="D51" s="1619"/>
      <c r="E51" s="1619"/>
      <c r="F51" s="239"/>
      <c r="G51" s="239"/>
      <c r="H51" s="239"/>
      <c r="I51" s="239"/>
    </row>
    <row r="52" spans="2:9" s="201" customFormat="1" ht="33.75" customHeight="1">
      <c r="B52" s="1608" t="s">
        <v>789</v>
      </c>
      <c r="C52" s="1608"/>
      <c r="D52" s="1608"/>
      <c r="E52" s="1608"/>
      <c r="F52" s="239"/>
      <c r="G52" s="239"/>
      <c r="H52" s="239"/>
      <c r="I52" s="239"/>
    </row>
    <row r="53" spans="2:9" s="201" customFormat="1" ht="18" customHeight="1">
      <c r="F53" s="239"/>
      <c r="G53" s="239"/>
      <c r="H53" s="239"/>
      <c r="I53" s="239"/>
    </row>
  </sheetData>
  <mergeCells count="5">
    <mergeCell ref="B8:B9"/>
    <mergeCell ref="C8:E8"/>
    <mergeCell ref="B49:E49"/>
    <mergeCell ref="B51:E51"/>
    <mergeCell ref="B52:E5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24A1C-A8F0-429E-8CC3-2310216E1026}">
  <dimension ref="B5:T53"/>
  <sheetViews>
    <sheetView showGridLines="0" topLeftCell="A19" workbookViewId="0">
      <selection activeCell="I53" sqref="I53"/>
    </sheetView>
  </sheetViews>
  <sheetFormatPr baseColWidth="10" defaultRowHeight="17.25"/>
  <cols>
    <col min="1" max="1" width="11.42578125" style="219"/>
    <col min="2" max="2" width="29" style="219" customWidth="1"/>
    <col min="3" max="3" width="19.7109375" style="219" customWidth="1"/>
    <col min="4" max="4" width="17.5703125" style="219" customWidth="1"/>
    <col min="5" max="5" width="12.85546875" style="219" customWidth="1"/>
    <col min="6" max="6" width="11.42578125" style="219"/>
    <col min="7" max="9" width="11.42578125" style="1394"/>
    <col min="10" max="16384" width="11.42578125" style="219"/>
  </cols>
  <sheetData>
    <row r="5" spans="2:11" ht="40.5" customHeight="1">
      <c r="B5" s="1620" t="s">
        <v>702</v>
      </c>
      <c r="C5" s="1621"/>
      <c r="D5" s="1621"/>
      <c r="E5" s="1622"/>
      <c r="K5" s="234"/>
    </row>
    <row r="6" spans="2:11" s="221" customFormat="1">
      <c r="B6" s="502"/>
      <c r="C6" s="502"/>
      <c r="D6" s="502"/>
      <c r="E6" s="502"/>
      <c r="G6" s="1395"/>
      <c r="H6" s="1395"/>
      <c r="I6" s="1395"/>
    </row>
    <row r="7" spans="2:11" ht="48" customHeight="1">
      <c r="B7" s="1103" t="s">
        <v>117</v>
      </c>
      <c r="C7" s="1101" t="s">
        <v>641</v>
      </c>
      <c r="D7" s="1101" t="s">
        <v>645</v>
      </c>
      <c r="E7" s="1102" t="s">
        <v>646</v>
      </c>
      <c r="K7" s="234"/>
    </row>
    <row r="8" spans="2:11" ht="18">
      <c r="B8" s="470" t="s">
        <v>263</v>
      </c>
      <c r="C8" s="310">
        <v>22764.63</v>
      </c>
      <c r="D8" s="244">
        <v>14.81</v>
      </c>
      <c r="E8" s="249">
        <v>0.46</v>
      </c>
      <c r="K8" s="234"/>
    </row>
    <row r="9" spans="2:11">
      <c r="B9" s="470" t="s">
        <v>275</v>
      </c>
      <c r="C9" s="308">
        <v>2133.1971767871501</v>
      </c>
      <c r="D9" s="244">
        <v>38.04</v>
      </c>
      <c r="E9" s="1396">
        <v>0.2</v>
      </c>
      <c r="K9" s="234"/>
    </row>
    <row r="10" spans="2:11" ht="18">
      <c r="B10" s="470" t="s">
        <v>241</v>
      </c>
      <c r="C10" s="310">
        <v>1318.52</v>
      </c>
      <c r="D10" s="244">
        <v>6.4272507498507121</v>
      </c>
      <c r="E10" s="249">
        <v>0.25</v>
      </c>
    </row>
    <row r="11" spans="2:11">
      <c r="B11" s="470" t="s">
        <v>280</v>
      </c>
      <c r="C11" s="310">
        <v>2001.84</v>
      </c>
      <c r="D11" s="244">
        <v>8.56</v>
      </c>
      <c r="E11" s="249">
        <v>0.28999999999999998</v>
      </c>
    </row>
    <row r="12" spans="2:11" ht="18">
      <c r="B12" s="470" t="s">
        <v>242</v>
      </c>
      <c r="C12" s="310">
        <v>2376.11</v>
      </c>
      <c r="D12" s="244">
        <v>6.91</v>
      </c>
      <c r="E12" s="249">
        <v>0.12</v>
      </c>
    </row>
    <row r="13" spans="2:11">
      <c r="B13" s="470" t="s">
        <v>126</v>
      </c>
      <c r="C13" s="310">
        <v>102015.90903780299</v>
      </c>
      <c r="D13" s="244">
        <v>15.28</v>
      </c>
      <c r="E13" s="309">
        <v>0.37</v>
      </c>
    </row>
    <row r="14" spans="2:11">
      <c r="B14" s="470" t="s">
        <v>243</v>
      </c>
      <c r="C14" s="310">
        <v>11684.441727147299</v>
      </c>
      <c r="D14" s="244">
        <v>9.77</v>
      </c>
      <c r="E14" s="249">
        <v>0.48</v>
      </c>
    </row>
    <row r="15" spans="2:11" ht="18">
      <c r="B15" s="470" t="s">
        <v>244</v>
      </c>
      <c r="C15" s="310">
        <v>363.44</v>
      </c>
      <c r="D15" s="244">
        <v>3.4</v>
      </c>
      <c r="E15" s="249">
        <v>0.09</v>
      </c>
    </row>
    <row r="16" spans="2:11">
      <c r="B16" s="470" t="s">
        <v>675</v>
      </c>
      <c r="C16" s="310">
        <v>266.72902807053703</v>
      </c>
      <c r="D16" s="244">
        <v>13.5</v>
      </c>
      <c r="E16" s="249">
        <v>0.28999999999999998</v>
      </c>
    </row>
    <row r="17" spans="2:5">
      <c r="B17" s="470" t="s">
        <v>125</v>
      </c>
      <c r="C17" s="310">
        <v>4648.9799956055904</v>
      </c>
      <c r="D17" s="244">
        <v>16.87</v>
      </c>
      <c r="E17" s="249">
        <v>0.24</v>
      </c>
    </row>
    <row r="18" spans="2:5" ht="18">
      <c r="B18" s="470" t="s">
        <v>690</v>
      </c>
      <c r="C18" s="310">
        <v>66828</v>
      </c>
      <c r="D18" s="244">
        <v>8.2899999999999991</v>
      </c>
      <c r="E18" s="249">
        <v>0.28999999999999998</v>
      </c>
    </row>
    <row r="19" spans="2:5">
      <c r="B19" s="470" t="s">
        <v>264</v>
      </c>
      <c r="C19" s="310">
        <v>94.500557101867699</v>
      </c>
      <c r="D19" s="244">
        <v>9.32</v>
      </c>
      <c r="E19" s="249">
        <v>0.16</v>
      </c>
    </row>
    <row r="20" spans="2:5">
      <c r="B20" s="470" t="s">
        <v>245</v>
      </c>
      <c r="C20" s="310">
        <v>663.94</v>
      </c>
      <c r="D20" s="244">
        <v>7.33</v>
      </c>
      <c r="E20" s="249">
        <v>0.22</v>
      </c>
    </row>
    <row r="21" spans="2:5">
      <c r="B21" s="470" t="s">
        <v>121</v>
      </c>
      <c r="C21" s="310">
        <v>9050.98</v>
      </c>
      <c r="D21" s="244">
        <v>11.72</v>
      </c>
      <c r="E21" s="249">
        <v>0.26</v>
      </c>
    </row>
    <row r="22" spans="2:5">
      <c r="B22" s="470" t="s">
        <v>265</v>
      </c>
      <c r="C22" s="310">
        <v>1082.07</v>
      </c>
      <c r="D22" s="244">
        <v>22.31</v>
      </c>
      <c r="E22" s="249">
        <v>0.32</v>
      </c>
    </row>
    <row r="23" spans="2:5" ht="18">
      <c r="B23" s="470" t="s">
        <v>266</v>
      </c>
      <c r="C23" s="310">
        <v>597.87</v>
      </c>
      <c r="D23" s="244">
        <v>10.199999999999999</v>
      </c>
      <c r="E23" s="249">
        <v>0.17</v>
      </c>
    </row>
    <row r="24" spans="2:5">
      <c r="B24" s="470" t="s">
        <v>272</v>
      </c>
      <c r="C24" s="310">
        <v>212.42</v>
      </c>
      <c r="D24" s="244">
        <v>3.5</v>
      </c>
      <c r="E24" s="249">
        <v>0.04</v>
      </c>
    </row>
    <row r="25" spans="2:5">
      <c r="B25" s="470" t="s">
        <v>247</v>
      </c>
      <c r="C25" s="310">
        <v>17.190000000000001</v>
      </c>
      <c r="D25" s="244">
        <v>2.83</v>
      </c>
      <c r="E25" s="249">
        <v>0.08</v>
      </c>
    </row>
    <row r="26" spans="2:5" ht="18">
      <c r="B26" s="470" t="s">
        <v>267</v>
      </c>
      <c r="C26" s="310">
        <v>253.48</v>
      </c>
      <c r="D26" s="244">
        <v>1.1100000000000001</v>
      </c>
      <c r="E26" s="249">
        <v>0.06</v>
      </c>
    </row>
    <row r="27" spans="2:5">
      <c r="B27" s="470" t="s">
        <v>286</v>
      </c>
      <c r="C27" s="310">
        <v>5604.4945231269203</v>
      </c>
      <c r="D27" s="244">
        <v>13.96</v>
      </c>
      <c r="E27" s="249">
        <v>0.2</v>
      </c>
    </row>
    <row r="28" spans="2:5" ht="18">
      <c r="B28" s="470" t="s">
        <v>268</v>
      </c>
      <c r="C28" s="310">
        <v>14826.010069829101</v>
      </c>
      <c r="D28" s="244">
        <v>8.36</v>
      </c>
      <c r="E28" s="249">
        <v>0.28000000000000003</v>
      </c>
    </row>
    <row r="29" spans="2:5">
      <c r="B29" s="470" t="s">
        <v>676</v>
      </c>
      <c r="C29" s="310">
        <v>213.939682335366</v>
      </c>
      <c r="D29" s="244">
        <v>24.39</v>
      </c>
      <c r="E29" s="249">
        <v>0.25</v>
      </c>
    </row>
    <row r="30" spans="2:5" ht="18">
      <c r="B30" s="471" t="s">
        <v>248</v>
      </c>
      <c r="C30" s="312">
        <v>1851.9643957057476</v>
      </c>
      <c r="D30" s="245">
        <v>26.433003201643459</v>
      </c>
      <c r="E30" s="251">
        <v>7.2396271386024572E-2</v>
      </c>
    </row>
    <row r="31" spans="2:5">
      <c r="B31" s="470" t="s">
        <v>249</v>
      </c>
      <c r="C31" s="308">
        <v>1130.4542676062599</v>
      </c>
      <c r="D31" s="244">
        <v>13.17</v>
      </c>
      <c r="E31" s="249">
        <v>0.26</v>
      </c>
    </row>
    <row r="32" spans="2:5">
      <c r="B32" s="470" t="s">
        <v>674</v>
      </c>
      <c r="C32" s="308">
        <v>616.81442200282004</v>
      </c>
      <c r="D32" s="244" t="s">
        <v>689</v>
      </c>
      <c r="E32" s="309">
        <v>0.25</v>
      </c>
    </row>
    <row r="33" spans="2:20" ht="18">
      <c r="B33" s="470" t="s">
        <v>688</v>
      </c>
      <c r="C33" s="310">
        <v>1403.17806531827</v>
      </c>
      <c r="D33" s="244">
        <v>5.47</v>
      </c>
      <c r="E33" s="249">
        <v>0.12</v>
      </c>
    </row>
    <row r="34" spans="2:20">
      <c r="B34" s="470" t="s">
        <v>250</v>
      </c>
      <c r="C34" s="310">
        <v>422.57812702602399</v>
      </c>
      <c r="D34" s="244">
        <v>2.04</v>
      </c>
      <c r="E34" s="249">
        <v>0.03</v>
      </c>
    </row>
    <row r="35" spans="2:20">
      <c r="B35" s="470" t="s">
        <v>251</v>
      </c>
      <c r="C35" s="310">
        <v>299.21214855924501</v>
      </c>
      <c r="D35" s="244">
        <v>4.71</v>
      </c>
      <c r="E35" s="249">
        <v>0.08</v>
      </c>
    </row>
    <row r="36" spans="2:20" ht="18">
      <c r="B36" s="470" t="s">
        <v>269</v>
      </c>
      <c r="C36" s="308">
        <v>4973.2950848248202</v>
      </c>
      <c r="D36" s="244">
        <v>5.09</v>
      </c>
      <c r="E36" s="249">
        <v>0.15</v>
      </c>
    </row>
    <row r="37" spans="2:20">
      <c r="B37" s="470" t="s">
        <v>677</v>
      </c>
      <c r="C37" s="310">
        <v>1593.52</v>
      </c>
      <c r="D37" s="244">
        <v>16.649999999999999</v>
      </c>
      <c r="E37" s="249">
        <v>0.33</v>
      </c>
    </row>
    <row r="38" spans="2:20">
      <c r="B38" s="470" t="s">
        <v>252</v>
      </c>
      <c r="C38" s="310">
        <v>318.43405063954401</v>
      </c>
      <c r="D38" s="244">
        <v>18.5</v>
      </c>
      <c r="E38" s="249">
        <v>0.17</v>
      </c>
    </row>
    <row r="39" spans="2:20">
      <c r="B39" s="470" t="s">
        <v>253</v>
      </c>
      <c r="C39" s="310">
        <v>985.44392482206297</v>
      </c>
      <c r="D39" s="244">
        <v>30.04</v>
      </c>
      <c r="E39" s="249">
        <v>0.14000000000000001</v>
      </c>
    </row>
    <row r="40" spans="2:20" ht="18">
      <c r="B40" s="470" t="s">
        <v>691</v>
      </c>
      <c r="C40" s="310">
        <v>944.51834838977595</v>
      </c>
      <c r="D40" s="244">
        <v>4.41</v>
      </c>
      <c r="E40" s="249">
        <v>0.15</v>
      </c>
    </row>
    <row r="41" spans="2:20" ht="18">
      <c r="B41" s="470" t="s">
        <v>692</v>
      </c>
      <c r="C41" s="308">
        <v>208.74645995149999</v>
      </c>
      <c r="D41" s="244">
        <v>0.94</v>
      </c>
      <c r="E41" s="1396">
        <v>0.03</v>
      </c>
    </row>
    <row r="42" spans="2:20">
      <c r="B42" s="472" t="s">
        <v>127</v>
      </c>
      <c r="C42" s="311">
        <v>1632.4095354876299</v>
      </c>
      <c r="D42" s="246">
        <v>4.51</v>
      </c>
      <c r="E42" s="253">
        <v>0.06</v>
      </c>
    </row>
    <row r="43" spans="2:20" ht="18">
      <c r="B43" s="1443" t="s">
        <v>788</v>
      </c>
      <c r="C43" s="1451"/>
      <c r="D43" s="1451"/>
      <c r="E43" s="1451"/>
      <c r="F43" s="1451"/>
      <c r="G43" s="1451"/>
      <c r="H43" s="1451"/>
      <c r="I43" s="1451"/>
      <c r="J43" s="1451"/>
      <c r="K43" s="1451"/>
      <c r="L43" s="1451"/>
      <c r="M43" s="1445"/>
      <c r="N43" s="1445"/>
      <c r="O43" s="1445"/>
      <c r="P43" s="1445"/>
      <c r="Q43" s="1445"/>
      <c r="R43" s="1445"/>
      <c r="S43" s="1445"/>
      <c r="T43" s="1445"/>
    </row>
    <row r="44" spans="2:20" ht="18">
      <c r="B44" s="1446" t="s">
        <v>238</v>
      </c>
      <c r="C44" s="1451"/>
      <c r="D44" s="1451"/>
      <c r="E44" s="1451"/>
      <c r="F44" s="1451"/>
      <c r="G44" s="1451"/>
      <c r="H44" s="1451"/>
      <c r="I44" s="1451"/>
      <c r="J44" s="1451"/>
      <c r="K44" s="1451"/>
      <c r="L44" s="1451"/>
      <c r="M44" s="1445"/>
      <c r="N44" s="1445"/>
      <c r="O44" s="1445"/>
      <c r="P44" s="1445"/>
      <c r="Q44" s="1445"/>
      <c r="R44" s="1445"/>
      <c r="S44" s="1445"/>
      <c r="T44" s="1445"/>
    </row>
    <row r="45" spans="2:20" ht="18">
      <c r="B45" s="1446" t="s">
        <v>254</v>
      </c>
      <c r="C45" s="1451"/>
      <c r="D45" s="1451"/>
      <c r="E45" s="1451"/>
      <c r="F45" s="1451"/>
      <c r="G45" s="1451"/>
      <c r="H45" s="1451"/>
      <c r="I45" s="1451"/>
      <c r="J45" s="1451"/>
      <c r="K45" s="1451"/>
      <c r="L45" s="1451"/>
      <c r="M45" s="1445"/>
      <c r="N45" s="1445"/>
      <c r="O45" s="1445"/>
      <c r="P45" s="1445"/>
      <c r="Q45" s="1445"/>
      <c r="R45" s="1445"/>
      <c r="S45" s="1445"/>
      <c r="T45" s="1445"/>
    </row>
    <row r="46" spans="2:20" ht="13.5" customHeight="1">
      <c r="B46" s="1448" t="s">
        <v>341</v>
      </c>
      <c r="C46" s="1451"/>
      <c r="D46" s="1451"/>
      <c r="E46" s="1451"/>
      <c r="F46" s="1451"/>
      <c r="G46" s="1451"/>
      <c r="H46" s="1451"/>
      <c r="I46" s="1451"/>
      <c r="J46" s="1451"/>
      <c r="K46" s="1451"/>
      <c r="L46" s="1451"/>
      <c r="M46" s="1445"/>
      <c r="N46" s="1445"/>
      <c r="O46" s="1445"/>
      <c r="P46" s="1445"/>
      <c r="Q46" s="1445"/>
      <c r="R46" s="1445"/>
      <c r="S46" s="1445"/>
      <c r="T46" s="1445"/>
    </row>
    <row r="47" spans="2:20" s="1444" customFormat="1" ht="18.75" customHeight="1">
      <c r="B47" s="1615" t="s">
        <v>255</v>
      </c>
      <c r="C47" s="1615"/>
      <c r="D47" s="1615"/>
      <c r="E47" s="1615"/>
      <c r="F47" s="1615"/>
      <c r="G47" s="1615"/>
      <c r="H47" s="1615"/>
      <c r="I47" s="1615"/>
      <c r="J47" s="1615"/>
      <c r="K47" s="1615"/>
      <c r="L47" s="1615"/>
      <c r="M47" s="1615"/>
      <c r="N47" s="1615"/>
      <c r="O47" s="1615"/>
      <c r="P47" s="1615"/>
      <c r="Q47" s="1615"/>
      <c r="R47" s="1615"/>
      <c r="S47" s="1615"/>
      <c r="T47" s="1615"/>
    </row>
    <row r="48" spans="2:20" s="1444" customFormat="1" ht="15.75" customHeight="1">
      <c r="B48" s="1448" t="s">
        <v>761</v>
      </c>
      <c r="C48" s="1552"/>
      <c r="D48" s="1552"/>
      <c r="E48" s="1552"/>
      <c r="F48" s="1552"/>
      <c r="G48" s="1552"/>
      <c r="H48" s="1552"/>
      <c r="I48" s="1552"/>
      <c r="J48" s="1552"/>
      <c r="K48" s="1552"/>
      <c r="L48" s="1552"/>
      <c r="M48" s="1552"/>
      <c r="N48" s="1552"/>
      <c r="O48" s="1552"/>
      <c r="P48" s="1552"/>
      <c r="Q48" s="1552"/>
      <c r="R48" s="1552"/>
      <c r="S48" s="1552"/>
      <c r="T48" s="1552"/>
    </row>
    <row r="49" spans="2:20" ht="23.25" customHeight="1">
      <c r="B49" s="1616" t="s">
        <v>779</v>
      </c>
      <c r="C49" s="1616"/>
      <c r="D49" s="1616"/>
      <c r="E49" s="1616"/>
      <c r="F49" s="1616"/>
      <c r="G49" s="1616"/>
      <c r="H49" s="1616"/>
      <c r="I49" s="1616"/>
      <c r="J49" s="1616"/>
      <c r="K49" s="1616"/>
      <c r="L49" s="1616"/>
      <c r="M49" s="1616"/>
      <c r="N49" s="1616"/>
      <c r="O49" s="1616"/>
      <c r="P49" s="1616"/>
      <c r="Q49" s="1616"/>
      <c r="R49" s="1616"/>
      <c r="S49" s="1616"/>
      <c r="T49" s="1616"/>
    </row>
    <row r="50" spans="2:20" ht="19.5" customHeight="1">
      <c r="B50" s="1608" t="s">
        <v>786</v>
      </c>
      <c r="C50" s="1608"/>
      <c r="D50" s="1608"/>
      <c r="E50" s="1608"/>
      <c r="F50" s="1608"/>
      <c r="G50" s="1608"/>
      <c r="H50" s="1608"/>
      <c r="I50" s="1608"/>
      <c r="J50" s="1608"/>
      <c r="K50" s="1608"/>
      <c r="L50" s="1608"/>
      <c r="M50" s="1608"/>
      <c r="N50" s="1608"/>
      <c r="O50" s="1608"/>
      <c r="P50" s="1608"/>
      <c r="Q50" s="1608"/>
      <c r="R50" s="1608"/>
      <c r="S50" s="1608"/>
      <c r="T50" s="1608"/>
    </row>
    <row r="51" spans="2:20" ht="18.75" customHeight="1">
      <c r="B51" s="1608" t="s">
        <v>783</v>
      </c>
      <c r="C51" s="1608"/>
      <c r="D51" s="1608"/>
      <c r="E51" s="1608"/>
      <c r="F51" s="1608"/>
      <c r="G51" s="1608"/>
      <c r="H51" s="1608"/>
      <c r="I51" s="1608"/>
      <c r="J51" s="1608"/>
      <c r="K51" s="1608"/>
      <c r="L51" s="1608"/>
      <c r="M51" s="1608"/>
      <c r="N51" s="1608"/>
      <c r="O51" s="1608"/>
      <c r="P51" s="1608"/>
      <c r="Q51" s="1608"/>
      <c r="R51" s="1608"/>
      <c r="S51" s="1608"/>
      <c r="T51" s="1608"/>
    </row>
    <row r="52" spans="2:20" ht="22.5" customHeight="1">
      <c r="B52" s="1465" t="s">
        <v>787</v>
      </c>
      <c r="C52" s="1451"/>
      <c r="D52" s="1451"/>
      <c r="E52" s="1451"/>
      <c r="F52" s="1451"/>
      <c r="G52" s="1451"/>
      <c r="H52" s="1451"/>
      <c r="I52" s="1452"/>
      <c r="J52" s="1452"/>
      <c r="K52" s="1451"/>
      <c r="L52" s="1451"/>
      <c r="M52" s="1445"/>
      <c r="N52" s="1445"/>
      <c r="O52" s="1445"/>
      <c r="P52" s="1445"/>
      <c r="Q52" s="1445"/>
      <c r="R52" s="1445"/>
      <c r="S52" s="1445"/>
      <c r="T52" s="1445"/>
    </row>
    <row r="53" spans="2:20" ht="24" customHeight="1">
      <c r="B53" s="1465"/>
      <c r="C53" s="1465"/>
      <c r="D53" s="1465"/>
      <c r="E53" s="1465"/>
    </row>
  </sheetData>
  <mergeCells count="5">
    <mergeCell ref="B5:E5"/>
    <mergeCell ref="B47:T47"/>
    <mergeCell ref="B49:T49"/>
    <mergeCell ref="B50:T50"/>
    <mergeCell ref="B51:T5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B5D24-3382-4671-99D6-3DC28FD4BDAF}">
  <dimension ref="B5:T53"/>
  <sheetViews>
    <sheetView showGridLines="0" topLeftCell="A4" workbookViewId="0">
      <selection activeCell="B52" sqref="B52"/>
    </sheetView>
  </sheetViews>
  <sheetFormatPr baseColWidth="10" defaultRowHeight="17.25"/>
  <cols>
    <col min="1" max="1" width="11.42578125" style="219"/>
    <col min="2" max="2" width="36.5703125" style="219" customWidth="1"/>
    <col min="3" max="3" width="21.85546875" style="247" customWidth="1"/>
    <col min="4" max="4" width="20.28515625" style="219" customWidth="1"/>
    <col min="5" max="5" width="21.85546875" style="219" customWidth="1"/>
    <col min="6" max="16384" width="11.42578125" style="219"/>
  </cols>
  <sheetData>
    <row r="5" spans="2:14" ht="29.25" customHeight="1">
      <c r="B5" s="504" t="s">
        <v>703</v>
      </c>
      <c r="C5" s="505"/>
      <c r="D5" s="505"/>
      <c r="E5" s="506"/>
      <c r="N5" s="234"/>
    </row>
    <row r="6" spans="2:14" s="221" customFormat="1" ht="18">
      <c r="B6" s="507"/>
      <c r="C6" s="508"/>
      <c r="D6" s="509"/>
      <c r="E6" s="509"/>
    </row>
    <row r="7" spans="2:14" ht="37.5">
      <c r="B7" s="1103" t="s">
        <v>117</v>
      </c>
      <c r="C7" s="1101" t="s">
        <v>642</v>
      </c>
      <c r="D7" s="1101" t="s">
        <v>643</v>
      </c>
      <c r="E7" s="1102" t="s">
        <v>644</v>
      </c>
      <c r="N7" s="234"/>
    </row>
    <row r="8" spans="2:14" ht="18">
      <c r="B8" s="483" t="s">
        <v>119</v>
      </c>
      <c r="C8" s="510">
        <v>20661.351180000001</v>
      </c>
      <c r="D8" s="511">
        <v>18.254725174866898</v>
      </c>
      <c r="E8" s="512">
        <v>0.57115789243804005</v>
      </c>
      <c r="G8" s="202"/>
      <c r="H8" s="202"/>
      <c r="I8" s="202"/>
      <c r="N8" s="234"/>
    </row>
    <row r="9" spans="2:14" ht="18">
      <c r="B9" s="483" t="s">
        <v>275</v>
      </c>
      <c r="C9" s="510">
        <v>51977.2</v>
      </c>
      <c r="D9" s="511">
        <v>21.695739884202499</v>
      </c>
      <c r="E9" s="512">
        <v>0.1123052717631</v>
      </c>
      <c r="G9" s="202"/>
      <c r="H9" s="202"/>
      <c r="I9" s="202"/>
      <c r="N9" s="234"/>
    </row>
    <row r="10" spans="2:14" ht="18">
      <c r="B10" s="483" t="s">
        <v>278</v>
      </c>
      <c r="C10" s="510">
        <v>3054.3310000000001</v>
      </c>
      <c r="D10" s="511">
        <v>23.094276514085799</v>
      </c>
      <c r="E10" s="512">
        <v>0.75202289841304004</v>
      </c>
      <c r="G10" s="202"/>
      <c r="H10" s="202"/>
      <c r="I10" s="202"/>
    </row>
    <row r="11" spans="2:14" ht="18">
      <c r="B11" s="483" t="s">
        <v>280</v>
      </c>
      <c r="C11" s="510">
        <v>2799.2420000000002</v>
      </c>
      <c r="D11" s="511">
        <v>16.241212502737799</v>
      </c>
      <c r="E11" s="512">
        <v>0.55703969445263002</v>
      </c>
      <c r="G11" s="202"/>
      <c r="H11" s="202"/>
      <c r="I11" s="202"/>
    </row>
    <row r="12" spans="2:14" ht="19.5">
      <c r="B12" s="483" t="s">
        <v>394</v>
      </c>
      <c r="C12" s="510">
        <v>16067</v>
      </c>
      <c r="D12" s="511">
        <v>37.720389717102996</v>
      </c>
      <c r="E12" s="512">
        <v>0.64021695732178996</v>
      </c>
      <c r="G12" s="202"/>
      <c r="H12" s="202"/>
      <c r="I12" s="202"/>
    </row>
    <row r="13" spans="2:14" ht="18">
      <c r="B13" s="483" t="s">
        <v>126</v>
      </c>
      <c r="C13" s="510">
        <v>218049.33600000001</v>
      </c>
      <c r="D13" s="511">
        <v>7.7996472815273998</v>
      </c>
      <c r="E13" s="512">
        <v>0.18973400264696999</v>
      </c>
      <c r="G13" s="202"/>
      <c r="H13" s="202"/>
      <c r="I13" s="202"/>
    </row>
    <row r="14" spans="2:14" ht="18">
      <c r="B14" s="483" t="s">
        <v>243</v>
      </c>
      <c r="C14" s="510">
        <v>9330614.8882119991</v>
      </c>
      <c r="D14" s="511">
        <v>9.1355486749029708</v>
      </c>
      <c r="E14" s="512">
        <v>0.45039359238889998</v>
      </c>
      <c r="G14" s="202"/>
      <c r="H14" s="202"/>
      <c r="I14" s="202"/>
    </row>
    <row r="15" spans="2:14" ht="19.5">
      <c r="B15" s="483" t="s">
        <v>395</v>
      </c>
      <c r="C15" s="510">
        <v>24019</v>
      </c>
      <c r="D15" s="511">
        <v>34.101912455809099</v>
      </c>
      <c r="E15" s="512">
        <v>0.94169765692869001</v>
      </c>
      <c r="G15" s="202"/>
      <c r="H15" s="202"/>
      <c r="I15" s="202"/>
    </row>
    <row r="16" spans="2:14" ht="18">
      <c r="B16" s="483" t="s">
        <v>675</v>
      </c>
      <c r="C16" s="510">
        <v>137.24535499999999</v>
      </c>
      <c r="D16" s="511">
        <v>12.336773368827</v>
      </c>
      <c r="E16" s="512">
        <v>0.26252601474127002</v>
      </c>
      <c r="G16" s="202"/>
      <c r="H16" s="202"/>
      <c r="I16" s="202"/>
    </row>
    <row r="17" spans="2:9" ht="18">
      <c r="B17" s="483" t="s">
        <v>125</v>
      </c>
      <c r="C17" s="510">
        <v>4586.993434</v>
      </c>
      <c r="D17" s="511">
        <v>26.592423200918201</v>
      </c>
      <c r="E17" s="512">
        <v>0.38008234996793</v>
      </c>
      <c r="G17" s="202"/>
      <c r="H17" s="202"/>
      <c r="I17" s="202"/>
    </row>
    <row r="18" spans="2:9" ht="19.5">
      <c r="B18" s="483" t="s">
        <v>693</v>
      </c>
      <c r="C18" s="510">
        <v>84035</v>
      </c>
      <c r="D18" s="511">
        <v>10.426010498589999</v>
      </c>
      <c r="E18" s="512">
        <v>0.36043194531471001</v>
      </c>
      <c r="G18" s="202"/>
      <c r="H18" s="202"/>
      <c r="I18" s="202"/>
    </row>
    <row r="19" spans="2:9" ht="18">
      <c r="B19" s="483" t="s">
        <v>264</v>
      </c>
      <c r="C19" s="510">
        <v>185.213325</v>
      </c>
      <c r="D19" s="511">
        <v>33.616350724138798</v>
      </c>
      <c r="E19" s="512">
        <v>0.58900887197886997</v>
      </c>
      <c r="G19" s="202"/>
      <c r="H19" s="202"/>
      <c r="I19" s="202"/>
    </row>
    <row r="20" spans="2:9" ht="18">
      <c r="B20" s="483" t="s">
        <v>245</v>
      </c>
      <c r="C20" s="510">
        <v>1731.338</v>
      </c>
      <c r="D20" s="511">
        <v>23.1119328269547</v>
      </c>
      <c r="E20" s="512">
        <v>0.68999601466603</v>
      </c>
      <c r="G20" s="202"/>
      <c r="H20" s="202"/>
      <c r="I20" s="202"/>
    </row>
    <row r="21" spans="2:9" ht="18">
      <c r="B21" s="483" t="s">
        <v>121</v>
      </c>
      <c r="C21" s="510">
        <v>11368.31</v>
      </c>
      <c r="D21" s="511">
        <v>20.4838626339466</v>
      </c>
      <c r="E21" s="512">
        <v>0.45457420817555</v>
      </c>
      <c r="G21" s="202"/>
      <c r="H21" s="202"/>
      <c r="I21" s="202"/>
    </row>
    <row r="22" spans="2:9" ht="18">
      <c r="B22" s="483" t="s">
        <v>265</v>
      </c>
      <c r="C22" s="510">
        <v>795.186014</v>
      </c>
      <c r="D22" s="511">
        <v>30.053042637061601</v>
      </c>
      <c r="E22" s="512">
        <v>0.43769794238461002</v>
      </c>
      <c r="G22" s="202"/>
      <c r="H22" s="202"/>
      <c r="I22" s="202"/>
    </row>
    <row r="23" spans="2:9" ht="19.5">
      <c r="B23" s="483" t="s">
        <v>414</v>
      </c>
      <c r="C23" s="510">
        <v>125009.817</v>
      </c>
      <c r="D23" s="511">
        <v>13.7758950054558</v>
      </c>
      <c r="E23" s="512">
        <v>0.22624110557697999</v>
      </c>
      <c r="G23" s="202"/>
      <c r="H23" s="202"/>
      <c r="I23" s="202"/>
    </row>
    <row r="24" spans="2:9" ht="19.5">
      <c r="B24" s="483" t="s">
        <v>684</v>
      </c>
      <c r="C24" s="510">
        <v>773.15353200000004</v>
      </c>
      <c r="D24" s="511">
        <v>16.037286667400799</v>
      </c>
      <c r="E24" s="512">
        <v>0.17811735320993999</v>
      </c>
      <c r="G24" s="202"/>
      <c r="H24" s="202"/>
      <c r="I24" s="202"/>
    </row>
    <row r="25" spans="2:9" ht="18">
      <c r="B25" s="483" t="s">
        <v>247</v>
      </c>
      <c r="C25" s="510">
        <v>23229.150796000002</v>
      </c>
      <c r="D25" s="511">
        <v>25.5172831436984</v>
      </c>
      <c r="E25" s="512">
        <v>0.71586632524871996</v>
      </c>
      <c r="G25" s="202"/>
      <c r="H25" s="202"/>
      <c r="I25" s="202"/>
    </row>
    <row r="26" spans="2:9" ht="19.5">
      <c r="B26" s="483" t="s">
        <v>415</v>
      </c>
      <c r="C26" s="510">
        <v>6264.5375280723001</v>
      </c>
      <c r="D26" s="511">
        <v>7.1441490856598904</v>
      </c>
      <c r="E26" s="512">
        <v>0.39698266141762001</v>
      </c>
      <c r="G26" s="202"/>
      <c r="H26" s="202"/>
      <c r="I26" s="202"/>
    </row>
    <row r="27" spans="2:9" ht="18">
      <c r="B27" s="483" t="s">
        <v>286</v>
      </c>
      <c r="C27" s="510">
        <v>6231.6940000000004</v>
      </c>
      <c r="D27" s="511">
        <v>23.976050781245199</v>
      </c>
      <c r="E27" s="512">
        <v>0.34859203186440002</v>
      </c>
      <c r="G27" s="202"/>
      <c r="H27" s="202"/>
      <c r="I27" s="202"/>
    </row>
    <row r="28" spans="2:9" ht="19.5">
      <c r="B28" s="483" t="s">
        <v>416</v>
      </c>
      <c r="C28" s="510">
        <v>2149630</v>
      </c>
      <c r="D28" s="511">
        <v>11.872146017846999</v>
      </c>
      <c r="E28" s="512">
        <v>0.39128339928352002</v>
      </c>
      <c r="G28" s="202"/>
      <c r="H28" s="202"/>
      <c r="I28" s="202"/>
    </row>
    <row r="29" spans="2:9" ht="18">
      <c r="B29" s="483" t="s">
        <v>676</v>
      </c>
      <c r="C29" s="510">
        <v>188.11850000000001</v>
      </c>
      <c r="D29" s="511">
        <v>24.968546839426899</v>
      </c>
      <c r="E29" s="512">
        <v>0.26020945728106998</v>
      </c>
      <c r="G29" s="202"/>
      <c r="H29" s="202"/>
      <c r="I29" s="202"/>
    </row>
    <row r="30" spans="2:9" ht="19.5">
      <c r="B30" s="484" t="s">
        <v>406</v>
      </c>
      <c r="C30" s="513">
        <v>3593.2270396213512</v>
      </c>
      <c r="D30" s="514">
        <v>51.285965358069461</v>
      </c>
      <c r="E30" s="515">
        <v>0.13943567904377413</v>
      </c>
      <c r="G30" s="202"/>
      <c r="H30" s="202"/>
      <c r="I30" s="202"/>
    </row>
    <row r="31" spans="2:9" ht="18">
      <c r="B31" s="483" t="s">
        <v>249</v>
      </c>
      <c r="C31" s="510">
        <v>26904.187000000002</v>
      </c>
      <c r="D31" s="511">
        <v>32.962668440549102</v>
      </c>
      <c r="E31" s="512">
        <v>0.63880851073933997</v>
      </c>
      <c r="G31" s="202"/>
      <c r="H31" s="202"/>
      <c r="I31" s="202"/>
    </row>
    <row r="32" spans="2:9" ht="18">
      <c r="B32" s="483" t="s">
        <v>674</v>
      </c>
      <c r="C32" s="510">
        <v>1254</v>
      </c>
      <c r="D32" s="511">
        <v>23.858447488584499</v>
      </c>
      <c r="E32" s="512">
        <v>0.35026661043035001</v>
      </c>
      <c r="G32" s="202"/>
      <c r="H32" s="202"/>
      <c r="I32" s="202"/>
    </row>
    <row r="33" spans="2:20" ht="18">
      <c r="B33" s="483" t="s">
        <v>287</v>
      </c>
      <c r="C33" s="510">
        <v>5623</v>
      </c>
      <c r="D33" s="511">
        <v>28.468607145929202</v>
      </c>
      <c r="E33" s="512">
        <v>0.64588605159506995</v>
      </c>
      <c r="G33" s="202"/>
      <c r="H33" s="202"/>
      <c r="I33" s="202"/>
    </row>
    <row r="34" spans="2:20" ht="18">
      <c r="B34" s="483" t="s">
        <v>250</v>
      </c>
      <c r="C34" s="510">
        <v>13058.96</v>
      </c>
      <c r="D34" s="511">
        <v>34.6613554234101</v>
      </c>
      <c r="E34" s="512">
        <v>0.49629270984478002</v>
      </c>
      <c r="G34" s="202"/>
      <c r="H34" s="202"/>
      <c r="I34" s="202"/>
    </row>
    <row r="35" spans="2:20" ht="18">
      <c r="B35" s="483" t="s">
        <v>251</v>
      </c>
      <c r="C35" s="510">
        <v>1202.3627289999999</v>
      </c>
      <c r="D35" s="511">
        <v>33.313909582317997</v>
      </c>
      <c r="E35" s="512">
        <v>0.55991295495868998</v>
      </c>
      <c r="G35" s="202"/>
      <c r="H35" s="202"/>
      <c r="I35" s="202"/>
    </row>
    <row r="36" spans="2:20" ht="18">
      <c r="B36" s="483" t="s">
        <v>123</v>
      </c>
      <c r="C36" s="510">
        <v>14905</v>
      </c>
      <c r="D36" s="511">
        <v>22.524571504218201</v>
      </c>
      <c r="E36" s="512">
        <v>0.65653678059557996</v>
      </c>
      <c r="G36" s="202"/>
      <c r="H36" s="202"/>
      <c r="I36" s="202"/>
    </row>
    <row r="37" spans="2:20" ht="18">
      <c r="B37" s="483" t="s">
        <v>677</v>
      </c>
      <c r="C37" s="510">
        <v>24747.97507</v>
      </c>
      <c r="D37" s="511">
        <v>20.296810221018099</v>
      </c>
      <c r="E37" s="512">
        <v>0.40512557825154</v>
      </c>
      <c r="G37" s="202"/>
      <c r="H37" s="202"/>
      <c r="I37" s="202"/>
    </row>
    <row r="38" spans="2:20" ht="18">
      <c r="B38" s="483" t="s">
        <v>252</v>
      </c>
      <c r="C38" s="510">
        <v>233.42</v>
      </c>
      <c r="D38" s="511">
        <v>25.4173245494637</v>
      </c>
      <c r="E38" s="512">
        <v>0.23266743021694</v>
      </c>
      <c r="G38" s="202"/>
      <c r="H38" s="202"/>
      <c r="I38" s="202"/>
    </row>
    <row r="39" spans="2:20" ht="18">
      <c r="B39" s="483" t="s">
        <v>253</v>
      </c>
      <c r="C39" s="510">
        <v>515.15340100000003</v>
      </c>
      <c r="D39" s="511">
        <v>9.1719900417526201</v>
      </c>
      <c r="E39" s="512">
        <v>4.3384904814070001E-2</v>
      </c>
      <c r="G39" s="202"/>
      <c r="H39" s="202"/>
      <c r="I39" s="202"/>
    </row>
    <row r="40" spans="2:20" ht="18">
      <c r="B40" s="483" t="s">
        <v>289</v>
      </c>
      <c r="C40" s="510">
        <v>42980.998919999998</v>
      </c>
      <c r="D40" s="511">
        <v>23.0261969291731</v>
      </c>
      <c r="E40" s="512">
        <v>0.78338730621274999</v>
      </c>
      <c r="G40" s="202"/>
      <c r="H40" s="202"/>
      <c r="I40" s="202"/>
    </row>
    <row r="41" spans="2:20" ht="18">
      <c r="B41" s="483" t="s">
        <v>290</v>
      </c>
      <c r="C41" s="510">
        <v>6925.4680580000004</v>
      </c>
      <c r="D41" s="511">
        <v>28.177684225852399</v>
      </c>
      <c r="E41" s="512">
        <v>0.94653968378873998</v>
      </c>
      <c r="G41" s="202"/>
      <c r="H41" s="202"/>
      <c r="I41" s="202"/>
    </row>
    <row r="42" spans="2:20" ht="18">
      <c r="B42" s="487" t="s">
        <v>127</v>
      </c>
      <c r="C42" s="516">
        <v>34754.1086</v>
      </c>
      <c r="D42" s="517">
        <v>34.160438540341403</v>
      </c>
      <c r="E42" s="518">
        <v>0.47944710049507999</v>
      </c>
      <c r="G42" s="202"/>
      <c r="H42" s="202"/>
      <c r="I42" s="202"/>
    </row>
    <row r="43" spans="2:20" ht="18">
      <c r="B43" s="1443" t="s">
        <v>788</v>
      </c>
      <c r="C43" s="1451"/>
      <c r="D43" s="1451"/>
      <c r="E43" s="1451"/>
      <c r="F43" s="1451"/>
      <c r="G43" s="1451"/>
      <c r="H43" s="1451"/>
      <c r="I43" s="1451"/>
      <c r="J43" s="1451"/>
      <c r="K43" s="1451"/>
      <c r="L43" s="1451"/>
      <c r="M43" s="1445"/>
      <c r="N43" s="1445"/>
      <c r="O43" s="1445"/>
      <c r="P43" s="1445"/>
      <c r="Q43" s="1445"/>
      <c r="R43" s="1445"/>
      <c r="S43" s="1445"/>
      <c r="T43" s="1445"/>
    </row>
    <row r="44" spans="2:20" s="1444" customFormat="1" ht="18">
      <c r="B44" s="1446" t="s">
        <v>320</v>
      </c>
      <c r="C44" s="1451"/>
      <c r="D44" s="1451"/>
      <c r="E44" s="1451"/>
      <c r="F44" s="1451"/>
      <c r="G44" s="1451"/>
      <c r="H44" s="1451"/>
      <c r="I44" s="1451"/>
      <c r="J44" s="1451"/>
      <c r="K44" s="1451"/>
      <c r="L44" s="1451"/>
      <c r="M44" s="1445"/>
      <c r="N44" s="1445"/>
      <c r="O44" s="1445"/>
      <c r="P44" s="1445"/>
      <c r="Q44" s="1445"/>
      <c r="R44" s="1445"/>
      <c r="S44" s="1445"/>
      <c r="T44" s="1445"/>
    </row>
    <row r="45" spans="2:20" ht="18">
      <c r="B45" s="1446" t="s">
        <v>238</v>
      </c>
      <c r="C45" s="1451"/>
      <c r="D45" s="1451"/>
      <c r="E45" s="1451"/>
      <c r="F45" s="1451"/>
      <c r="G45" s="1451"/>
      <c r="H45" s="1451"/>
      <c r="I45" s="1451"/>
      <c r="J45" s="1451"/>
      <c r="K45" s="1451"/>
      <c r="L45" s="1451"/>
      <c r="M45" s="1445"/>
      <c r="N45" s="1445"/>
      <c r="O45" s="1445"/>
      <c r="P45" s="1445"/>
      <c r="Q45" s="1445"/>
      <c r="R45" s="1445"/>
      <c r="S45" s="1445"/>
      <c r="T45" s="1445"/>
    </row>
    <row r="46" spans="2:20" ht="18">
      <c r="B46" s="1446" t="s">
        <v>254</v>
      </c>
      <c r="C46" s="1451"/>
      <c r="D46" s="1451"/>
      <c r="E46" s="1451"/>
      <c r="F46" s="1451"/>
      <c r="G46" s="1451"/>
      <c r="H46" s="1451"/>
      <c r="I46" s="1451"/>
      <c r="J46" s="1451"/>
      <c r="K46" s="1451"/>
      <c r="L46" s="1451"/>
      <c r="M46" s="1445"/>
      <c r="N46" s="1445"/>
      <c r="O46" s="1445"/>
      <c r="P46" s="1445"/>
      <c r="Q46" s="1445"/>
      <c r="R46" s="1445"/>
      <c r="S46" s="1445"/>
      <c r="T46" s="1445"/>
    </row>
    <row r="47" spans="2:20" ht="21" customHeight="1">
      <c r="B47" s="1615" t="s">
        <v>255</v>
      </c>
      <c r="C47" s="1615"/>
      <c r="D47" s="1615"/>
      <c r="E47" s="1615"/>
      <c r="F47" s="1615"/>
      <c r="G47" s="1615"/>
      <c r="H47" s="1615"/>
      <c r="I47" s="1615"/>
      <c r="J47" s="1615"/>
      <c r="K47" s="1615"/>
      <c r="L47" s="1615"/>
      <c r="M47" s="1615"/>
      <c r="N47" s="1615"/>
      <c r="O47" s="1615"/>
      <c r="P47" s="1615"/>
      <c r="Q47" s="1615"/>
      <c r="R47" s="1615"/>
      <c r="S47" s="1615"/>
      <c r="T47" s="1615"/>
    </row>
    <row r="48" spans="2:20" ht="13.5" customHeight="1">
      <c r="B48" s="1448" t="s">
        <v>761</v>
      </c>
      <c r="C48" s="1552"/>
      <c r="D48" s="1552"/>
      <c r="E48" s="1552"/>
      <c r="F48" s="1552"/>
      <c r="G48" s="1552"/>
      <c r="H48" s="1552"/>
      <c r="I48" s="1552"/>
      <c r="J48" s="1552"/>
      <c r="K48" s="1552"/>
      <c r="L48" s="1552"/>
      <c r="M48" s="1552"/>
      <c r="N48" s="1552"/>
      <c r="O48" s="1552"/>
      <c r="P48" s="1552"/>
      <c r="Q48" s="1552"/>
      <c r="R48" s="1552"/>
      <c r="S48" s="1552"/>
      <c r="T48" s="1552"/>
    </row>
    <row r="49" spans="2:20" ht="26.25" customHeight="1">
      <c r="B49" s="1616" t="s">
        <v>779</v>
      </c>
      <c r="C49" s="1616"/>
      <c r="D49" s="1616"/>
      <c r="E49" s="1616"/>
      <c r="F49" s="1616"/>
      <c r="G49" s="1616"/>
      <c r="H49" s="1616"/>
      <c r="I49" s="1616"/>
      <c r="J49" s="1616"/>
      <c r="K49" s="1616"/>
      <c r="L49" s="1616"/>
      <c r="M49" s="1616"/>
      <c r="N49" s="1616"/>
      <c r="O49" s="1616"/>
      <c r="P49" s="1616"/>
      <c r="Q49" s="1616"/>
      <c r="R49" s="1616"/>
      <c r="S49" s="1616"/>
      <c r="T49" s="1616"/>
    </row>
    <row r="50" spans="2:20" ht="13.5" customHeight="1">
      <c r="B50" s="1608" t="s">
        <v>786</v>
      </c>
      <c r="C50" s="1608"/>
      <c r="D50" s="1608"/>
      <c r="E50" s="1608"/>
      <c r="F50" s="1608"/>
      <c r="G50" s="1608"/>
      <c r="H50" s="1608"/>
      <c r="I50" s="1608"/>
      <c r="J50" s="1608"/>
      <c r="K50" s="1608"/>
      <c r="L50" s="1608"/>
      <c r="M50" s="1608"/>
      <c r="N50" s="1608"/>
      <c r="O50" s="1608"/>
      <c r="P50" s="1608"/>
      <c r="Q50" s="1608"/>
      <c r="R50" s="1608"/>
      <c r="S50" s="1608"/>
      <c r="T50" s="1608"/>
    </row>
    <row r="51" spans="2:20">
      <c r="B51" s="1608" t="s">
        <v>783</v>
      </c>
      <c r="C51" s="1608"/>
      <c r="D51" s="1608"/>
      <c r="E51" s="1608"/>
      <c r="F51" s="1608"/>
      <c r="G51" s="1608"/>
      <c r="H51" s="1608"/>
      <c r="I51" s="1608"/>
      <c r="J51" s="1608"/>
      <c r="K51" s="1608"/>
      <c r="L51" s="1608"/>
      <c r="M51" s="1608"/>
      <c r="N51" s="1608"/>
      <c r="O51" s="1608"/>
      <c r="P51" s="1608"/>
      <c r="Q51" s="1608"/>
      <c r="R51" s="1608"/>
      <c r="S51" s="1608"/>
      <c r="T51" s="1608"/>
    </row>
    <row r="52" spans="2:20" ht="18">
      <c r="B52" s="1465" t="s">
        <v>787</v>
      </c>
      <c r="C52" s="1451"/>
      <c r="D52" s="1451"/>
      <c r="E52" s="1451"/>
      <c r="F52" s="1451"/>
      <c r="G52" s="1451"/>
      <c r="H52" s="1451"/>
      <c r="I52" s="1452"/>
      <c r="J52" s="1452"/>
      <c r="K52" s="1451"/>
      <c r="L52" s="1451"/>
      <c r="M52" s="1445"/>
      <c r="N52" s="1445"/>
      <c r="O52" s="1445"/>
      <c r="P52" s="1445"/>
      <c r="Q52" s="1445"/>
      <c r="R52" s="1445"/>
      <c r="S52" s="1445"/>
      <c r="T52" s="1445"/>
    </row>
    <row r="53" spans="2:20">
      <c r="B53" s="236"/>
    </row>
  </sheetData>
  <mergeCells count="4">
    <mergeCell ref="B47:T47"/>
    <mergeCell ref="B49:T49"/>
    <mergeCell ref="B50:T50"/>
    <mergeCell ref="B51:T51"/>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C6145-119D-4651-827A-8C3AFC815B4F}">
  <dimension ref="B5:T51"/>
  <sheetViews>
    <sheetView showGridLines="0" topLeftCell="A13" workbookViewId="0">
      <selection activeCell="I39" sqref="I39"/>
    </sheetView>
  </sheetViews>
  <sheetFormatPr baseColWidth="10" defaultRowHeight="18"/>
  <cols>
    <col min="1" max="1" width="11.42578125" style="229"/>
    <col min="2" max="2" width="35.28515625" style="229" customWidth="1"/>
    <col min="3" max="3" width="15.85546875" style="254" customWidth="1"/>
    <col min="4" max="4" width="19.7109375" style="229" customWidth="1"/>
    <col min="5" max="5" width="17" style="229" bestFit="1" customWidth="1"/>
    <col min="6" max="16384" width="11.42578125" style="229"/>
  </cols>
  <sheetData>
    <row r="5" spans="2:11" s="219" customFormat="1" ht="27.75" customHeight="1">
      <c r="B5" s="1620" t="s">
        <v>704</v>
      </c>
      <c r="C5" s="1621"/>
      <c r="D5" s="1621"/>
      <c r="E5" s="1622"/>
      <c r="K5" s="234"/>
    </row>
    <row r="6" spans="2:11" s="353" customFormat="1" ht="17.25">
      <c r="B6" s="519"/>
      <c r="C6" s="520"/>
      <c r="D6" s="503"/>
      <c r="E6" s="503"/>
    </row>
    <row r="7" spans="2:11" s="219" customFormat="1" ht="55.5" customHeight="1">
      <c r="B7" s="1103" t="s">
        <v>117</v>
      </c>
      <c r="C7" s="1101" t="s">
        <v>647</v>
      </c>
      <c r="D7" s="1101" t="s">
        <v>648</v>
      </c>
      <c r="E7" s="1102" t="s">
        <v>649</v>
      </c>
      <c r="K7" s="234"/>
    </row>
    <row r="8" spans="2:11" s="219" customFormat="1" ht="17.25">
      <c r="B8" s="470" t="s">
        <v>119</v>
      </c>
      <c r="C8" s="1397">
        <v>102897.662339603</v>
      </c>
      <c r="D8" s="248">
        <v>66.936526906981101</v>
      </c>
      <c r="E8" s="249">
        <v>2.09432490870641</v>
      </c>
      <c r="K8" s="234"/>
    </row>
    <row r="9" spans="2:11" s="219" customFormat="1" ht="17.25">
      <c r="B9" s="470" t="s">
        <v>275</v>
      </c>
      <c r="C9" s="1398">
        <v>2189.9679019856699</v>
      </c>
      <c r="D9" s="248">
        <v>39.051576281664097</v>
      </c>
      <c r="E9" s="249">
        <v>0.20214557837149999</v>
      </c>
      <c r="K9" s="234"/>
    </row>
    <row r="10" spans="2:11" s="219" customFormat="1" ht="17.25">
      <c r="B10" s="470" t="s">
        <v>278</v>
      </c>
      <c r="C10" s="1397">
        <v>12042.4368803412</v>
      </c>
      <c r="D10" s="248">
        <v>68.865483915188307</v>
      </c>
      <c r="E10" s="249">
        <v>2.2424785978001598</v>
      </c>
    </row>
    <row r="11" spans="2:11" s="219" customFormat="1" ht="17.25">
      <c r="B11" s="470" t="s">
        <v>280</v>
      </c>
      <c r="C11" s="1397">
        <v>17474.2375940157</v>
      </c>
      <c r="D11" s="248">
        <v>74.689350567218398</v>
      </c>
      <c r="E11" s="249">
        <v>2.5616888524680901</v>
      </c>
    </row>
    <row r="12" spans="2:11" s="219" customFormat="1">
      <c r="B12" s="1401" t="s">
        <v>242</v>
      </c>
      <c r="C12" s="1397">
        <v>18923.296799</v>
      </c>
      <c r="D12" s="248">
        <v>55.006456156825898</v>
      </c>
      <c r="E12" s="249">
        <v>0.93360822244660002</v>
      </c>
    </row>
    <row r="13" spans="2:11" s="219" customFormat="1" ht="17.25">
      <c r="B13" s="1401" t="s">
        <v>126</v>
      </c>
      <c r="C13" s="1398">
        <v>513549.19881325401</v>
      </c>
      <c r="D13" s="248">
        <v>76.920242334995706</v>
      </c>
      <c r="E13" s="249">
        <v>1.87115967376616</v>
      </c>
    </row>
    <row r="14" spans="2:11" s="219" customFormat="1" ht="17.25">
      <c r="B14" s="1401" t="s">
        <v>243</v>
      </c>
      <c r="C14" s="1397">
        <v>94611.869256107806</v>
      </c>
      <c r="D14" s="248">
        <v>79.118260114611502</v>
      </c>
      <c r="E14" s="249">
        <v>3.90062585890142</v>
      </c>
    </row>
    <row r="15" spans="2:11" s="219" customFormat="1">
      <c r="B15" s="1401" t="s">
        <v>244</v>
      </c>
      <c r="C15" s="1397">
        <v>6641.92297619277</v>
      </c>
      <c r="D15" s="248">
        <v>62.142745588005603</v>
      </c>
      <c r="E15" s="249">
        <v>1.7160233459391301</v>
      </c>
    </row>
    <row r="16" spans="2:11" s="219" customFormat="1" ht="17.25">
      <c r="B16" s="1401" t="s">
        <v>675</v>
      </c>
      <c r="C16" s="1397">
        <v>1448.4902192934401</v>
      </c>
      <c r="D16" s="248">
        <v>73.328387892082901</v>
      </c>
      <c r="E16" s="249">
        <v>1.56042498838096</v>
      </c>
    </row>
    <row r="17" spans="2:5" s="219" customFormat="1" ht="17.25">
      <c r="B17" s="1401" t="s">
        <v>125</v>
      </c>
      <c r="C17" s="1397">
        <v>15490.315652884799</v>
      </c>
      <c r="D17" s="248">
        <v>56.212011700198303</v>
      </c>
      <c r="E17" s="249">
        <v>0.80343161441182998</v>
      </c>
    </row>
    <row r="18" spans="2:5" s="219" customFormat="1" ht="17.25">
      <c r="B18" s="1401" t="s">
        <v>264</v>
      </c>
      <c r="C18" s="1397">
        <v>566.14206604231094</v>
      </c>
      <c r="D18" s="248">
        <v>55.839354589269199</v>
      </c>
      <c r="E18" s="249">
        <v>0.97838922280865004</v>
      </c>
    </row>
    <row r="19" spans="2:5" s="219" customFormat="1">
      <c r="B19" s="1401" t="s">
        <v>694</v>
      </c>
      <c r="C19" s="1397">
        <v>625486</v>
      </c>
      <c r="D19" s="248">
        <v>77.6024704316184</v>
      </c>
      <c r="E19" s="249">
        <v>2.6827528499686499</v>
      </c>
    </row>
    <row r="20" spans="2:5" s="219" customFormat="1" ht="17.25">
      <c r="B20" s="1401" t="s">
        <v>245</v>
      </c>
      <c r="C20" s="1397">
        <v>6232.9855297219101</v>
      </c>
      <c r="D20" s="248">
        <v>68.784891404466705</v>
      </c>
      <c r="E20" s="249">
        <v>2.0535409692332198</v>
      </c>
    </row>
    <row r="21" spans="2:5" s="219" customFormat="1" ht="17.25">
      <c r="B21" s="1401" t="s">
        <v>121</v>
      </c>
      <c r="C21" s="1397">
        <v>50757.503416124498</v>
      </c>
      <c r="D21" s="248">
        <v>65.726988966483006</v>
      </c>
      <c r="E21" s="249">
        <v>1.45860155865759</v>
      </c>
    </row>
    <row r="22" spans="2:5" s="219" customFormat="1" ht="17.25">
      <c r="B22" s="1401" t="s">
        <v>265</v>
      </c>
      <c r="C22" s="1397">
        <v>2282.4774178563398</v>
      </c>
      <c r="D22" s="248">
        <v>47.060562790030502</v>
      </c>
      <c r="E22" s="249">
        <v>0.68539853849127996</v>
      </c>
    </row>
    <row r="23" spans="2:5" s="219" customFormat="1">
      <c r="B23" s="1401" t="s">
        <v>266</v>
      </c>
      <c r="C23" s="1397">
        <v>4424.7572142627296</v>
      </c>
      <c r="D23" s="248">
        <v>75.455453150618993</v>
      </c>
      <c r="E23" s="249">
        <v>1.23920261702398</v>
      </c>
    </row>
    <row r="24" spans="2:5" s="219" customFormat="1" ht="17.25">
      <c r="B24" s="1401" t="s">
        <v>272</v>
      </c>
      <c r="C24" s="1397">
        <v>4880.9019654528502</v>
      </c>
      <c r="D24" s="248">
        <v>80.461043676977894</v>
      </c>
      <c r="E24" s="249">
        <v>0.89363671258584998</v>
      </c>
    </row>
    <row r="25" spans="2:5" s="219" customFormat="1">
      <c r="B25" s="1401" t="s">
        <v>273</v>
      </c>
      <c r="C25" s="1397">
        <v>435.80372703762799</v>
      </c>
      <c r="D25" s="248">
        <v>71.656478607908795</v>
      </c>
      <c r="E25" s="249">
        <v>2.0102633862874799</v>
      </c>
    </row>
    <row r="26" spans="2:5" s="219" customFormat="1">
      <c r="B26" s="1401" t="s">
        <v>267</v>
      </c>
      <c r="C26" s="1397">
        <v>20861.3153989198</v>
      </c>
      <c r="D26" s="248">
        <v>90.978176626526206</v>
      </c>
      <c r="E26" s="249">
        <v>5.0554318303094199</v>
      </c>
    </row>
    <row r="27" spans="2:5" s="219" customFormat="1" ht="17.25">
      <c r="B27" s="470" t="s">
        <v>286</v>
      </c>
      <c r="C27" s="1397">
        <v>24160.520342129901</v>
      </c>
      <c r="D27" s="248">
        <v>60.192791995853398</v>
      </c>
      <c r="E27" s="249">
        <v>0.87515362128940999</v>
      </c>
    </row>
    <row r="28" spans="2:5" s="219" customFormat="1">
      <c r="B28" s="470" t="s">
        <v>268</v>
      </c>
      <c r="C28" s="1397">
        <v>139386.901295027</v>
      </c>
      <c r="D28" s="248">
        <v>78.559908240682006</v>
      </c>
      <c r="E28" s="249">
        <v>2.5891854680363799</v>
      </c>
    </row>
    <row r="29" spans="2:5" s="219" customFormat="1" ht="17.25">
      <c r="B29" s="470" t="s">
        <v>676</v>
      </c>
      <c r="C29" s="1397">
        <v>444.26140569231598</v>
      </c>
      <c r="D29" s="248">
        <v>50.643457536872802</v>
      </c>
      <c r="E29" s="249">
        <v>0.52778027833394003</v>
      </c>
    </row>
    <row r="30" spans="2:5" s="219" customFormat="1">
      <c r="B30" s="471" t="s">
        <v>248</v>
      </c>
      <c r="C30" s="1399">
        <v>1466.6010754194053</v>
      </c>
      <c r="D30" s="250">
        <v>20.932730138865143</v>
      </c>
      <c r="E30" s="251">
        <v>5.9120825738476886E-2</v>
      </c>
    </row>
    <row r="31" spans="2:5" s="219" customFormat="1" ht="17.25">
      <c r="B31" s="470" t="s">
        <v>249</v>
      </c>
      <c r="C31" s="1397">
        <v>4621.76243738831</v>
      </c>
      <c r="D31" s="248">
        <v>53.8628213772257</v>
      </c>
      <c r="E31" s="249">
        <v>1.0438483999031301</v>
      </c>
    </row>
    <row r="32" spans="2:5" s="219" customFormat="1" ht="17.25">
      <c r="B32" s="470" t="s">
        <v>695</v>
      </c>
      <c r="C32" s="1398">
        <v>2125.9537078363901</v>
      </c>
      <c r="D32" s="248">
        <v>59.018264840182702</v>
      </c>
      <c r="E32" s="249">
        <v>0.86644898369612</v>
      </c>
    </row>
    <row r="33" spans="2:20" s="219" customFormat="1" ht="17.25">
      <c r="B33" s="470" t="s">
        <v>287</v>
      </c>
      <c r="C33" s="1397">
        <v>16946.478172244799</v>
      </c>
      <c r="D33" s="248">
        <v>66.061461105316098</v>
      </c>
      <c r="E33" s="249">
        <v>1.49877990367419</v>
      </c>
    </row>
    <row r="34" spans="2:20" s="219" customFormat="1" ht="17.25">
      <c r="B34" s="470" t="s">
        <v>250</v>
      </c>
      <c r="C34" s="1397">
        <v>13039.5467216703</v>
      </c>
      <c r="D34" s="248">
        <v>63.088317595240802</v>
      </c>
      <c r="E34" s="249">
        <v>0.90331932252549996</v>
      </c>
    </row>
    <row r="35" spans="2:20" s="219" customFormat="1" ht="17.25">
      <c r="B35" s="470" t="s">
        <v>251</v>
      </c>
      <c r="C35" s="1397">
        <v>3793.7648640622701</v>
      </c>
      <c r="D35" s="248">
        <v>59.668812269011497</v>
      </c>
      <c r="E35" s="249">
        <v>1.0028646116680999</v>
      </c>
    </row>
    <row r="36" spans="2:20" s="219" customFormat="1">
      <c r="B36" s="1401" t="s">
        <v>269</v>
      </c>
      <c r="C36" s="1397">
        <v>69354.088302025993</v>
      </c>
      <c r="D36" s="248">
        <v>70.919531440553996</v>
      </c>
      <c r="E36" s="249">
        <v>2.0671328129198301</v>
      </c>
    </row>
    <row r="37" spans="2:20" s="219" customFormat="1" ht="17.25">
      <c r="B37" s="470" t="s">
        <v>677</v>
      </c>
      <c r="C37" s="1397">
        <v>6007.6111946867104</v>
      </c>
      <c r="D37" s="248">
        <v>62.7857601927128</v>
      </c>
      <c r="E37" s="249">
        <v>1.2532076285413101</v>
      </c>
    </row>
    <row r="38" spans="2:20" s="219" customFormat="1" ht="17.25">
      <c r="B38" s="470" t="s">
        <v>252</v>
      </c>
      <c r="C38" s="1397">
        <v>964.88235797555501</v>
      </c>
      <c r="D38" s="248">
        <v>56.041814123155703</v>
      </c>
      <c r="E38" s="249">
        <v>0.51300068389790998</v>
      </c>
    </row>
    <row r="39" spans="2:20" s="219" customFormat="1" ht="17.25">
      <c r="B39" s="470" t="s">
        <v>253</v>
      </c>
      <c r="C39" s="1397">
        <v>1982.5182302594101</v>
      </c>
      <c r="D39" s="248">
        <v>60.441176477945604</v>
      </c>
      <c r="E39" s="249">
        <v>0.28589593713133998</v>
      </c>
    </row>
    <row r="40" spans="2:20" s="219" customFormat="1" ht="17.25">
      <c r="B40" s="470" t="s">
        <v>289</v>
      </c>
      <c r="C40" s="1397">
        <v>15505.2345119286</v>
      </c>
      <c r="D40" s="248">
        <v>72.446532713748894</v>
      </c>
      <c r="E40" s="249">
        <v>2.46474458121103</v>
      </c>
    </row>
    <row r="41" spans="2:20" s="219" customFormat="1" ht="17.25">
      <c r="B41" s="470" t="s">
        <v>290</v>
      </c>
      <c r="C41" s="1398">
        <v>15165.786217421801</v>
      </c>
      <c r="D41" s="248">
        <v>68.272277361689902</v>
      </c>
      <c r="E41" s="249">
        <v>2.2933900212488401</v>
      </c>
    </row>
    <row r="42" spans="2:20" s="219" customFormat="1" ht="17.25">
      <c r="B42" s="472" t="s">
        <v>127</v>
      </c>
      <c r="C42" s="1400">
        <v>22223.237275712701</v>
      </c>
      <c r="D42" s="252">
        <v>61.3342495904798</v>
      </c>
      <c r="E42" s="253">
        <v>0.86083579086578998</v>
      </c>
    </row>
    <row r="43" spans="2:20" s="201" customFormat="1">
      <c r="B43" s="1443" t="s">
        <v>679</v>
      </c>
      <c r="C43" s="1451"/>
      <c r="D43" s="1451"/>
      <c r="E43" s="1451"/>
      <c r="F43" s="1451"/>
      <c r="G43" s="1451"/>
      <c r="H43" s="1451"/>
      <c r="I43" s="1451"/>
      <c r="J43" s="1451"/>
      <c r="K43" s="1451"/>
      <c r="L43" s="1451"/>
      <c r="M43" s="1445"/>
      <c r="N43" s="1445"/>
      <c r="O43" s="1445"/>
      <c r="P43" s="1445"/>
      <c r="Q43" s="1445"/>
      <c r="R43" s="1445"/>
      <c r="S43" s="1445"/>
      <c r="T43" s="1445"/>
    </row>
    <row r="44" spans="2:20" s="201" customFormat="1">
      <c r="B44" s="1446" t="s">
        <v>238</v>
      </c>
      <c r="C44" s="1451"/>
      <c r="D44" s="1451"/>
      <c r="E44" s="1451"/>
      <c r="F44" s="1451"/>
      <c r="G44" s="1451"/>
      <c r="H44" s="1451"/>
      <c r="I44" s="1451"/>
      <c r="J44" s="1451"/>
      <c r="K44" s="1451"/>
      <c r="L44" s="1451"/>
      <c r="M44" s="1445"/>
      <c r="N44" s="1445"/>
      <c r="O44" s="1445"/>
      <c r="P44" s="1445"/>
      <c r="Q44" s="1445"/>
      <c r="R44" s="1445"/>
      <c r="S44" s="1445"/>
      <c r="T44" s="1445"/>
    </row>
    <row r="45" spans="2:20" s="201" customFormat="1" ht="24.75" customHeight="1">
      <c r="B45" s="1446" t="s">
        <v>254</v>
      </c>
      <c r="C45" s="1451"/>
      <c r="D45" s="1451"/>
      <c r="E45" s="1451"/>
      <c r="F45" s="1451"/>
      <c r="G45" s="1451"/>
      <c r="H45" s="1451"/>
      <c r="I45" s="1451"/>
      <c r="J45" s="1451"/>
      <c r="K45" s="1451"/>
      <c r="L45" s="1451"/>
      <c r="M45" s="1445"/>
      <c r="N45" s="1445"/>
      <c r="O45" s="1445"/>
      <c r="P45" s="1445"/>
      <c r="Q45" s="1445"/>
      <c r="R45" s="1445"/>
      <c r="S45" s="1445"/>
      <c r="T45" s="1445"/>
    </row>
    <row r="46" spans="2:20" s="201" customFormat="1" ht="25.5" customHeight="1">
      <c r="B46" s="1615" t="s">
        <v>255</v>
      </c>
      <c r="C46" s="1615"/>
      <c r="D46" s="1615"/>
      <c r="E46" s="1615"/>
      <c r="F46" s="1615"/>
      <c r="G46" s="1615"/>
      <c r="H46" s="1615"/>
      <c r="I46" s="1615"/>
      <c r="J46" s="1615"/>
      <c r="K46" s="1615"/>
      <c r="L46" s="1615"/>
      <c r="M46" s="1615"/>
      <c r="N46" s="1615"/>
      <c r="O46" s="1615"/>
      <c r="P46" s="1615"/>
      <c r="Q46" s="1615"/>
      <c r="R46" s="1615"/>
      <c r="S46" s="1615"/>
      <c r="T46" s="1615"/>
    </row>
    <row r="47" spans="2:20" s="201" customFormat="1" ht="15.75" customHeight="1">
      <c r="B47" s="1448" t="s">
        <v>761</v>
      </c>
      <c r="C47" s="1552"/>
      <c r="D47" s="1552"/>
      <c r="E47" s="1552"/>
      <c r="F47" s="1552"/>
      <c r="G47" s="1552"/>
      <c r="H47" s="1552"/>
      <c r="I47" s="1552"/>
      <c r="J47" s="1552"/>
      <c r="K47" s="1552"/>
      <c r="L47" s="1552"/>
      <c r="M47" s="1552"/>
      <c r="N47" s="1552"/>
      <c r="O47" s="1552"/>
      <c r="P47" s="1552"/>
      <c r="Q47" s="1552"/>
      <c r="R47" s="1552"/>
      <c r="S47" s="1552"/>
      <c r="T47" s="1552"/>
    </row>
    <row r="48" spans="2:20" s="201" customFormat="1" ht="15.75">
      <c r="B48" s="1616" t="s">
        <v>779</v>
      </c>
      <c r="C48" s="1616"/>
      <c r="D48" s="1616"/>
      <c r="E48" s="1616"/>
      <c r="F48" s="1616"/>
      <c r="G48" s="1616"/>
      <c r="H48" s="1616"/>
      <c r="I48" s="1616"/>
      <c r="J48" s="1616"/>
      <c r="K48" s="1616"/>
      <c r="L48" s="1616"/>
      <c r="M48" s="1616"/>
      <c r="N48" s="1616"/>
      <c r="O48" s="1616"/>
      <c r="P48" s="1616"/>
      <c r="Q48" s="1616"/>
      <c r="R48" s="1616"/>
      <c r="S48" s="1616"/>
      <c r="T48" s="1616"/>
    </row>
    <row r="49" spans="2:20" s="201" customFormat="1" ht="20.25" customHeight="1">
      <c r="B49" s="1608" t="s">
        <v>786</v>
      </c>
      <c r="C49" s="1608"/>
      <c r="D49" s="1608"/>
      <c r="E49" s="1608"/>
      <c r="F49" s="1608"/>
      <c r="G49" s="1608"/>
      <c r="H49" s="1608"/>
      <c r="I49" s="1608"/>
      <c r="J49" s="1608"/>
      <c r="K49" s="1608"/>
      <c r="L49" s="1608"/>
      <c r="M49" s="1608"/>
      <c r="N49" s="1608"/>
      <c r="O49" s="1608"/>
      <c r="P49" s="1608"/>
      <c r="Q49" s="1608"/>
      <c r="R49" s="1608"/>
      <c r="S49" s="1608"/>
      <c r="T49" s="1608"/>
    </row>
    <row r="50" spans="2:20" s="201" customFormat="1" ht="18.75" customHeight="1">
      <c r="B50" s="1608" t="s">
        <v>783</v>
      </c>
      <c r="C50" s="1608"/>
      <c r="D50" s="1608"/>
      <c r="E50" s="1608"/>
      <c r="F50" s="1608"/>
      <c r="G50" s="1608"/>
      <c r="H50" s="1608"/>
      <c r="I50" s="1608"/>
      <c r="J50" s="1608"/>
      <c r="K50" s="1608"/>
      <c r="L50" s="1608"/>
      <c r="M50" s="1608"/>
      <c r="N50" s="1608"/>
      <c r="O50" s="1608"/>
      <c r="P50" s="1608"/>
      <c r="Q50" s="1608"/>
      <c r="R50" s="1608"/>
      <c r="S50" s="1608"/>
      <c r="T50" s="1608"/>
    </row>
    <row r="51" spans="2:20">
      <c r="B51" s="1465" t="s">
        <v>787</v>
      </c>
      <c r="C51" s="1451"/>
      <c r="D51" s="1451"/>
      <c r="E51" s="1451"/>
      <c r="F51" s="1451"/>
      <c r="G51" s="1451"/>
      <c r="H51" s="1451"/>
      <c r="I51" s="1452"/>
      <c r="J51" s="1452"/>
      <c r="K51" s="1451"/>
      <c r="L51" s="1451"/>
      <c r="M51" s="1445"/>
      <c r="N51" s="1445"/>
      <c r="O51" s="1445"/>
      <c r="P51" s="1445"/>
      <c r="Q51" s="1445"/>
      <c r="R51" s="1445"/>
      <c r="S51" s="1445"/>
      <c r="T51" s="1445"/>
    </row>
  </sheetData>
  <mergeCells count="5">
    <mergeCell ref="B49:T49"/>
    <mergeCell ref="B50:T50"/>
    <mergeCell ref="B5:E5"/>
    <mergeCell ref="B46:T46"/>
    <mergeCell ref="B48:T48"/>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C08D0-3EFF-45BF-82C8-6A9A9988B084}">
  <dimension ref="B5:T49"/>
  <sheetViews>
    <sheetView showGridLines="0" topLeftCell="A16" workbookViewId="0">
      <selection activeCell="B49" sqref="B49"/>
    </sheetView>
  </sheetViews>
  <sheetFormatPr baseColWidth="10" defaultRowHeight="17.25"/>
  <cols>
    <col min="1" max="1" width="11.42578125" style="66"/>
    <col min="2" max="2" width="28.5703125" style="66" customWidth="1"/>
    <col min="3" max="3" width="10.7109375" style="66" customWidth="1"/>
    <col min="4" max="4" width="3.7109375" style="66" customWidth="1"/>
    <col min="5" max="5" width="10.7109375" style="66" customWidth="1"/>
    <col min="6" max="6" width="3.7109375" style="66" customWidth="1"/>
    <col min="7" max="7" width="10.7109375" style="66" customWidth="1"/>
    <col min="8" max="8" width="3.7109375" style="66" customWidth="1"/>
    <col min="9" max="9" width="10.7109375" style="66" customWidth="1"/>
    <col min="10" max="10" width="3.7109375" style="66" customWidth="1"/>
    <col min="11" max="11" width="10.7109375" style="66" customWidth="1"/>
    <col min="12" max="12" width="3.7109375" style="66" customWidth="1"/>
    <col min="13" max="13" width="10.7109375" style="66" customWidth="1"/>
    <col min="14" max="14" width="3.7109375" style="66" customWidth="1"/>
    <col min="15" max="15" width="11.28515625" style="66" customWidth="1"/>
    <col min="16" max="16" width="3.7109375" style="66" customWidth="1"/>
    <col min="17" max="17" width="13" style="66" customWidth="1"/>
    <col min="18" max="18" width="3.7109375" style="66" customWidth="1"/>
    <col min="19" max="19" width="10.7109375" style="66" customWidth="1"/>
    <col min="20" max="20" width="3.7109375" style="66" customWidth="1"/>
    <col min="21" max="16384" width="11.42578125" style="66"/>
  </cols>
  <sheetData>
    <row r="5" spans="2:20" ht="19.5" customHeight="1">
      <c r="B5" s="1623" t="s">
        <v>750</v>
      </c>
      <c r="C5" s="1624"/>
      <c r="D5" s="1624"/>
      <c r="E5" s="1624"/>
      <c r="F5" s="1624"/>
      <c r="G5" s="1624"/>
      <c r="H5" s="1624"/>
      <c r="I5" s="1624"/>
      <c r="J5" s="1624"/>
      <c r="K5" s="1624"/>
      <c r="L5" s="1624"/>
      <c r="M5" s="1624"/>
      <c r="N5" s="1624"/>
      <c r="O5" s="1624"/>
      <c r="P5" s="1624"/>
      <c r="Q5" s="1624"/>
      <c r="R5" s="1624"/>
      <c r="S5" s="1624"/>
      <c r="T5" s="1625"/>
    </row>
    <row r="6" spans="2:20" ht="20.25" customHeight="1">
      <c r="B6" s="1626" t="s">
        <v>650</v>
      </c>
      <c r="C6" s="1627"/>
      <c r="D6" s="1627"/>
      <c r="E6" s="1627"/>
      <c r="F6" s="1627"/>
      <c r="G6" s="1627"/>
      <c r="H6" s="1627"/>
      <c r="I6" s="1627"/>
      <c r="J6" s="1627"/>
      <c r="K6" s="1627"/>
      <c r="L6" s="1627"/>
      <c r="M6" s="1627"/>
      <c r="N6" s="1627"/>
      <c r="O6" s="1627"/>
      <c r="P6" s="1627"/>
      <c r="Q6" s="1627"/>
      <c r="R6" s="1627"/>
      <c r="S6" s="1627"/>
      <c r="T6" s="1628"/>
    </row>
    <row r="7" spans="2:20" s="327" customFormat="1" ht="13.5" customHeight="1">
      <c r="B7" s="523"/>
      <c r="C7" s="523"/>
      <c r="D7" s="523"/>
      <c r="E7" s="523"/>
      <c r="F7" s="523"/>
      <c r="G7" s="523"/>
      <c r="H7" s="523"/>
      <c r="I7" s="523"/>
      <c r="J7" s="523"/>
      <c r="K7" s="523"/>
      <c r="L7" s="523"/>
      <c r="M7" s="523"/>
      <c r="N7" s="523"/>
      <c r="O7" s="523"/>
      <c r="P7" s="523"/>
      <c r="Q7" s="523"/>
      <c r="R7" s="523"/>
      <c r="S7" s="523"/>
      <c r="T7" s="523"/>
    </row>
    <row r="8" spans="2:20" ht="18" customHeight="1">
      <c r="B8" s="434" t="s">
        <v>117</v>
      </c>
      <c r="C8" s="1629">
        <v>2013</v>
      </c>
      <c r="D8" s="1629"/>
      <c r="E8" s="1629">
        <v>2014</v>
      </c>
      <c r="F8" s="1629"/>
      <c r="G8" s="1629">
        <v>2015</v>
      </c>
      <c r="H8" s="1629"/>
      <c r="I8" s="1629">
        <v>2016</v>
      </c>
      <c r="J8" s="1629"/>
      <c r="K8" s="1629">
        <v>2017</v>
      </c>
      <c r="L8" s="1629"/>
      <c r="M8" s="1629">
        <v>2018</v>
      </c>
      <c r="N8" s="1629"/>
      <c r="O8" s="1629">
        <v>2019</v>
      </c>
      <c r="P8" s="1629"/>
      <c r="Q8" s="1629">
        <v>2020</v>
      </c>
      <c r="R8" s="1629"/>
      <c r="S8" s="1629">
        <v>2021</v>
      </c>
      <c r="T8" s="1629"/>
    </row>
    <row r="9" spans="2:20" ht="18">
      <c r="B9" s="524" t="s">
        <v>119</v>
      </c>
      <c r="C9" s="255">
        <v>102905.454647198</v>
      </c>
      <c r="D9" s="257"/>
      <c r="E9" s="255">
        <v>109562.68336685401</v>
      </c>
      <c r="F9" s="256"/>
      <c r="G9" s="255">
        <v>114097.56357304601</v>
      </c>
      <c r="H9" s="257" t="s">
        <v>281</v>
      </c>
      <c r="I9" s="255">
        <v>122472.20549571799</v>
      </c>
      <c r="J9" s="256" t="s">
        <v>281</v>
      </c>
      <c r="K9" s="255">
        <v>133668.00312001901</v>
      </c>
      <c r="L9" s="256" t="s">
        <v>281</v>
      </c>
      <c r="M9" s="198">
        <v>142320.185143838</v>
      </c>
      <c r="N9" s="221" t="s">
        <v>281</v>
      </c>
      <c r="O9" s="198">
        <v>151081.358545647</v>
      </c>
      <c r="P9" s="256" t="s">
        <v>281</v>
      </c>
      <c r="Q9" s="198">
        <v>146996.393878409</v>
      </c>
      <c r="R9" s="256" t="s">
        <v>322</v>
      </c>
      <c r="S9" s="230">
        <v>153232.26069878999</v>
      </c>
      <c r="T9" s="258"/>
    </row>
    <row r="10" spans="2:20" ht="18">
      <c r="B10" s="316" t="s">
        <v>275</v>
      </c>
      <c r="C10" s="255">
        <v>5287.4674600313701</v>
      </c>
      <c r="D10" s="256" t="s">
        <v>276</v>
      </c>
      <c r="E10" s="255">
        <v>4976.3251693664597</v>
      </c>
      <c r="F10" s="256" t="s">
        <v>276</v>
      </c>
      <c r="G10" s="255">
        <v>5363.8436183537297</v>
      </c>
      <c r="H10" s="256"/>
      <c r="I10" s="255">
        <v>4693.4056949856404</v>
      </c>
      <c r="J10" s="256" t="s">
        <v>281</v>
      </c>
      <c r="K10" s="255">
        <v>5781.9519671221997</v>
      </c>
      <c r="L10" s="256" t="s">
        <v>281</v>
      </c>
      <c r="M10" s="255">
        <v>5122.9932720384404</v>
      </c>
      <c r="N10" s="221" t="s">
        <v>281</v>
      </c>
      <c r="O10" s="255">
        <v>4886.1048008053003</v>
      </c>
      <c r="P10" s="221" t="s">
        <v>281</v>
      </c>
      <c r="Q10" s="255">
        <v>4898.3789298837701</v>
      </c>
      <c r="R10" s="221" t="s">
        <v>281</v>
      </c>
      <c r="S10" s="255">
        <v>5607.8860586580804</v>
      </c>
      <c r="T10" s="222" t="s">
        <v>281</v>
      </c>
    </row>
    <row r="11" spans="2:20" ht="18">
      <c r="B11" s="316" t="s">
        <v>278</v>
      </c>
      <c r="C11" s="255">
        <v>12007.909003130901</v>
      </c>
      <c r="D11" s="256"/>
      <c r="E11" s="255">
        <v>12863.311354736399</v>
      </c>
      <c r="F11" s="256" t="s">
        <v>274</v>
      </c>
      <c r="G11" s="255">
        <v>13143.431799690799</v>
      </c>
      <c r="H11" s="256" t="s">
        <v>281</v>
      </c>
      <c r="I11" s="255">
        <v>14344.925246476199</v>
      </c>
      <c r="J11" s="256" t="s">
        <v>322</v>
      </c>
      <c r="K11" s="255">
        <v>14567.2951109359</v>
      </c>
      <c r="L11" s="256" t="s">
        <v>281</v>
      </c>
      <c r="M11" s="198">
        <v>15563.053304139599</v>
      </c>
      <c r="N11" s="256" t="s">
        <v>322</v>
      </c>
      <c r="O11" s="198">
        <v>16607.328510949301</v>
      </c>
      <c r="P11" s="256" t="s">
        <v>281</v>
      </c>
      <c r="Q11" s="198">
        <v>16344.185916620099</v>
      </c>
      <c r="R11" s="256" t="s">
        <v>322</v>
      </c>
      <c r="S11" s="230">
        <v>17120.6515670995</v>
      </c>
      <c r="T11" s="258"/>
    </row>
    <row r="12" spans="2:20" ht="18">
      <c r="B12" s="316" t="s">
        <v>280</v>
      </c>
      <c r="C12" s="255">
        <v>11358.644469355801</v>
      </c>
      <c r="D12" s="257"/>
      <c r="E12" s="255">
        <v>11935.8672730076</v>
      </c>
      <c r="F12" s="257"/>
      <c r="G12" s="255">
        <v>12647.7756591749</v>
      </c>
      <c r="H12" s="255" t="s">
        <v>281</v>
      </c>
      <c r="I12" s="255">
        <v>13895.6716206329</v>
      </c>
      <c r="J12" s="256" t="s">
        <v>281</v>
      </c>
      <c r="K12" s="255">
        <v>15300.999479698099</v>
      </c>
      <c r="L12" s="256" t="s">
        <v>281</v>
      </c>
      <c r="M12" s="198">
        <v>17168.7716993596</v>
      </c>
      <c r="N12" s="256" t="s">
        <v>281</v>
      </c>
      <c r="O12" s="198">
        <v>20238.152452671598</v>
      </c>
      <c r="P12" s="256" t="s">
        <v>281</v>
      </c>
      <c r="Q12" s="198">
        <v>21120.645711806199</v>
      </c>
      <c r="R12" s="256" t="s">
        <v>322</v>
      </c>
      <c r="S12" s="230">
        <v>23395.889054209099</v>
      </c>
      <c r="T12" s="258"/>
    </row>
    <row r="13" spans="2:20" s="195" customFormat="1" ht="18">
      <c r="B13" s="316" t="s">
        <v>279</v>
      </c>
      <c r="C13" s="255">
        <v>37471</v>
      </c>
      <c r="D13" s="257"/>
      <c r="E13" s="255">
        <v>40467</v>
      </c>
      <c r="F13" s="256"/>
      <c r="G13" s="255">
        <v>41331</v>
      </c>
      <c r="H13" s="257"/>
      <c r="I13" s="255">
        <v>37807</v>
      </c>
      <c r="J13" s="256"/>
      <c r="K13" s="255">
        <v>33733</v>
      </c>
      <c r="L13" s="256"/>
      <c r="M13" s="230">
        <v>36735</v>
      </c>
      <c r="N13" s="221"/>
      <c r="O13" s="230">
        <v>39250</v>
      </c>
      <c r="P13" s="221"/>
      <c r="Q13" s="230">
        <v>36798</v>
      </c>
      <c r="R13" s="221"/>
      <c r="S13" s="230" t="s">
        <v>122</v>
      </c>
      <c r="T13" s="222"/>
    </row>
    <row r="14" spans="2:20" ht="18">
      <c r="B14" s="316" t="s">
        <v>282</v>
      </c>
      <c r="C14" s="255">
        <v>26504.074378682701</v>
      </c>
      <c r="D14" s="257"/>
      <c r="E14" s="255">
        <v>27793.5422531976</v>
      </c>
      <c r="F14" s="256" t="s">
        <v>283</v>
      </c>
      <c r="G14" s="255">
        <v>27004.697912018499</v>
      </c>
      <c r="H14" s="257" t="s">
        <v>281</v>
      </c>
      <c r="I14" s="255">
        <v>29014.648927250699</v>
      </c>
      <c r="J14" s="256" t="s">
        <v>281</v>
      </c>
      <c r="K14" s="255">
        <v>29788.74308104</v>
      </c>
      <c r="L14" s="256" t="s">
        <v>281</v>
      </c>
      <c r="M14" s="198">
        <v>32189.982181653799</v>
      </c>
      <c r="N14" s="256" t="s">
        <v>281</v>
      </c>
      <c r="O14" s="198">
        <v>32898.155980687799</v>
      </c>
      <c r="P14" s="256" t="s">
        <v>281</v>
      </c>
      <c r="Q14" s="198">
        <v>34039.638958760399</v>
      </c>
      <c r="R14" s="256" t="s">
        <v>281</v>
      </c>
      <c r="S14" s="255">
        <v>34452.503964068201</v>
      </c>
      <c r="T14" s="258" t="s">
        <v>323</v>
      </c>
    </row>
    <row r="15" spans="2:20" ht="18">
      <c r="B15" s="316" t="s">
        <v>129</v>
      </c>
      <c r="C15" s="255">
        <v>1532.6114216061401</v>
      </c>
      <c r="D15" s="257"/>
      <c r="E15" s="255">
        <v>1517.6412791596899</v>
      </c>
      <c r="F15" s="256" t="s">
        <v>283</v>
      </c>
      <c r="G15" s="255">
        <v>1552.9030465938199</v>
      </c>
      <c r="H15" s="257" t="s">
        <v>281</v>
      </c>
      <c r="I15" s="255">
        <v>1576.27003461714</v>
      </c>
      <c r="J15" s="256" t="s">
        <v>329</v>
      </c>
      <c r="K15" s="255">
        <v>1608.73221058168</v>
      </c>
      <c r="L15" s="256" t="s">
        <v>281</v>
      </c>
      <c r="M15" s="198">
        <v>1764.9486385473101</v>
      </c>
      <c r="N15" s="256" t="s">
        <v>322</v>
      </c>
      <c r="O15" s="198">
        <v>1667.1840440846199</v>
      </c>
      <c r="P15" s="256" t="s">
        <v>322</v>
      </c>
      <c r="Q15" s="198">
        <v>1612.52599823521</v>
      </c>
      <c r="R15" s="256" t="s">
        <v>322</v>
      </c>
      <c r="S15" s="230" t="s">
        <v>122</v>
      </c>
      <c r="T15" s="258" t="s">
        <v>281</v>
      </c>
    </row>
    <row r="16" spans="2:20" ht="18">
      <c r="B16" s="316" t="s">
        <v>126</v>
      </c>
      <c r="C16" s="255">
        <v>323355.52778211498</v>
      </c>
      <c r="D16" s="257"/>
      <c r="E16" s="255">
        <v>346266.28272571298</v>
      </c>
      <c r="F16" s="257"/>
      <c r="G16" s="255">
        <v>366080.932147093</v>
      </c>
      <c r="H16" s="257"/>
      <c r="I16" s="255">
        <v>393015.49446373701</v>
      </c>
      <c r="J16" s="256" t="s">
        <v>281</v>
      </c>
      <c r="K16" s="255">
        <v>420815.58413768501</v>
      </c>
      <c r="L16" s="256" t="s">
        <v>281</v>
      </c>
      <c r="M16" s="198">
        <v>465287.491424979</v>
      </c>
      <c r="N16" s="221" t="s">
        <v>281</v>
      </c>
      <c r="O16" s="230">
        <v>526183.19625897706</v>
      </c>
      <c r="P16" s="313" t="s">
        <v>281</v>
      </c>
      <c r="Q16" s="230">
        <v>583754.54726526805</v>
      </c>
      <c r="R16" s="221" t="s">
        <v>281</v>
      </c>
      <c r="S16" s="230">
        <v>667638.56070121902</v>
      </c>
      <c r="T16" s="222" t="s">
        <v>281</v>
      </c>
    </row>
    <row r="17" spans="2:20" ht="18">
      <c r="B17" s="316" t="s">
        <v>243</v>
      </c>
      <c r="C17" s="255">
        <v>68234.054772453994</v>
      </c>
      <c r="D17" s="257"/>
      <c r="E17" s="255">
        <v>73099.813310807105</v>
      </c>
      <c r="F17" s="257"/>
      <c r="G17" s="255">
        <v>76922.040370229995</v>
      </c>
      <c r="H17" s="257" t="s">
        <v>281</v>
      </c>
      <c r="I17" s="255">
        <v>80815.960696219801</v>
      </c>
      <c r="J17" s="256" t="s">
        <v>281</v>
      </c>
      <c r="K17" s="255">
        <v>90289.881685918896</v>
      </c>
      <c r="L17" s="256" t="s">
        <v>281</v>
      </c>
      <c r="M17" s="198">
        <v>100282.586373949</v>
      </c>
      <c r="N17" s="221" t="s">
        <v>281</v>
      </c>
      <c r="O17" s="198">
        <v>103975.18031470801</v>
      </c>
      <c r="P17" s="221" t="s">
        <v>281</v>
      </c>
      <c r="Q17" s="198">
        <v>111115.753301438</v>
      </c>
      <c r="R17" s="221" t="s">
        <v>281</v>
      </c>
      <c r="S17" s="230">
        <v>119617.28931264899</v>
      </c>
      <c r="T17" s="222" t="s">
        <v>281</v>
      </c>
    </row>
    <row r="18" spans="2:20" ht="18">
      <c r="B18" s="316" t="s">
        <v>125</v>
      </c>
      <c r="C18" s="255">
        <v>19282.447810489801</v>
      </c>
      <c r="D18" s="257"/>
      <c r="E18" s="255">
        <v>19356.217195063</v>
      </c>
      <c r="F18" s="257"/>
      <c r="G18" s="255">
        <v>19815.265314239899</v>
      </c>
      <c r="H18" s="257" t="s">
        <v>281</v>
      </c>
      <c r="I18" s="255">
        <v>20633.495716402998</v>
      </c>
      <c r="J18" s="256" t="s">
        <v>281</v>
      </c>
      <c r="K18" s="255">
        <v>22293.228175054501</v>
      </c>
      <c r="L18" s="256" t="s">
        <v>281</v>
      </c>
      <c r="M18" s="198">
        <v>23656.305280399902</v>
      </c>
      <c r="N18" s="221" t="s">
        <v>281</v>
      </c>
      <c r="O18" s="198">
        <v>25403.9747503937</v>
      </c>
      <c r="P18" s="256" t="s">
        <v>281</v>
      </c>
      <c r="Q18" s="198">
        <v>25375.089175503101</v>
      </c>
      <c r="R18" s="256" t="s">
        <v>281</v>
      </c>
      <c r="S18" s="230">
        <v>27549.978778965102</v>
      </c>
      <c r="T18" s="258"/>
    </row>
    <row r="19" spans="2:20" ht="18">
      <c r="B19" s="316" t="s">
        <v>118</v>
      </c>
      <c r="C19" s="255">
        <v>455128</v>
      </c>
      <c r="D19" s="256" t="s">
        <v>284</v>
      </c>
      <c r="E19" s="255">
        <v>477003</v>
      </c>
      <c r="F19" s="256" t="s">
        <v>284</v>
      </c>
      <c r="G19" s="255">
        <v>507401</v>
      </c>
      <c r="H19" s="256" t="s">
        <v>330</v>
      </c>
      <c r="I19" s="255">
        <v>533465</v>
      </c>
      <c r="J19" s="256" t="s">
        <v>330</v>
      </c>
      <c r="K19" s="255">
        <v>565685</v>
      </c>
      <c r="L19" s="256" t="s">
        <v>324</v>
      </c>
      <c r="M19" s="198">
        <v>618066</v>
      </c>
      <c r="N19" s="256" t="s">
        <v>324</v>
      </c>
      <c r="O19" s="198">
        <v>677881</v>
      </c>
      <c r="P19" s="256" t="s">
        <v>324</v>
      </c>
      <c r="Q19" s="198">
        <v>730329</v>
      </c>
      <c r="R19" s="256" t="s">
        <v>324</v>
      </c>
      <c r="S19" s="1449">
        <v>806013</v>
      </c>
      <c r="T19" s="258" t="s">
        <v>324</v>
      </c>
    </row>
    <row r="20" spans="2:20" ht="18">
      <c r="B20" s="316" t="s">
        <v>245</v>
      </c>
      <c r="C20" s="255">
        <v>7382.8317996164196</v>
      </c>
      <c r="D20" s="257"/>
      <c r="E20" s="255">
        <v>7178.16422746023</v>
      </c>
      <c r="F20" s="257"/>
      <c r="G20" s="255">
        <v>6687.8724738687597</v>
      </c>
      <c r="H20" s="257" t="s">
        <v>281</v>
      </c>
      <c r="I20" s="255">
        <v>6727.3648336282004</v>
      </c>
      <c r="J20" s="256" t="s">
        <v>281</v>
      </c>
      <c r="K20" s="255">
        <v>7147.7473795166898</v>
      </c>
      <c r="L20" s="256" t="s">
        <v>281</v>
      </c>
      <c r="M20" s="198">
        <v>7540.5318609556198</v>
      </c>
      <c r="N20" s="221" t="s">
        <v>281</v>
      </c>
      <c r="O20" s="198">
        <v>8009.1822911608797</v>
      </c>
      <c r="P20" s="221" t="s">
        <v>281</v>
      </c>
      <c r="Q20" s="198">
        <v>8422.6561380634193</v>
      </c>
      <c r="R20" s="221" t="s">
        <v>281</v>
      </c>
      <c r="S20" s="230">
        <v>9061.5619250903692</v>
      </c>
      <c r="T20" s="222" t="s">
        <v>281</v>
      </c>
    </row>
    <row r="21" spans="2:20" ht="18">
      <c r="B21" s="316" t="s">
        <v>121</v>
      </c>
      <c r="C21" s="255">
        <v>58353.326336978702</v>
      </c>
      <c r="D21" s="257"/>
      <c r="E21" s="255">
        <v>60585.649906672101</v>
      </c>
      <c r="F21" s="256" t="s">
        <v>283</v>
      </c>
      <c r="G21" s="255">
        <v>60541.344440166496</v>
      </c>
      <c r="H21" s="257" t="s">
        <v>281</v>
      </c>
      <c r="I21" s="255">
        <v>63651.422165234901</v>
      </c>
      <c r="J21" s="256" t="s">
        <v>281</v>
      </c>
      <c r="K21" s="255">
        <v>65592.829120963099</v>
      </c>
      <c r="L21" s="256" t="s">
        <v>281</v>
      </c>
      <c r="M21" s="198">
        <v>68653.972441744394</v>
      </c>
      <c r="N21" s="256" t="s">
        <v>281</v>
      </c>
      <c r="O21" s="198">
        <v>74589.705148072404</v>
      </c>
      <c r="P21" s="256" t="s">
        <v>281</v>
      </c>
      <c r="Q21" s="198">
        <v>74926.251688107397</v>
      </c>
      <c r="R21" s="256" t="s">
        <v>281</v>
      </c>
      <c r="S21" s="255">
        <v>76952.3136126795</v>
      </c>
      <c r="T21" s="258" t="s">
        <v>281</v>
      </c>
    </row>
    <row r="22" spans="2:20" ht="18">
      <c r="B22" s="316" t="s">
        <v>265</v>
      </c>
      <c r="C22" s="255">
        <v>2321.7207934852099</v>
      </c>
      <c r="D22" s="257"/>
      <c r="E22" s="255">
        <v>2436.0258091501</v>
      </c>
      <c r="F22" s="257"/>
      <c r="G22" s="255">
        <v>2797.4111073537601</v>
      </c>
      <c r="H22" s="257" t="s">
        <v>281</v>
      </c>
      <c r="I22" s="255">
        <v>2980.3617778417201</v>
      </c>
      <c r="J22" s="256" t="s">
        <v>281</v>
      </c>
      <c r="K22" s="255">
        <v>3544.8416873855499</v>
      </c>
      <c r="L22" s="256" t="s">
        <v>281</v>
      </c>
      <c r="M22" s="198">
        <v>3858.1600431903798</v>
      </c>
      <c r="N22" s="221" t="s">
        <v>281</v>
      </c>
      <c r="O22" s="198">
        <v>4258.8727389884998</v>
      </c>
      <c r="P22" s="221" t="s">
        <v>281</v>
      </c>
      <c r="Q22" s="198">
        <v>4583.9076549804104</v>
      </c>
      <c r="R22" s="221" t="s">
        <v>281</v>
      </c>
      <c r="S22" s="230">
        <v>4829.2315175428903</v>
      </c>
      <c r="T22" s="258"/>
    </row>
    <row r="23" spans="2:20" s="195" customFormat="1" ht="18">
      <c r="B23" s="316" t="s">
        <v>285</v>
      </c>
      <c r="C23" s="259">
        <v>45758.506449660003</v>
      </c>
      <c r="D23" s="256"/>
      <c r="E23" s="259">
        <v>47574.691704880002</v>
      </c>
      <c r="F23" s="256"/>
      <c r="G23" s="259">
        <v>49624.344947270001</v>
      </c>
      <c r="H23" s="257"/>
      <c r="I23" s="259">
        <v>51811.986686120006</v>
      </c>
      <c r="J23" s="256"/>
      <c r="K23" s="259">
        <v>55126.972172490001</v>
      </c>
      <c r="L23" s="256"/>
      <c r="M23" s="259">
        <v>58721.379497830007</v>
      </c>
      <c r="N23" s="256"/>
      <c r="O23" s="1435" t="s">
        <v>122</v>
      </c>
      <c r="P23" s="1434"/>
      <c r="Q23" s="1435" t="s">
        <v>122</v>
      </c>
      <c r="R23" s="256"/>
      <c r="S23" s="230" t="s">
        <v>122</v>
      </c>
      <c r="T23" s="222"/>
    </row>
    <row r="24" spans="2:20" ht="18">
      <c r="B24" s="316" t="s">
        <v>272</v>
      </c>
      <c r="C24" s="255">
        <v>3467.7544550319099</v>
      </c>
      <c r="D24" s="256" t="s">
        <v>274</v>
      </c>
      <c r="E24" s="255">
        <v>3622.7720034592198</v>
      </c>
      <c r="F24" s="256" t="s">
        <v>274</v>
      </c>
      <c r="G24" s="255">
        <v>3839.3877175125299</v>
      </c>
      <c r="H24" s="256" t="s">
        <v>322</v>
      </c>
      <c r="I24" s="255">
        <v>3997.4130665359999</v>
      </c>
      <c r="J24" s="256" t="s">
        <v>322</v>
      </c>
      <c r="K24" s="255">
        <v>4692.3213233145198</v>
      </c>
      <c r="L24" s="256" t="s">
        <v>322</v>
      </c>
      <c r="M24" s="198">
        <v>4812.3735501839701</v>
      </c>
      <c r="N24" s="256" t="s">
        <v>325</v>
      </c>
      <c r="O24" s="198">
        <v>5424.14416890968</v>
      </c>
      <c r="P24" s="256" t="s">
        <v>325</v>
      </c>
      <c r="Q24" s="198">
        <v>5771.8279301479697</v>
      </c>
      <c r="R24" s="256" t="s">
        <v>325</v>
      </c>
      <c r="S24" s="230">
        <v>6066.1678526665901</v>
      </c>
      <c r="T24" s="258" t="s">
        <v>329</v>
      </c>
    </row>
    <row r="25" spans="2:20" ht="18">
      <c r="B25" s="316" t="s">
        <v>286</v>
      </c>
      <c r="C25" s="255">
        <v>28459.4047920513</v>
      </c>
      <c r="D25" s="257"/>
      <c r="E25" s="255">
        <v>29448.337844296399</v>
      </c>
      <c r="F25" s="256" t="s">
        <v>274</v>
      </c>
      <c r="G25" s="255">
        <v>29994.846699333</v>
      </c>
      <c r="H25" s="257" t="s">
        <v>281</v>
      </c>
      <c r="I25" s="255">
        <v>33076.608239078298</v>
      </c>
      <c r="J25" s="256" t="s">
        <v>329</v>
      </c>
      <c r="K25" s="255">
        <v>34488.8025695287</v>
      </c>
      <c r="L25" s="256" t="s">
        <v>281</v>
      </c>
      <c r="M25" s="198">
        <v>37039.858559952998</v>
      </c>
      <c r="N25" s="221" t="s">
        <v>281</v>
      </c>
      <c r="O25" s="198">
        <v>39982.777401848703</v>
      </c>
      <c r="P25" s="221" t="s">
        <v>281</v>
      </c>
      <c r="Q25" s="198">
        <v>38637.5123519361</v>
      </c>
      <c r="R25" s="221" t="s">
        <v>281</v>
      </c>
      <c r="S25" s="230">
        <v>40939.873778846202</v>
      </c>
      <c r="T25" s="258" t="s">
        <v>281</v>
      </c>
    </row>
    <row r="26" spans="2:20" ht="18">
      <c r="B26" s="316" t="s">
        <v>120</v>
      </c>
      <c r="C26" s="255">
        <v>164655.764309366</v>
      </c>
      <c r="D26" s="256" t="s">
        <v>283</v>
      </c>
      <c r="E26" s="255">
        <v>169554.148525839</v>
      </c>
      <c r="F26" s="256"/>
      <c r="G26" s="255">
        <v>168514.03199237899</v>
      </c>
      <c r="H26" s="257" t="s">
        <v>281</v>
      </c>
      <c r="I26" s="255">
        <v>160269.31287199099</v>
      </c>
      <c r="J26" s="257" t="s">
        <v>281</v>
      </c>
      <c r="K26" s="255">
        <v>166621.73424115501</v>
      </c>
      <c r="L26" s="256" t="s">
        <v>281</v>
      </c>
      <c r="M26" s="198">
        <v>172035.79673591</v>
      </c>
      <c r="N26" s="256" t="s">
        <v>329</v>
      </c>
      <c r="O26" s="198">
        <v>172245.53849212301</v>
      </c>
      <c r="P26" s="256" t="s">
        <v>281</v>
      </c>
      <c r="Q26" s="198">
        <v>171652.27566008299</v>
      </c>
      <c r="R26" s="256" t="s">
        <v>281</v>
      </c>
      <c r="S26" s="255">
        <v>176961.45696474001</v>
      </c>
      <c r="T26" s="258" t="s">
        <v>281</v>
      </c>
    </row>
    <row r="27" spans="2:20" ht="18">
      <c r="B27" s="317" t="s">
        <v>128</v>
      </c>
      <c r="C27" s="260">
        <v>8774.6682473809105</v>
      </c>
      <c r="D27" s="261"/>
      <c r="E27" s="260">
        <v>9460.0786159130403</v>
      </c>
      <c r="F27" s="261"/>
      <c r="G27" s="260">
        <v>9578.8710749363436</v>
      </c>
      <c r="H27" s="261" t="s">
        <v>281</v>
      </c>
      <c r="I27" s="260">
        <v>8988.4445042653151</v>
      </c>
      <c r="J27" s="261" t="s">
        <v>281</v>
      </c>
      <c r="K27" s="260">
        <v>7965.2179702480844</v>
      </c>
      <c r="L27" s="261" t="s">
        <v>322</v>
      </c>
      <c r="M27" s="199">
        <v>7684.2235462255112</v>
      </c>
      <c r="N27" s="261" t="s">
        <v>322</v>
      </c>
      <c r="O27" s="199">
        <v>7182.9093504812699</v>
      </c>
      <c r="P27" s="261" t="s">
        <v>322</v>
      </c>
      <c r="Q27" s="199">
        <v>7001.835419104983</v>
      </c>
      <c r="R27" s="261" t="s">
        <v>322</v>
      </c>
      <c r="S27" s="260">
        <v>7006.2579782482026</v>
      </c>
      <c r="T27" s="262" t="s">
        <v>281</v>
      </c>
    </row>
    <row r="28" spans="2:20" ht="18">
      <c r="B28" s="316" t="s">
        <v>249</v>
      </c>
      <c r="C28" s="255">
        <v>5620.3610793788903</v>
      </c>
      <c r="D28" s="257"/>
      <c r="E28" s="255">
        <v>5805.5877391402501</v>
      </c>
      <c r="F28" s="257"/>
      <c r="G28" s="255">
        <v>6061.8275473051899</v>
      </c>
      <c r="H28" s="257" t="s">
        <v>281</v>
      </c>
      <c r="I28" s="255">
        <v>6308.0491290640903</v>
      </c>
      <c r="J28" s="256" t="s">
        <v>281</v>
      </c>
      <c r="K28" s="255">
        <v>7095.1184636645803</v>
      </c>
      <c r="L28" s="256" t="s">
        <v>281</v>
      </c>
      <c r="M28" s="198">
        <v>7593.6047179033303</v>
      </c>
      <c r="N28" s="221" t="s">
        <v>281</v>
      </c>
      <c r="O28" s="198">
        <v>7986.56617872075</v>
      </c>
      <c r="P28" s="221" t="s">
        <v>281</v>
      </c>
      <c r="Q28" s="198">
        <v>7862.7288725017097</v>
      </c>
      <c r="R28" s="221" t="s">
        <v>281</v>
      </c>
      <c r="S28" s="230">
        <v>8578.6378241219609</v>
      </c>
      <c r="T28" s="258"/>
    </row>
    <row r="29" spans="2:20" ht="18">
      <c r="B29" s="316" t="s">
        <v>287</v>
      </c>
      <c r="C29" s="255">
        <v>17840.901336768598</v>
      </c>
      <c r="D29" s="256" t="s">
        <v>283</v>
      </c>
      <c r="E29" s="255">
        <v>18045.2937689627</v>
      </c>
      <c r="F29" s="257"/>
      <c r="G29" s="255">
        <v>18281.974395109701</v>
      </c>
      <c r="H29" s="257" t="s">
        <v>281</v>
      </c>
      <c r="I29" s="255">
        <v>19152.738225938101</v>
      </c>
      <c r="J29" s="256" t="s">
        <v>281</v>
      </c>
      <c r="K29" s="255">
        <v>20559.993308700901</v>
      </c>
      <c r="L29" s="256" t="s">
        <v>281</v>
      </c>
      <c r="M29" s="198">
        <v>21311.970874947801</v>
      </c>
      <c r="N29" s="256" t="s">
        <v>281</v>
      </c>
      <c r="O29" s="198">
        <v>22811.2703612648</v>
      </c>
      <c r="P29" s="256" t="s">
        <v>281</v>
      </c>
      <c r="Q29" s="198">
        <v>24223.603354152499</v>
      </c>
      <c r="R29" s="256" t="s">
        <v>281</v>
      </c>
      <c r="S29" s="255">
        <v>25080.981189050501</v>
      </c>
      <c r="T29" s="258"/>
    </row>
    <row r="30" spans="2:20" ht="18">
      <c r="B30" s="316" t="s">
        <v>251</v>
      </c>
      <c r="C30" s="255">
        <v>3869.8463242233802</v>
      </c>
      <c r="D30" s="257"/>
      <c r="E30" s="255">
        <v>3856.2283152803702</v>
      </c>
      <c r="F30" s="257"/>
      <c r="G30" s="255">
        <v>3819.7843531825501</v>
      </c>
      <c r="H30" s="257" t="s">
        <v>281</v>
      </c>
      <c r="I30" s="255">
        <v>4179.9095883827204</v>
      </c>
      <c r="J30" s="256" t="s">
        <v>281</v>
      </c>
      <c r="K30" s="255">
        <v>4490.4500914730297</v>
      </c>
      <c r="L30" s="256" t="s">
        <v>281</v>
      </c>
      <c r="M30" s="198">
        <v>4847.5866129770502</v>
      </c>
      <c r="N30" s="221" t="s">
        <v>281</v>
      </c>
      <c r="O30" s="198">
        <v>5354.57443246813</v>
      </c>
      <c r="P30" s="221" t="s">
        <v>281</v>
      </c>
      <c r="Q30" s="198">
        <v>5808.6035747515198</v>
      </c>
      <c r="R30" s="221" t="s">
        <v>281</v>
      </c>
      <c r="S30" s="230">
        <v>6278.4552546056602</v>
      </c>
      <c r="T30" s="258"/>
    </row>
    <row r="31" spans="2:20" ht="18">
      <c r="B31" s="316" t="s">
        <v>123</v>
      </c>
      <c r="C31" s="255">
        <v>41532.087885620997</v>
      </c>
      <c r="D31" s="257"/>
      <c r="E31" s="255">
        <v>43811.130964080803</v>
      </c>
      <c r="F31" s="256" t="s">
        <v>274</v>
      </c>
      <c r="G31" s="255">
        <v>62972.814500124601</v>
      </c>
      <c r="H31" s="256" t="s">
        <v>325</v>
      </c>
      <c r="I31" s="255">
        <v>67116.278326840606</v>
      </c>
      <c r="J31" s="256" t="s">
        <v>325</v>
      </c>
      <c r="K31" s="255">
        <v>70754.8989835955</v>
      </c>
      <c r="L31" s="256" t="s">
        <v>325</v>
      </c>
      <c r="M31" s="198">
        <v>84852.3101852744</v>
      </c>
      <c r="N31" s="256" t="s">
        <v>331</v>
      </c>
      <c r="O31" s="198">
        <v>87808.290111822105</v>
      </c>
      <c r="P31" s="256" t="s">
        <v>323</v>
      </c>
      <c r="Q31" s="198">
        <v>90094.367453959101</v>
      </c>
      <c r="R31" s="256" t="s">
        <v>323</v>
      </c>
      <c r="S31" s="230">
        <v>97792.648785560305</v>
      </c>
      <c r="T31" s="258" t="s">
        <v>323</v>
      </c>
    </row>
    <row r="32" spans="2:20" ht="18">
      <c r="B32" s="316" t="s">
        <v>124</v>
      </c>
      <c r="C32" s="255">
        <v>38440.1348365101</v>
      </c>
      <c r="D32" s="257"/>
      <c r="E32" s="255">
        <v>40360.591399425</v>
      </c>
      <c r="F32" s="257"/>
      <c r="G32" s="255">
        <v>38818.630921166499</v>
      </c>
      <c r="H32" s="257"/>
      <c r="I32" s="255">
        <v>39012.981350144197</v>
      </c>
      <c r="J32" s="257" t="s">
        <v>281</v>
      </c>
      <c r="K32" s="255">
        <v>42246.093735945098</v>
      </c>
      <c r="L32" s="256" t="s">
        <v>281</v>
      </c>
      <c r="M32" s="198">
        <v>41895.9228528448</v>
      </c>
      <c r="N32" s="221" t="s">
        <v>281</v>
      </c>
      <c r="O32" s="198">
        <v>45687.042588101001</v>
      </c>
      <c r="P32" s="221" t="s">
        <v>281</v>
      </c>
      <c r="Q32" s="198">
        <v>47954.153030144298</v>
      </c>
      <c r="R32" s="221" t="s">
        <v>281</v>
      </c>
      <c r="S32" s="230" t="s">
        <v>122</v>
      </c>
      <c r="T32" s="222" t="s">
        <v>281</v>
      </c>
    </row>
    <row r="33" spans="2:20" ht="18">
      <c r="B33" s="316" t="s">
        <v>288</v>
      </c>
      <c r="C33" s="255">
        <v>4845.5138705855397</v>
      </c>
      <c r="D33" s="257"/>
      <c r="E33" s="255">
        <v>5266.6097340892402</v>
      </c>
      <c r="F33" s="257"/>
      <c r="G33" s="255">
        <v>5551.1173613819101</v>
      </c>
      <c r="H33" s="257"/>
      <c r="I33" s="255">
        <v>5795.1667998578096</v>
      </c>
      <c r="J33" s="257" t="s">
        <v>281</v>
      </c>
      <c r="K33" s="255">
        <v>6025.5782156716296</v>
      </c>
      <c r="L33" s="256" t="s">
        <v>281</v>
      </c>
      <c r="M33" s="230">
        <v>5637.31480902979</v>
      </c>
      <c r="N33" s="221" t="s">
        <v>281</v>
      </c>
      <c r="O33" s="230">
        <v>5147.8731997572104</v>
      </c>
      <c r="P33" s="221" t="s">
        <v>281</v>
      </c>
      <c r="Q33" s="230">
        <v>4797.8140849375604</v>
      </c>
      <c r="R33" s="221" t="s">
        <v>281</v>
      </c>
      <c r="S33" s="230" t="s">
        <v>122</v>
      </c>
      <c r="T33" s="222" t="s">
        <v>281</v>
      </c>
    </row>
    <row r="34" spans="2:20" ht="18">
      <c r="B34" s="316" t="s">
        <v>289</v>
      </c>
      <c r="C34" s="255">
        <v>14496.3516343807</v>
      </c>
      <c r="D34" s="256" t="s">
        <v>274</v>
      </c>
      <c r="E34" s="255">
        <v>14191.147607933301</v>
      </c>
      <c r="F34" s="256" t="s">
        <v>274</v>
      </c>
      <c r="G34" s="255">
        <v>15489.0516780699</v>
      </c>
      <c r="H34" s="256" t="s">
        <v>332</v>
      </c>
      <c r="I34" s="255">
        <v>16250.5635231042</v>
      </c>
      <c r="J34" s="256" t="s">
        <v>322</v>
      </c>
      <c r="K34" s="255">
        <v>17569.775996423301</v>
      </c>
      <c r="L34" s="256" t="s">
        <v>332</v>
      </c>
      <c r="M34" s="198">
        <v>18086.302704245099</v>
      </c>
      <c r="N34" s="256" t="s">
        <v>322</v>
      </c>
      <c r="O34" s="198">
        <v>19640.208826145001</v>
      </c>
      <c r="P34" s="256" t="s">
        <v>332</v>
      </c>
      <c r="Q34" s="198">
        <v>20281.2941244707</v>
      </c>
      <c r="R34" s="256" t="s">
        <v>281</v>
      </c>
      <c r="S34" s="255">
        <v>20974.102771891699</v>
      </c>
      <c r="T34" s="258" t="s">
        <v>281</v>
      </c>
    </row>
    <row r="35" spans="2:20" ht="18">
      <c r="B35" s="316" t="s">
        <v>290</v>
      </c>
      <c r="C35" s="255" t="s">
        <v>122</v>
      </c>
      <c r="D35" s="257"/>
      <c r="E35" s="255" t="s">
        <v>122</v>
      </c>
      <c r="F35" s="257"/>
      <c r="G35" s="255">
        <v>16639.893423523801</v>
      </c>
      <c r="H35" s="257" t="s">
        <v>281</v>
      </c>
      <c r="I35" s="255" t="s">
        <v>328</v>
      </c>
      <c r="J35" s="257" t="s">
        <v>281</v>
      </c>
      <c r="K35" s="255">
        <v>17720.888658293301</v>
      </c>
      <c r="L35" s="256" t="s">
        <v>281</v>
      </c>
      <c r="M35" s="230" t="s">
        <v>122</v>
      </c>
      <c r="N35" s="221" t="s">
        <v>281</v>
      </c>
      <c r="O35" s="230">
        <v>19892.367014244599</v>
      </c>
      <c r="P35" s="221" t="s">
        <v>281</v>
      </c>
      <c r="Q35" s="230" t="s">
        <v>122</v>
      </c>
      <c r="R35" s="221" t="s">
        <v>281</v>
      </c>
      <c r="S35" s="230">
        <v>22213.681458254501</v>
      </c>
      <c r="T35" s="222" t="s">
        <v>281</v>
      </c>
    </row>
    <row r="36" spans="2:20" ht="18">
      <c r="B36" s="318" t="s">
        <v>127</v>
      </c>
      <c r="C36" s="263">
        <v>13834.817633627799</v>
      </c>
      <c r="D36" s="264"/>
      <c r="E36" s="263">
        <v>15933.047609761899</v>
      </c>
      <c r="F36" s="264"/>
      <c r="G36" s="263">
        <v>17734.271369085101</v>
      </c>
      <c r="H36" s="264" t="s">
        <v>281</v>
      </c>
      <c r="I36" s="263">
        <v>19855.137396657301</v>
      </c>
      <c r="J36" s="264" t="s">
        <v>281</v>
      </c>
      <c r="K36" s="263">
        <v>21572.183495753099</v>
      </c>
      <c r="L36" s="265" t="s">
        <v>281</v>
      </c>
      <c r="M36" s="266">
        <v>23602.498094258401</v>
      </c>
      <c r="N36" s="267" t="s">
        <v>281</v>
      </c>
      <c r="O36" s="266">
        <v>24652.999299045201</v>
      </c>
      <c r="P36" s="267" t="s">
        <v>281</v>
      </c>
      <c r="Q36" s="266">
        <v>25391.155226319999</v>
      </c>
      <c r="R36" s="267" t="s">
        <v>281</v>
      </c>
      <c r="S36" s="268">
        <v>29168.377619589799</v>
      </c>
      <c r="T36" s="269" t="s">
        <v>281</v>
      </c>
    </row>
    <row r="37" spans="2:20" ht="18">
      <c r="B37" s="1443" t="s">
        <v>679</v>
      </c>
      <c r="C37" s="1451"/>
      <c r="D37" s="1451"/>
      <c r="E37" s="1451"/>
      <c r="F37" s="1451"/>
      <c r="G37" s="1451"/>
      <c r="H37" s="1451"/>
      <c r="I37" s="1451"/>
      <c r="J37" s="1451"/>
      <c r="K37" s="1451"/>
      <c r="L37" s="1451"/>
      <c r="M37" s="1445"/>
      <c r="N37" s="1445"/>
      <c r="O37" s="1445"/>
      <c r="P37" s="1445"/>
      <c r="Q37" s="1445"/>
      <c r="R37" s="1445"/>
      <c r="S37" s="1445"/>
      <c r="T37" s="1445"/>
    </row>
    <row r="38" spans="2:20" ht="18">
      <c r="B38" s="1446" t="s">
        <v>320</v>
      </c>
      <c r="C38" s="1451"/>
      <c r="D38" s="1451"/>
      <c r="E38" s="1451"/>
      <c r="F38" s="1451"/>
      <c r="G38" s="1451"/>
      <c r="H38" s="1451"/>
      <c r="I38" s="1451"/>
      <c r="J38" s="1451"/>
      <c r="K38" s="1451"/>
      <c r="L38" s="1451"/>
      <c r="M38" s="1445"/>
      <c r="N38" s="1445"/>
      <c r="O38" s="1445"/>
      <c r="P38" s="1445"/>
      <c r="Q38" s="1445"/>
      <c r="R38" s="1445"/>
      <c r="S38" s="1445"/>
      <c r="T38" s="1445"/>
    </row>
    <row r="39" spans="2:20" ht="18">
      <c r="B39" s="1446" t="s">
        <v>238</v>
      </c>
      <c r="C39" s="1451"/>
      <c r="D39" s="1451"/>
      <c r="E39" s="1451"/>
      <c r="F39" s="1451"/>
      <c r="G39" s="1451"/>
      <c r="H39" s="1451"/>
      <c r="I39" s="1451"/>
      <c r="J39" s="1451"/>
      <c r="K39" s="1451"/>
      <c r="L39" s="1451"/>
      <c r="M39" s="1445"/>
      <c r="N39" s="1445"/>
      <c r="O39" s="1445"/>
      <c r="P39" s="1445"/>
      <c r="Q39" s="1445"/>
      <c r="R39" s="1445"/>
      <c r="S39" s="1445"/>
      <c r="T39" s="1445"/>
    </row>
    <row r="40" spans="2:20" s="1439" customFormat="1" ht="18">
      <c r="B40" s="1446" t="s">
        <v>254</v>
      </c>
      <c r="C40" s="1451"/>
      <c r="D40" s="1451"/>
      <c r="E40" s="1451"/>
      <c r="F40" s="1451"/>
      <c r="G40" s="1451"/>
      <c r="H40" s="1451"/>
      <c r="I40" s="1451"/>
      <c r="J40" s="1451"/>
      <c r="K40" s="1451"/>
      <c r="L40" s="1451"/>
      <c r="M40" s="1445"/>
      <c r="N40" s="1445"/>
      <c r="O40" s="1445"/>
      <c r="P40" s="1445"/>
      <c r="Q40" s="1445"/>
      <c r="R40" s="1445"/>
      <c r="S40" s="1445"/>
      <c r="T40" s="1445"/>
    </row>
    <row r="41" spans="2:20" s="1439" customFormat="1" ht="15.75" customHeight="1">
      <c r="B41" s="1443" t="s">
        <v>678</v>
      </c>
      <c r="C41" s="1451"/>
      <c r="D41" s="1451"/>
      <c r="E41" s="1451"/>
      <c r="F41" s="1451"/>
      <c r="G41" s="1451"/>
      <c r="H41" s="1451"/>
      <c r="I41" s="1451"/>
      <c r="J41" s="1451"/>
      <c r="K41" s="1451"/>
      <c r="L41" s="1451"/>
      <c r="M41" s="1445"/>
      <c r="N41" s="1445"/>
      <c r="O41" s="1445"/>
      <c r="P41" s="1445"/>
      <c r="Q41" s="1445"/>
      <c r="R41" s="1445"/>
      <c r="S41" s="1445"/>
      <c r="T41" s="1445"/>
    </row>
    <row r="42" spans="2:20" s="1439" customFormat="1">
      <c r="B42" s="1615" t="s">
        <v>255</v>
      </c>
      <c r="C42" s="1615"/>
      <c r="D42" s="1615"/>
      <c r="E42" s="1615"/>
      <c r="F42" s="1615"/>
      <c r="G42" s="1615"/>
      <c r="H42" s="1615"/>
      <c r="I42" s="1615"/>
      <c r="J42" s="1615"/>
      <c r="K42" s="1615"/>
      <c r="L42" s="1615"/>
      <c r="M42" s="1615"/>
      <c r="N42" s="1615"/>
      <c r="O42" s="1615"/>
      <c r="P42" s="1615"/>
      <c r="Q42" s="1615"/>
      <c r="R42" s="1615"/>
      <c r="S42" s="1615"/>
      <c r="T42" s="1615"/>
    </row>
    <row r="43" spans="2:20" ht="13.5" customHeight="1">
      <c r="B43" s="1448" t="s">
        <v>761</v>
      </c>
      <c r="C43" s="1552"/>
      <c r="D43" s="1552"/>
      <c r="E43" s="1552"/>
      <c r="F43" s="1552"/>
      <c r="G43" s="1552"/>
      <c r="H43" s="1552"/>
      <c r="I43" s="1552"/>
      <c r="J43" s="1552"/>
      <c r="K43" s="1552"/>
      <c r="L43" s="1552"/>
      <c r="M43" s="1552"/>
      <c r="N43" s="1552"/>
      <c r="O43" s="1552"/>
      <c r="P43" s="1552"/>
      <c r="Q43" s="1552"/>
      <c r="R43" s="1552"/>
      <c r="S43" s="1552"/>
      <c r="T43" s="1552"/>
    </row>
    <row r="44" spans="2:20" ht="13.5" customHeight="1">
      <c r="B44" s="1616" t="s">
        <v>779</v>
      </c>
      <c r="C44" s="1616"/>
      <c r="D44" s="1616"/>
      <c r="E44" s="1616"/>
      <c r="F44" s="1616"/>
      <c r="G44" s="1616"/>
      <c r="H44" s="1616"/>
      <c r="I44" s="1616"/>
      <c r="J44" s="1616"/>
      <c r="K44" s="1616"/>
      <c r="L44" s="1616"/>
      <c r="M44" s="1616"/>
      <c r="N44" s="1616"/>
      <c r="O44" s="1616"/>
      <c r="P44" s="1616"/>
      <c r="Q44" s="1616"/>
      <c r="R44" s="1616"/>
      <c r="S44" s="1616"/>
      <c r="T44" s="1616"/>
    </row>
    <row r="45" spans="2:20" ht="13.5" customHeight="1">
      <c r="B45" s="1608" t="s">
        <v>786</v>
      </c>
      <c r="C45" s="1608"/>
      <c r="D45" s="1608"/>
      <c r="E45" s="1608"/>
      <c r="F45" s="1608"/>
      <c r="G45" s="1608"/>
      <c r="H45" s="1608"/>
      <c r="I45" s="1608"/>
      <c r="J45" s="1608"/>
      <c r="K45" s="1608"/>
      <c r="L45" s="1608"/>
      <c r="M45" s="1608"/>
      <c r="N45" s="1608"/>
      <c r="O45" s="1608"/>
      <c r="P45" s="1608"/>
      <c r="Q45" s="1608"/>
      <c r="R45" s="1608"/>
      <c r="S45" s="1608"/>
      <c r="T45" s="1608"/>
    </row>
    <row r="46" spans="2:20" ht="19.5" customHeight="1">
      <c r="B46" s="1608" t="s">
        <v>783</v>
      </c>
      <c r="C46" s="1608"/>
      <c r="D46" s="1608"/>
      <c r="E46" s="1608"/>
      <c r="F46" s="1608"/>
      <c r="G46" s="1608"/>
      <c r="H46" s="1608"/>
      <c r="I46" s="1608"/>
      <c r="J46" s="1608"/>
      <c r="K46" s="1608"/>
      <c r="L46" s="1608"/>
      <c r="M46" s="1608"/>
      <c r="N46" s="1608"/>
      <c r="O46" s="1608"/>
      <c r="P46" s="1608"/>
      <c r="Q46" s="1608"/>
      <c r="R46" s="1608"/>
      <c r="S46" s="1608"/>
      <c r="T46" s="1608"/>
    </row>
    <row r="47" spans="2:20" ht="17.25" customHeight="1">
      <c r="B47" s="1465" t="s">
        <v>787</v>
      </c>
      <c r="C47" s="1451"/>
      <c r="D47" s="1451"/>
      <c r="E47" s="1451"/>
      <c r="F47" s="1451"/>
      <c r="G47" s="1451"/>
      <c r="H47" s="1451"/>
      <c r="I47" s="1452"/>
      <c r="J47" s="1452"/>
      <c r="K47" s="1451"/>
      <c r="L47" s="1451"/>
      <c r="M47" s="1445"/>
      <c r="N47" s="1445"/>
      <c r="O47" s="1445"/>
      <c r="P47" s="1445"/>
      <c r="Q47" s="1445"/>
      <c r="R47" s="1445"/>
      <c r="S47" s="1445"/>
      <c r="T47" s="1445"/>
    </row>
    <row r="48" spans="2:20" ht="18">
      <c r="B48" s="1447"/>
      <c r="C48" s="1451"/>
      <c r="D48" s="1451"/>
      <c r="E48" s="1451"/>
      <c r="F48" s="1451"/>
      <c r="G48" s="1451"/>
      <c r="H48" s="1451"/>
      <c r="I48" s="1452"/>
      <c r="J48" s="1452"/>
      <c r="K48" s="1451"/>
      <c r="L48" s="1451"/>
      <c r="M48" s="1445"/>
      <c r="N48" s="1445"/>
      <c r="O48" s="1445"/>
      <c r="P48" s="1445"/>
      <c r="Q48" s="1445"/>
      <c r="R48" s="1445"/>
      <c r="S48" s="1445"/>
      <c r="T48" s="1445"/>
    </row>
    <row r="49" spans="2:19">
      <c r="B49" s="236"/>
      <c r="C49" s="219"/>
      <c r="D49" s="219"/>
      <c r="E49" s="219"/>
      <c r="F49" s="219"/>
      <c r="G49" s="219"/>
      <c r="H49" s="219"/>
      <c r="I49" s="219"/>
      <c r="J49" s="219"/>
      <c r="K49" s="219"/>
      <c r="L49" s="219"/>
      <c r="M49" s="219"/>
      <c r="N49" s="219"/>
      <c r="O49" s="219"/>
      <c r="P49" s="219"/>
      <c r="Q49" s="219"/>
      <c r="R49" s="219"/>
      <c r="S49" s="271"/>
    </row>
  </sheetData>
  <mergeCells count="15">
    <mergeCell ref="B42:T42"/>
    <mergeCell ref="B46:T46"/>
    <mergeCell ref="B5:T5"/>
    <mergeCell ref="B6:T6"/>
    <mergeCell ref="O8:P8"/>
    <mergeCell ref="Q8:R8"/>
    <mergeCell ref="S8:T8"/>
    <mergeCell ref="C8:D8"/>
    <mergeCell ref="E8:F8"/>
    <mergeCell ref="G8:H8"/>
    <mergeCell ref="I8:J8"/>
    <mergeCell ref="K8:L8"/>
    <mergeCell ref="M8:N8"/>
    <mergeCell ref="B44:T44"/>
    <mergeCell ref="B45:T4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B809A-FE87-4694-A7C9-EDD07E3CDC47}">
  <dimension ref="B5:AA47"/>
  <sheetViews>
    <sheetView showGridLines="0" topLeftCell="A22" workbookViewId="0">
      <selection activeCell="B44" sqref="B44:T44"/>
    </sheetView>
  </sheetViews>
  <sheetFormatPr baseColWidth="10" defaultRowHeight="18"/>
  <cols>
    <col min="1" max="1" width="11.42578125" style="229"/>
    <col min="2" max="2" width="35.42578125" style="229" customWidth="1"/>
    <col min="3" max="3" width="8.5703125" style="229" customWidth="1"/>
    <col min="4" max="4" width="3.7109375" style="229" customWidth="1"/>
    <col min="5" max="5" width="8.7109375" style="229" customWidth="1"/>
    <col min="6" max="6" width="3.7109375" style="229" customWidth="1"/>
    <col min="7" max="7" width="9.28515625" style="229" customWidth="1"/>
    <col min="8" max="8" width="3.7109375" style="229" customWidth="1"/>
    <col min="9" max="9" width="8.28515625" style="229" customWidth="1"/>
    <col min="10" max="10" width="3.7109375" style="229" customWidth="1"/>
    <col min="11" max="11" width="9.7109375" style="229" customWidth="1"/>
    <col min="12" max="12" width="3.7109375" style="229" customWidth="1"/>
    <col min="13" max="13" width="10.7109375" style="229" customWidth="1"/>
    <col min="14" max="14" width="3.7109375" style="229" customWidth="1"/>
    <col min="15" max="15" width="7.42578125" style="229" customWidth="1"/>
    <col min="16" max="16" width="3.7109375" style="229" customWidth="1"/>
    <col min="17" max="17" width="8.5703125" style="229" customWidth="1"/>
    <col min="18" max="18" width="3.7109375" style="229" customWidth="1"/>
    <col min="19" max="19" width="10.7109375" style="229" customWidth="1"/>
    <col min="20" max="20" width="3.7109375" style="229" customWidth="1"/>
    <col min="28" max="16384" width="11.42578125" style="229"/>
  </cols>
  <sheetData>
    <row r="5" spans="2:27" ht="19.5" customHeight="1">
      <c r="B5" s="1630" t="s">
        <v>760</v>
      </c>
      <c r="C5" s="1631"/>
      <c r="D5" s="1631"/>
      <c r="E5" s="1631"/>
      <c r="F5" s="1631"/>
      <c r="G5" s="1631"/>
      <c r="H5" s="1631"/>
      <c r="I5" s="1631"/>
      <c r="J5" s="1631"/>
      <c r="K5" s="1631"/>
      <c r="L5" s="1631"/>
      <c r="M5" s="1631"/>
      <c r="N5" s="1631"/>
      <c r="O5" s="1631"/>
      <c r="P5" s="1631"/>
      <c r="Q5" s="1631"/>
      <c r="R5" s="1631"/>
      <c r="S5" s="1631"/>
      <c r="T5" s="1632"/>
    </row>
    <row r="6" spans="2:27" ht="15" customHeight="1">
      <c r="B6" s="1626" t="s">
        <v>650</v>
      </c>
      <c r="C6" s="1627"/>
      <c r="D6" s="1627"/>
      <c r="E6" s="1627"/>
      <c r="F6" s="1627"/>
      <c r="G6" s="1627"/>
      <c r="H6" s="1627"/>
      <c r="I6" s="1627"/>
      <c r="J6" s="1627"/>
      <c r="K6" s="1627"/>
      <c r="L6" s="1627"/>
      <c r="M6" s="1627"/>
      <c r="N6" s="1627"/>
      <c r="O6" s="1627"/>
      <c r="P6" s="1627"/>
      <c r="Q6" s="1627"/>
      <c r="R6" s="1627"/>
      <c r="S6" s="1627"/>
      <c r="T6" s="1628"/>
    </row>
    <row r="7" spans="2:27" s="385" customFormat="1">
      <c r="B7" s="509"/>
      <c r="C7" s="529"/>
      <c r="D7" s="529"/>
      <c r="E7" s="529"/>
      <c r="F7" s="529"/>
      <c r="G7" s="529"/>
      <c r="H7" s="529"/>
      <c r="I7" s="529"/>
      <c r="J7" s="529"/>
      <c r="K7" s="530"/>
      <c r="L7" s="530"/>
      <c r="M7" s="531"/>
      <c r="N7" s="531"/>
      <c r="O7" s="531"/>
      <c r="P7" s="531"/>
      <c r="Q7" s="531"/>
      <c r="R7" s="531"/>
      <c r="S7" s="532"/>
      <c r="T7" s="531"/>
      <c r="U7" s="526"/>
      <c r="V7" s="526"/>
      <c r="W7" s="526"/>
      <c r="X7" s="526"/>
      <c r="Y7" s="526"/>
      <c r="Z7" s="526"/>
      <c r="AA7" s="526"/>
    </row>
    <row r="8" spans="2:27">
      <c r="B8" s="527" t="s">
        <v>117</v>
      </c>
      <c r="C8" s="527">
        <v>2013</v>
      </c>
      <c r="D8" s="527"/>
      <c r="E8" s="1629">
        <v>2014</v>
      </c>
      <c r="F8" s="1629"/>
      <c r="G8" s="1629">
        <v>2015</v>
      </c>
      <c r="H8" s="1629"/>
      <c r="I8" s="1629">
        <v>2016</v>
      </c>
      <c r="J8" s="1629"/>
      <c r="K8" s="1629">
        <v>2017</v>
      </c>
      <c r="L8" s="1629"/>
      <c r="M8" s="1629">
        <v>2018</v>
      </c>
      <c r="N8" s="1629"/>
      <c r="O8" s="1629">
        <v>2019</v>
      </c>
      <c r="P8" s="1629"/>
      <c r="Q8" s="1629">
        <v>2020</v>
      </c>
      <c r="R8" s="1629"/>
      <c r="S8" s="1629">
        <v>2021</v>
      </c>
      <c r="T8" s="1629"/>
    </row>
    <row r="9" spans="2:27" ht="19.5">
      <c r="B9" s="533" t="s">
        <v>119</v>
      </c>
      <c r="C9" s="534">
        <v>1276.01436707584</v>
      </c>
      <c r="D9" s="535"/>
      <c r="E9" s="534">
        <v>1352.9096645821201</v>
      </c>
      <c r="F9" s="536"/>
      <c r="G9" s="534">
        <v>1396.7652572997599</v>
      </c>
      <c r="H9" s="535"/>
      <c r="I9" s="534">
        <v>1487.2336700593601</v>
      </c>
      <c r="J9" s="536"/>
      <c r="K9" s="534">
        <v>1617.1407517816899</v>
      </c>
      <c r="L9" s="536"/>
      <c r="M9" s="336">
        <v>1716.6451781998701</v>
      </c>
      <c r="N9" s="336"/>
      <c r="O9" s="451">
        <v>1818.2200491695701</v>
      </c>
      <c r="P9" s="536"/>
      <c r="Q9" s="451">
        <v>1767.61214846394</v>
      </c>
      <c r="R9" s="536" t="s">
        <v>274</v>
      </c>
      <c r="S9" s="451">
        <v>1841.8224517860201</v>
      </c>
      <c r="T9" s="537" t="s">
        <v>276</v>
      </c>
    </row>
    <row r="10" spans="2:27" ht="19.5">
      <c r="B10" s="538" t="s">
        <v>275</v>
      </c>
      <c r="C10" s="534">
        <v>125.28672377955201</v>
      </c>
      <c r="D10" s="536" t="s">
        <v>276</v>
      </c>
      <c r="E10" s="534">
        <v>116.62487653631899</v>
      </c>
      <c r="F10" s="536" t="s">
        <v>276</v>
      </c>
      <c r="G10" s="534">
        <v>124.358894708248</v>
      </c>
      <c r="H10" s="536"/>
      <c r="I10" s="534">
        <v>107.670705945535</v>
      </c>
      <c r="J10" s="536"/>
      <c r="K10" s="534">
        <v>131.27430532332599</v>
      </c>
      <c r="L10" s="536"/>
      <c r="M10" s="534">
        <v>115.13766963923899</v>
      </c>
      <c r="N10" s="336"/>
      <c r="O10" s="534">
        <v>108.728189646497</v>
      </c>
      <c r="P10" s="336"/>
      <c r="Q10" s="534">
        <v>112.44200258544601</v>
      </c>
      <c r="R10" s="336"/>
      <c r="S10" s="534">
        <v>122.41940541245501</v>
      </c>
      <c r="T10" s="337"/>
    </row>
    <row r="11" spans="2:27" ht="19.5">
      <c r="B11" s="538" t="s">
        <v>277</v>
      </c>
      <c r="C11" s="534">
        <v>1000.06848568143</v>
      </c>
      <c r="D11" s="536" t="s">
        <v>274</v>
      </c>
      <c r="E11" s="534" t="s">
        <v>122</v>
      </c>
      <c r="F11" s="535"/>
      <c r="G11" s="534">
        <v>888.35558646337904</v>
      </c>
      <c r="H11" s="536" t="s">
        <v>274</v>
      </c>
      <c r="I11" s="534" t="s">
        <v>122</v>
      </c>
      <c r="J11" s="536"/>
      <c r="K11" s="534">
        <v>909.53078788507105</v>
      </c>
      <c r="L11" s="536" t="s">
        <v>274</v>
      </c>
      <c r="M11" s="534" t="s">
        <v>122</v>
      </c>
      <c r="N11" s="336"/>
      <c r="O11" s="451">
        <v>948.41854326504597</v>
      </c>
      <c r="P11" s="536" t="s">
        <v>274</v>
      </c>
      <c r="Q11" s="451" t="s">
        <v>258</v>
      </c>
      <c r="R11" s="336"/>
      <c r="S11" s="451" t="s">
        <v>258</v>
      </c>
      <c r="T11" s="337"/>
    </row>
    <row r="12" spans="2:27" ht="19.5">
      <c r="B12" s="538" t="s">
        <v>291</v>
      </c>
      <c r="C12" s="534">
        <v>148</v>
      </c>
      <c r="D12" s="536"/>
      <c r="E12" s="534">
        <v>155</v>
      </c>
      <c r="F12" s="536"/>
      <c r="G12" s="534">
        <v>121</v>
      </c>
      <c r="H12" s="536"/>
      <c r="I12" s="534">
        <v>113</v>
      </c>
      <c r="J12" s="536"/>
      <c r="K12" s="534">
        <v>112</v>
      </c>
      <c r="L12" s="536"/>
      <c r="M12" s="451">
        <v>107</v>
      </c>
      <c r="N12" s="536"/>
      <c r="O12" s="451">
        <v>108</v>
      </c>
      <c r="P12" s="536"/>
      <c r="Q12" s="451">
        <v>80</v>
      </c>
      <c r="R12" s="536"/>
      <c r="S12" s="451" t="s">
        <v>258</v>
      </c>
      <c r="T12" s="537"/>
    </row>
    <row r="13" spans="2:27" ht="19.5">
      <c r="B13" s="538" t="s">
        <v>282</v>
      </c>
      <c r="C13" s="534">
        <v>755.46872075489205</v>
      </c>
      <c r="D13" s="536" t="s">
        <v>283</v>
      </c>
      <c r="E13" s="534">
        <v>784.29892719937698</v>
      </c>
      <c r="F13" s="536"/>
      <c r="G13" s="534">
        <v>756.37250366324497</v>
      </c>
      <c r="H13" s="535"/>
      <c r="I13" s="534">
        <v>803.51872424138105</v>
      </c>
      <c r="J13" s="536"/>
      <c r="K13" s="534">
        <v>815.11973492358902</v>
      </c>
      <c r="L13" s="536"/>
      <c r="M13" s="451">
        <v>868.47185296150496</v>
      </c>
      <c r="N13" s="536"/>
      <c r="O13" s="451">
        <v>874.92233580358504</v>
      </c>
      <c r="P13" s="536"/>
      <c r="Q13" s="451">
        <v>895.61107920439099</v>
      </c>
      <c r="R13" s="536" t="s">
        <v>276</v>
      </c>
      <c r="S13" s="451">
        <v>899.95049815372204</v>
      </c>
      <c r="T13" s="537" t="s">
        <v>276</v>
      </c>
    </row>
    <row r="14" spans="2:27" ht="19.5">
      <c r="B14" s="538" t="s">
        <v>129</v>
      </c>
      <c r="C14" s="534">
        <v>86.884211273782199</v>
      </c>
      <c r="D14" s="535"/>
      <c r="E14" s="534">
        <v>85.087540293522196</v>
      </c>
      <c r="F14" s="536" t="s">
        <v>283</v>
      </c>
      <c r="G14" s="534">
        <v>86.409576280844306</v>
      </c>
      <c r="H14" s="534"/>
      <c r="I14" s="534">
        <v>86.764863773985198</v>
      </c>
      <c r="J14" s="536" t="s">
        <v>283</v>
      </c>
      <c r="K14" s="534">
        <v>87.339998981986497</v>
      </c>
      <c r="L14" s="536"/>
      <c r="M14" s="336">
        <v>94.123541062368602</v>
      </c>
      <c r="N14" s="536" t="s">
        <v>274</v>
      </c>
      <c r="O14" s="451">
        <v>87.254158014648098</v>
      </c>
      <c r="P14" s="536" t="s">
        <v>274</v>
      </c>
      <c r="Q14" s="451">
        <v>82.870814486726005</v>
      </c>
      <c r="R14" s="536"/>
      <c r="S14" s="451" t="s">
        <v>258</v>
      </c>
      <c r="T14" s="537"/>
    </row>
    <row r="15" spans="2:27" ht="19.5">
      <c r="B15" s="538" t="s">
        <v>126</v>
      </c>
      <c r="C15" s="534">
        <v>237.63561039899099</v>
      </c>
      <c r="D15" s="535"/>
      <c r="E15" s="534">
        <v>253.15193718889401</v>
      </c>
      <c r="F15" s="536"/>
      <c r="G15" s="534">
        <v>264.65084810309901</v>
      </c>
      <c r="H15" s="535"/>
      <c r="I15" s="534">
        <v>282.27382675228199</v>
      </c>
      <c r="J15" s="536"/>
      <c r="K15" s="534">
        <v>300.55894475268701</v>
      </c>
      <c r="L15" s="536"/>
      <c r="M15" s="336">
        <v>331.06886348110402</v>
      </c>
      <c r="N15" s="536"/>
      <c r="O15" s="534">
        <v>373.15839970709197</v>
      </c>
      <c r="P15" s="536"/>
      <c r="Q15" s="534">
        <v>413.38876813958302</v>
      </c>
      <c r="R15" s="536"/>
      <c r="S15" s="534">
        <v>472.63100715079901</v>
      </c>
      <c r="T15" s="537"/>
    </row>
    <row r="16" spans="2:27" ht="19.5">
      <c r="B16" s="538" t="s">
        <v>243</v>
      </c>
      <c r="C16" s="534">
        <v>1353.07173992056</v>
      </c>
      <c r="D16" s="535"/>
      <c r="E16" s="534">
        <v>1440.4755613298701</v>
      </c>
      <c r="F16" s="536"/>
      <c r="G16" s="534">
        <v>1507.83182142958</v>
      </c>
      <c r="H16" s="535"/>
      <c r="I16" s="534">
        <v>1577.8820082045299</v>
      </c>
      <c r="J16" s="536"/>
      <c r="K16" s="534">
        <v>1757.9121078992</v>
      </c>
      <c r="L16" s="536"/>
      <c r="M16" s="336">
        <v>1944.0261001056399</v>
      </c>
      <c r="N16" s="536"/>
      <c r="O16" s="451">
        <v>2008.6000253976199</v>
      </c>
      <c r="P16" s="536"/>
      <c r="Q16" s="451">
        <v>2143.6020005679102</v>
      </c>
      <c r="R16" s="536"/>
      <c r="S16" s="451">
        <v>2311.66855372788</v>
      </c>
      <c r="T16" s="537"/>
    </row>
    <row r="17" spans="2:20" ht="19.5">
      <c r="B17" s="538" t="s">
        <v>125</v>
      </c>
      <c r="C17" s="534">
        <v>413.84650361030498</v>
      </c>
      <c r="D17" s="535"/>
      <c r="E17" s="534">
        <v>416.66485728738701</v>
      </c>
      <c r="F17" s="535"/>
      <c r="G17" s="534">
        <v>426.95974353023303</v>
      </c>
      <c r="H17" s="535"/>
      <c r="I17" s="534">
        <v>444.20993943714598</v>
      </c>
      <c r="J17" s="536"/>
      <c r="K17" s="534">
        <v>479.08561526809098</v>
      </c>
      <c r="L17" s="536"/>
      <c r="M17" s="336">
        <v>506.24664431671499</v>
      </c>
      <c r="N17" s="336"/>
      <c r="O17" s="451">
        <v>539.30117143773202</v>
      </c>
      <c r="P17" s="336"/>
      <c r="Q17" s="451">
        <v>535.84039963740497</v>
      </c>
      <c r="R17" s="336"/>
      <c r="S17" s="451">
        <v>582.06379654340697</v>
      </c>
      <c r="T17" s="537" t="s">
        <v>276</v>
      </c>
    </row>
    <row r="18" spans="2:20" ht="19.5">
      <c r="B18" s="538" t="s">
        <v>118</v>
      </c>
      <c r="C18" s="534">
        <v>1438.6531671497701</v>
      </c>
      <c r="D18" s="536" t="s">
        <v>284</v>
      </c>
      <c r="E18" s="534">
        <v>1497.03889452062</v>
      </c>
      <c r="F18" s="536" t="s">
        <v>284</v>
      </c>
      <c r="G18" s="534">
        <v>1575.2267061559101</v>
      </c>
      <c r="H18" s="536" t="s">
        <v>293</v>
      </c>
      <c r="I18" s="534">
        <v>1643.4079153689499</v>
      </c>
      <c r="J18" s="536" t="s">
        <v>293</v>
      </c>
      <c r="K18" s="534">
        <v>1730.6645046809001</v>
      </c>
      <c r="L18" s="536" t="s">
        <v>284</v>
      </c>
      <c r="M18" s="336">
        <v>1879.79707658899</v>
      </c>
      <c r="N18" s="536" t="s">
        <v>284</v>
      </c>
      <c r="O18" s="451">
        <v>2050.9964812276698</v>
      </c>
      <c r="P18" s="536"/>
      <c r="Q18" s="451">
        <v>2201.3708663767002</v>
      </c>
      <c r="R18" s="536" t="s">
        <v>284</v>
      </c>
      <c r="S18" s="451">
        <v>2426.1934361388599</v>
      </c>
      <c r="T18" s="537" t="s">
        <v>333</v>
      </c>
    </row>
    <row r="19" spans="2:20" ht="19.5">
      <c r="B19" s="538" t="s">
        <v>245</v>
      </c>
      <c r="C19" s="534">
        <v>1357.38771826005</v>
      </c>
      <c r="D19" s="535"/>
      <c r="E19" s="534">
        <v>1314.08040777304</v>
      </c>
      <c r="F19" s="535"/>
      <c r="G19" s="534">
        <v>1220.3033434666099</v>
      </c>
      <c r="H19" s="535"/>
      <c r="I19" s="534">
        <v>1224.2033799116</v>
      </c>
      <c r="J19" s="536"/>
      <c r="K19" s="534">
        <v>1297.6557458909799</v>
      </c>
      <c r="L19" s="536"/>
      <c r="M19" s="336">
        <v>1366.97941716319</v>
      </c>
      <c r="N19" s="336"/>
      <c r="O19" s="451">
        <v>1450.51838075211</v>
      </c>
      <c r="P19" s="536"/>
      <c r="Q19" s="451">
        <v>1522.8915215186901</v>
      </c>
      <c r="R19" s="536"/>
      <c r="S19" s="451">
        <v>1634.8050469489001</v>
      </c>
      <c r="T19" s="537"/>
    </row>
    <row r="20" spans="2:20" ht="19.5">
      <c r="B20" s="538" t="s">
        <v>121</v>
      </c>
      <c r="C20" s="534">
        <v>884.26188930276396</v>
      </c>
      <c r="D20" s="536"/>
      <c r="E20" s="534">
        <v>913.64534181855697</v>
      </c>
      <c r="F20" s="536" t="s">
        <v>283</v>
      </c>
      <c r="G20" s="534">
        <v>909.28860245665396</v>
      </c>
      <c r="H20" s="536"/>
      <c r="I20" s="534">
        <v>952.42360828410301</v>
      </c>
      <c r="J20" s="536"/>
      <c r="K20" s="534">
        <v>977.30539842903397</v>
      </c>
      <c r="L20" s="536" t="s">
        <v>276</v>
      </c>
      <c r="M20" s="336">
        <v>1017.86494153723</v>
      </c>
      <c r="N20" s="536"/>
      <c r="O20" s="534">
        <v>1100.7600889594801</v>
      </c>
      <c r="P20" s="536" t="s">
        <v>334</v>
      </c>
      <c r="Q20" s="534">
        <v>1101.7918311879801</v>
      </c>
      <c r="R20" s="536" t="s">
        <v>274</v>
      </c>
      <c r="S20" s="534">
        <v>1128.05185822712</v>
      </c>
      <c r="T20" s="537"/>
    </row>
    <row r="21" spans="2:20" ht="19.5">
      <c r="B21" s="538" t="s">
        <v>265</v>
      </c>
      <c r="C21" s="534">
        <v>211.734588732269</v>
      </c>
      <c r="D21" s="535"/>
      <c r="E21" s="534">
        <v>223.645178486893</v>
      </c>
      <c r="F21" s="535"/>
      <c r="G21" s="534">
        <v>258.51897763827702</v>
      </c>
      <c r="H21" s="535"/>
      <c r="I21" s="534">
        <v>276.57457181771701</v>
      </c>
      <c r="J21" s="536"/>
      <c r="K21" s="534">
        <v>329.60897493126203</v>
      </c>
      <c r="L21" s="536"/>
      <c r="M21" s="336">
        <v>359.47085282742398</v>
      </c>
      <c r="N21" s="336"/>
      <c r="O21" s="451">
        <v>397.22487731629002</v>
      </c>
      <c r="P21" s="336"/>
      <c r="Q21" s="451">
        <v>428.45904506859398</v>
      </c>
      <c r="R21" s="336"/>
      <c r="S21" s="451">
        <v>453.85769640461098</v>
      </c>
      <c r="T21" s="537" t="s">
        <v>276</v>
      </c>
    </row>
    <row r="22" spans="2:20" ht="19.5">
      <c r="B22" s="538" t="s">
        <v>272</v>
      </c>
      <c r="C22" s="534">
        <v>750.589053920678</v>
      </c>
      <c r="D22" s="536" t="s">
        <v>274</v>
      </c>
      <c r="E22" s="534">
        <v>778.67897459369703</v>
      </c>
      <c r="F22" s="536" t="s">
        <v>274</v>
      </c>
      <c r="G22" s="534">
        <v>817.62634554790702</v>
      </c>
      <c r="H22" s="536" t="s">
        <v>274</v>
      </c>
      <c r="I22" s="534">
        <v>841.738917028743</v>
      </c>
      <c r="J22" s="536" t="s">
        <v>274</v>
      </c>
      <c r="K22" s="534">
        <v>977.10383585165698</v>
      </c>
      <c r="L22" s="536" t="s">
        <v>274</v>
      </c>
      <c r="M22" s="336">
        <v>990.06749509818201</v>
      </c>
      <c r="N22" s="536" t="s">
        <v>334</v>
      </c>
      <c r="O22" s="534">
        <v>1100.8633488025901</v>
      </c>
      <c r="P22" s="536" t="s">
        <v>274</v>
      </c>
      <c r="Q22" s="534">
        <v>1158.9257269801201</v>
      </c>
      <c r="R22" s="536" t="s">
        <v>274</v>
      </c>
      <c r="S22" s="534">
        <v>1128.3561339917701</v>
      </c>
      <c r="T22" s="537" t="s">
        <v>335</v>
      </c>
    </row>
    <row r="23" spans="2:20" ht="19.5">
      <c r="B23" s="538" t="s">
        <v>286</v>
      </c>
      <c r="C23" s="534">
        <v>469.26783439827102</v>
      </c>
      <c r="D23" s="536"/>
      <c r="E23" s="534">
        <v>484.434509546882</v>
      </c>
      <c r="F23" s="536" t="s">
        <v>274</v>
      </c>
      <c r="G23" s="534">
        <v>498.00839951341197</v>
      </c>
      <c r="H23" s="536"/>
      <c r="I23" s="534">
        <v>550.2203808534</v>
      </c>
      <c r="J23" s="536" t="s">
        <v>283</v>
      </c>
      <c r="K23" s="534">
        <v>574.79134249068204</v>
      </c>
      <c r="L23" s="536"/>
      <c r="M23" s="336">
        <v>618.59703793686106</v>
      </c>
      <c r="N23" s="315"/>
      <c r="O23" s="451">
        <v>669.40197327347505</v>
      </c>
      <c r="P23" s="536"/>
      <c r="Q23" s="451">
        <v>650.03747296696395</v>
      </c>
      <c r="R23" s="536" t="s">
        <v>276</v>
      </c>
      <c r="S23" s="451">
        <v>692.33313568090705</v>
      </c>
      <c r="T23" s="537" t="s">
        <v>276</v>
      </c>
    </row>
    <row r="24" spans="2:20" ht="19.5">
      <c r="B24" s="538" t="s">
        <v>120</v>
      </c>
      <c r="C24" s="539">
        <v>1293.1114817790001</v>
      </c>
      <c r="D24" s="536"/>
      <c r="E24" s="539">
        <v>1332.32346282346</v>
      </c>
      <c r="F24" s="536"/>
      <c r="G24" s="539">
        <v>1325.73386824309</v>
      </c>
      <c r="H24" s="535"/>
      <c r="I24" s="539">
        <v>1262.6292049505701</v>
      </c>
      <c r="J24" s="536"/>
      <c r="K24" s="539">
        <v>1315.0263937079101</v>
      </c>
      <c r="L24" s="536"/>
      <c r="M24" s="539">
        <v>1360.5798402118801</v>
      </c>
      <c r="N24" s="536" t="s">
        <v>283</v>
      </c>
      <c r="O24" s="451">
        <v>1365.2197089103599</v>
      </c>
      <c r="P24" s="336"/>
      <c r="Q24" s="451">
        <v>1365.4797583938901</v>
      </c>
      <c r="R24" s="336"/>
      <c r="S24" s="451">
        <v>1410.02897933691</v>
      </c>
      <c r="T24" s="337"/>
    </row>
    <row r="25" spans="2:20" ht="19.5">
      <c r="B25" s="540" t="s">
        <v>128</v>
      </c>
      <c r="C25" s="541">
        <v>74.217562927715804</v>
      </c>
      <c r="D25" s="542"/>
      <c r="E25" s="541">
        <v>79.130728698561597</v>
      </c>
      <c r="F25" s="543"/>
      <c r="G25" s="541">
        <v>78.937327870273236</v>
      </c>
      <c r="H25" s="542"/>
      <c r="I25" s="541">
        <v>73.246403606802104</v>
      </c>
      <c r="J25" s="543" t="s">
        <v>274</v>
      </c>
      <c r="K25" s="541">
        <v>64.214018185928765</v>
      </c>
      <c r="L25" s="543" t="s">
        <v>274</v>
      </c>
      <c r="M25" s="340">
        <v>61.313002623236976</v>
      </c>
      <c r="N25" s="543" t="s">
        <v>274</v>
      </c>
      <c r="O25" s="544">
        <v>57.481627997890399</v>
      </c>
      <c r="P25" s="543" t="s">
        <v>274</v>
      </c>
      <c r="Q25" s="544">
        <v>54.732900650263403</v>
      </c>
      <c r="R25" s="543" t="s">
        <v>274</v>
      </c>
      <c r="S25" s="544">
        <v>54.901431557150616</v>
      </c>
      <c r="T25" s="545" t="s">
        <v>274</v>
      </c>
    </row>
    <row r="26" spans="2:20" ht="19.5">
      <c r="B26" s="538" t="s">
        <v>249</v>
      </c>
      <c r="C26" s="534">
        <v>1106.3702912163201</v>
      </c>
      <c r="D26" s="536"/>
      <c r="E26" s="534">
        <v>1130.1513994822401</v>
      </c>
      <c r="F26" s="536"/>
      <c r="G26" s="534">
        <v>1167.9821863786501</v>
      </c>
      <c r="H26" s="535"/>
      <c r="I26" s="534">
        <v>1204.7458229686999</v>
      </c>
      <c r="J26" s="535"/>
      <c r="K26" s="534">
        <v>1344.53637742365</v>
      </c>
      <c r="L26" s="536"/>
      <c r="M26" s="336">
        <v>1429.51896044867</v>
      </c>
      <c r="N26" s="536"/>
      <c r="O26" s="534">
        <v>1493.37437896798</v>
      </c>
      <c r="P26" s="536"/>
      <c r="Q26" s="534">
        <v>1461.7454680241101</v>
      </c>
      <c r="R26" s="536"/>
      <c r="S26" s="534">
        <v>1586.2865799042099</v>
      </c>
      <c r="T26" s="537" t="s">
        <v>276</v>
      </c>
    </row>
    <row r="27" spans="2:20" ht="19.5">
      <c r="B27" s="538" t="s">
        <v>287</v>
      </c>
      <c r="C27" s="534">
        <v>1061.70562584912</v>
      </c>
      <c r="D27" s="536" t="s">
        <v>283</v>
      </c>
      <c r="E27" s="534">
        <v>1069.9848069352299</v>
      </c>
      <c r="F27" s="536"/>
      <c r="G27" s="534">
        <v>1079.2192677160399</v>
      </c>
      <c r="H27" s="536"/>
      <c r="I27" s="534">
        <v>1124.6469891919</v>
      </c>
      <c r="J27" s="536"/>
      <c r="K27" s="534">
        <v>1200.16305578781</v>
      </c>
      <c r="L27" s="536"/>
      <c r="M27" s="336">
        <v>1236.7671120559301</v>
      </c>
      <c r="N27" s="536"/>
      <c r="O27" s="534">
        <v>1315.14963166704</v>
      </c>
      <c r="P27" s="536"/>
      <c r="Q27" s="534">
        <v>1388.8088151675599</v>
      </c>
      <c r="R27" s="536" t="s">
        <v>276</v>
      </c>
      <c r="S27" s="534">
        <v>1430.5014081475199</v>
      </c>
      <c r="T27" s="537" t="s">
        <v>276</v>
      </c>
    </row>
    <row r="28" spans="2:20" ht="19.5">
      <c r="B28" s="538" t="s">
        <v>251</v>
      </c>
      <c r="C28" s="534">
        <v>370.06171040549498</v>
      </c>
      <c r="D28" s="535"/>
      <c r="E28" s="534">
        <v>370.75197001089902</v>
      </c>
      <c r="F28" s="535"/>
      <c r="G28" s="534">
        <v>368.77268545221102</v>
      </c>
      <c r="H28" s="535"/>
      <c r="I28" s="534">
        <v>404.81425484312803</v>
      </c>
      <c r="J28" s="536"/>
      <c r="K28" s="534">
        <v>435.95333062852802</v>
      </c>
      <c r="L28" s="536"/>
      <c r="M28" s="336">
        <v>471.380872146196</v>
      </c>
      <c r="N28" s="336"/>
      <c r="O28" s="451">
        <v>520.55398272149705</v>
      </c>
      <c r="P28" s="336"/>
      <c r="Q28" s="451">
        <v>564.10091916670899</v>
      </c>
      <c r="R28" s="336"/>
      <c r="S28" s="451">
        <v>610.269756474112</v>
      </c>
      <c r="T28" s="537" t="s">
        <v>276</v>
      </c>
    </row>
    <row r="29" spans="2:20" ht="19.5">
      <c r="B29" s="538" t="s">
        <v>123</v>
      </c>
      <c r="C29" s="534">
        <v>647.86584540637296</v>
      </c>
      <c r="D29" s="536"/>
      <c r="E29" s="534">
        <v>678.22237819218799</v>
      </c>
      <c r="F29" s="536" t="s">
        <v>274</v>
      </c>
      <c r="G29" s="534">
        <v>967.17577177276303</v>
      </c>
      <c r="H29" s="536" t="s">
        <v>334</v>
      </c>
      <c r="I29" s="534">
        <v>1022.3659262558</v>
      </c>
      <c r="J29" s="536" t="s">
        <v>334</v>
      </c>
      <c r="K29" s="534">
        <v>1071.3945939369401</v>
      </c>
      <c r="L29" s="536" t="s">
        <v>334</v>
      </c>
      <c r="M29" s="336">
        <v>1277.20377785048</v>
      </c>
      <c r="N29" s="536" t="s">
        <v>334</v>
      </c>
      <c r="O29" s="534">
        <v>1314.55439782957</v>
      </c>
      <c r="P29" s="536" t="s">
        <v>276</v>
      </c>
      <c r="Q29" s="534">
        <v>1343.06834206346</v>
      </c>
      <c r="R29" s="536" t="s">
        <v>276</v>
      </c>
      <c r="S29" s="534">
        <v>1448.11492182198</v>
      </c>
      <c r="T29" s="537" t="s">
        <v>276</v>
      </c>
    </row>
    <row r="30" spans="2:20" ht="19.5">
      <c r="B30" s="538" t="s">
        <v>124</v>
      </c>
      <c r="C30" s="534">
        <v>267.86243762680601</v>
      </c>
      <c r="D30" s="535"/>
      <c r="E30" s="534">
        <v>276.270942879985</v>
      </c>
      <c r="F30" s="535"/>
      <c r="G30" s="534">
        <v>265.14371624910501</v>
      </c>
      <c r="H30" s="535"/>
      <c r="I30" s="534">
        <v>265.98332164630801</v>
      </c>
      <c r="J30" s="536"/>
      <c r="K30" s="534">
        <v>287.69683508268099</v>
      </c>
      <c r="L30" s="536"/>
      <c r="M30" s="336">
        <v>285.33509263630901</v>
      </c>
      <c r="N30" s="336"/>
      <c r="O30" s="451">
        <v>311.29449103293302</v>
      </c>
      <c r="P30" s="336"/>
      <c r="Q30" s="451">
        <v>327.42194360022597</v>
      </c>
      <c r="R30" s="336"/>
      <c r="S30" s="451" t="s">
        <v>258</v>
      </c>
      <c r="T30" s="337"/>
    </row>
    <row r="31" spans="2:20" ht="19.5">
      <c r="B31" s="538" t="s">
        <v>288</v>
      </c>
      <c r="C31" s="534">
        <v>91.245077737208007</v>
      </c>
      <c r="D31" s="535"/>
      <c r="E31" s="534">
        <v>97.688344158982503</v>
      </c>
      <c r="F31" s="536"/>
      <c r="G31" s="534">
        <v>101.98123874366399</v>
      </c>
      <c r="H31" s="535"/>
      <c r="I31" s="534">
        <v>105.035313167985</v>
      </c>
      <c r="J31" s="536"/>
      <c r="K31" s="534">
        <v>107.781403217429</v>
      </c>
      <c r="L31" s="536"/>
      <c r="M31" s="451">
        <v>99.559053830424304</v>
      </c>
      <c r="N31" s="336"/>
      <c r="O31" s="451">
        <v>89.7753872647056</v>
      </c>
      <c r="P31" s="536"/>
      <c r="Q31" s="451">
        <v>82.628646616412098</v>
      </c>
      <c r="R31" s="536"/>
      <c r="S31" s="451" t="s">
        <v>122</v>
      </c>
      <c r="T31" s="537"/>
    </row>
    <row r="32" spans="2:20" ht="19.5">
      <c r="B32" s="538" t="s">
        <v>289</v>
      </c>
      <c r="C32" s="534">
        <v>1509.97371300995</v>
      </c>
      <c r="D32" s="536" t="s">
        <v>274</v>
      </c>
      <c r="E32" s="534">
        <v>1463.59336309788</v>
      </c>
      <c r="F32" s="536" t="s">
        <v>274</v>
      </c>
      <c r="G32" s="534">
        <v>1580.6467678100901</v>
      </c>
      <c r="H32" s="536" t="s">
        <v>336</v>
      </c>
      <c r="I32" s="534">
        <v>1637.652355402</v>
      </c>
      <c r="J32" s="536" t="s">
        <v>274</v>
      </c>
      <c r="K32" s="534">
        <v>1746.8984324119201</v>
      </c>
      <c r="L32" s="536" t="s">
        <v>336</v>
      </c>
      <c r="M32" s="336">
        <v>1777.48631065531</v>
      </c>
      <c r="N32" s="536" t="s">
        <v>274</v>
      </c>
      <c r="O32" s="451">
        <v>1910.73302256801</v>
      </c>
      <c r="P32" s="536" t="s">
        <v>336</v>
      </c>
      <c r="Q32" s="451">
        <v>1958.89387553151</v>
      </c>
      <c r="R32" s="536"/>
      <c r="S32" s="451">
        <v>2013.6793744367501</v>
      </c>
      <c r="T32" s="537"/>
    </row>
    <row r="33" spans="2:27" ht="19.5">
      <c r="B33" s="538" t="s">
        <v>290</v>
      </c>
      <c r="C33" s="534" t="s">
        <v>122</v>
      </c>
      <c r="D33" s="535"/>
      <c r="E33" s="534" t="s">
        <v>122</v>
      </c>
      <c r="F33" s="535"/>
      <c r="G33" s="534">
        <v>2009.0675963240401</v>
      </c>
      <c r="H33" s="535"/>
      <c r="I33" s="534" t="s">
        <v>122</v>
      </c>
      <c r="J33" s="535"/>
      <c r="K33" s="534">
        <v>2096.6900294247498</v>
      </c>
      <c r="L33" s="536"/>
      <c r="M33" s="451" t="s">
        <v>122</v>
      </c>
      <c r="N33" s="336"/>
      <c r="O33" s="451">
        <v>2319.73381793301</v>
      </c>
      <c r="P33" s="336"/>
      <c r="Q33" s="451" t="s">
        <v>122</v>
      </c>
      <c r="R33" s="336"/>
      <c r="S33" s="451">
        <v>2551.9633917996598</v>
      </c>
      <c r="T33" s="337"/>
    </row>
    <row r="34" spans="2:27" ht="19.5">
      <c r="B34" s="546" t="s">
        <v>127</v>
      </c>
      <c r="C34" s="547">
        <v>181.68326986431401</v>
      </c>
      <c r="D34" s="548"/>
      <c r="E34" s="547">
        <v>206.43475952633901</v>
      </c>
      <c r="F34" s="548"/>
      <c r="G34" s="547">
        <v>226.72877558982699</v>
      </c>
      <c r="H34" s="548"/>
      <c r="I34" s="547">
        <v>250.44952441607199</v>
      </c>
      <c r="J34" s="548"/>
      <c r="K34" s="547">
        <v>268.60139075558197</v>
      </c>
      <c r="L34" s="548"/>
      <c r="M34" s="549">
        <v>289.93204631368798</v>
      </c>
      <c r="N34" s="548"/>
      <c r="O34" s="547">
        <v>298.53836083078301</v>
      </c>
      <c r="P34" s="548"/>
      <c r="Q34" s="547">
        <v>304.505069572705</v>
      </c>
      <c r="R34" s="548"/>
      <c r="S34" s="547">
        <v>346.63597774834301</v>
      </c>
      <c r="T34" s="550"/>
    </row>
    <row r="35" spans="2:27">
      <c r="C35" s="272"/>
      <c r="D35" s="272"/>
      <c r="E35" s="272"/>
      <c r="F35" s="272"/>
      <c r="G35" s="272"/>
      <c r="H35" s="272"/>
      <c r="I35" s="272"/>
      <c r="J35" s="272"/>
      <c r="K35" s="272"/>
      <c r="L35" s="272"/>
    </row>
    <row r="36" spans="2:27" ht="18.75" customHeight="1">
      <c r="B36" s="1443" t="s">
        <v>679</v>
      </c>
      <c r="C36" s="272"/>
      <c r="D36" s="272"/>
      <c r="E36" s="272"/>
      <c r="F36" s="272"/>
      <c r="G36" s="272"/>
      <c r="H36" s="272"/>
      <c r="I36" s="272"/>
      <c r="J36" s="272"/>
      <c r="K36" s="272"/>
      <c r="L36" s="272"/>
    </row>
    <row r="37" spans="2:27" ht="18.75" customHeight="1">
      <c r="B37" s="235" t="s">
        <v>320</v>
      </c>
      <c r="C37" s="272"/>
      <c r="D37" s="272"/>
      <c r="E37" s="272"/>
      <c r="F37" s="272"/>
      <c r="G37" s="272"/>
      <c r="H37" s="272"/>
      <c r="I37" s="272"/>
      <c r="J37" s="272"/>
      <c r="K37" s="272"/>
      <c r="L37" s="272"/>
    </row>
    <row r="38" spans="2:27" s="1445" customFormat="1" ht="18.75" customHeight="1">
      <c r="B38" s="235" t="s">
        <v>238</v>
      </c>
      <c r="C38" s="1451"/>
      <c r="D38" s="1451"/>
      <c r="E38" s="1451"/>
      <c r="F38" s="1451"/>
      <c r="G38" s="1451"/>
      <c r="H38" s="1451"/>
      <c r="I38" s="1451"/>
      <c r="J38" s="1451"/>
      <c r="K38" s="1451"/>
      <c r="L38" s="1451"/>
      <c r="U38" s="1436"/>
      <c r="V38" s="1436"/>
      <c r="W38" s="1436"/>
      <c r="X38" s="1436"/>
      <c r="Y38" s="1436"/>
      <c r="Z38" s="1436"/>
      <c r="AA38" s="1436"/>
    </row>
    <row r="39" spans="2:27" s="1445" customFormat="1" ht="18.75" customHeight="1">
      <c r="B39" s="235" t="s">
        <v>254</v>
      </c>
      <c r="C39" s="1451"/>
      <c r="D39" s="1451"/>
      <c r="E39" s="1451"/>
      <c r="F39" s="1451"/>
      <c r="G39" s="1451"/>
      <c r="H39" s="1451"/>
      <c r="I39" s="1451"/>
      <c r="J39" s="1451"/>
      <c r="K39" s="1451"/>
      <c r="L39" s="1451"/>
      <c r="U39" s="1436"/>
      <c r="V39" s="1436"/>
      <c r="W39" s="1436"/>
      <c r="X39" s="1436"/>
      <c r="Y39" s="1436"/>
      <c r="Z39" s="1436"/>
      <c r="AA39" s="1436"/>
    </row>
    <row r="40" spans="2:27" s="1445" customFormat="1" ht="18.75" customHeight="1">
      <c r="B40" s="1443" t="s">
        <v>678</v>
      </c>
      <c r="C40" s="1451"/>
      <c r="D40" s="1451"/>
      <c r="E40" s="1451"/>
      <c r="F40" s="1451"/>
      <c r="G40" s="1451"/>
      <c r="H40" s="1451"/>
      <c r="I40" s="1451"/>
      <c r="J40" s="1451"/>
      <c r="K40" s="1451"/>
      <c r="L40" s="1451"/>
      <c r="U40" s="1436"/>
      <c r="V40" s="1436"/>
      <c r="W40" s="1436"/>
      <c r="X40" s="1436"/>
      <c r="Y40" s="1436"/>
      <c r="Z40" s="1436"/>
      <c r="AA40" s="1436"/>
    </row>
    <row r="41" spans="2:27" ht="18.75" customHeight="1">
      <c r="B41" s="1615" t="s">
        <v>255</v>
      </c>
      <c r="C41" s="1615"/>
      <c r="D41" s="1615"/>
      <c r="E41" s="1615"/>
      <c r="F41" s="1615"/>
      <c r="G41" s="1615"/>
      <c r="H41" s="1615"/>
      <c r="I41" s="1615"/>
      <c r="J41" s="1615"/>
      <c r="K41" s="1615"/>
      <c r="L41" s="1615"/>
      <c r="M41" s="1615"/>
      <c r="N41" s="1615"/>
      <c r="O41" s="1615"/>
      <c r="P41" s="1615"/>
      <c r="Q41" s="1615"/>
      <c r="R41" s="1615"/>
      <c r="S41" s="1615"/>
      <c r="T41" s="1615"/>
    </row>
    <row r="42" spans="2:27" s="1445" customFormat="1" ht="18.75" customHeight="1">
      <c r="B42" s="1448" t="s">
        <v>761</v>
      </c>
      <c r="C42" s="1552"/>
      <c r="D42" s="1552"/>
      <c r="E42" s="1552"/>
      <c r="F42" s="1552"/>
      <c r="G42" s="1552"/>
      <c r="H42" s="1552"/>
      <c r="I42" s="1552"/>
      <c r="J42" s="1552"/>
      <c r="K42" s="1552"/>
      <c r="L42" s="1552"/>
      <c r="M42" s="1552"/>
      <c r="N42" s="1552"/>
      <c r="O42" s="1552"/>
      <c r="P42" s="1552"/>
      <c r="Q42" s="1552"/>
      <c r="R42" s="1552"/>
      <c r="S42" s="1552"/>
      <c r="T42" s="1552"/>
      <c r="U42" s="1436"/>
      <c r="V42" s="1436"/>
      <c r="W42" s="1436"/>
      <c r="X42" s="1436"/>
      <c r="Y42" s="1436"/>
      <c r="Z42" s="1436"/>
      <c r="AA42" s="1436"/>
    </row>
    <row r="43" spans="2:27" ht="30" customHeight="1">
      <c r="B43" s="1616" t="s">
        <v>779</v>
      </c>
      <c r="C43" s="1616"/>
      <c r="D43" s="1616"/>
      <c r="E43" s="1616"/>
      <c r="F43" s="1616"/>
      <c r="G43" s="1616"/>
      <c r="H43" s="1616"/>
      <c r="I43" s="1616"/>
      <c r="J43" s="1616"/>
      <c r="K43" s="1616"/>
      <c r="L43" s="1616"/>
      <c r="M43" s="1616"/>
      <c r="N43" s="1616"/>
      <c r="O43" s="1616"/>
      <c r="P43" s="1616"/>
      <c r="Q43" s="1616"/>
      <c r="R43" s="1616"/>
      <c r="S43" s="1616"/>
      <c r="T43" s="1616"/>
    </row>
    <row r="44" spans="2:27" ht="18.75" customHeight="1">
      <c r="B44" s="1608" t="s">
        <v>786</v>
      </c>
      <c r="C44" s="1608"/>
      <c r="D44" s="1608"/>
      <c r="E44" s="1608"/>
      <c r="F44" s="1608"/>
      <c r="G44" s="1608"/>
      <c r="H44" s="1608"/>
      <c r="I44" s="1608"/>
      <c r="J44" s="1608"/>
      <c r="K44" s="1608"/>
      <c r="L44" s="1608"/>
      <c r="M44" s="1608"/>
      <c r="N44" s="1608"/>
      <c r="O44" s="1608"/>
      <c r="P44" s="1608"/>
      <c r="Q44" s="1608"/>
      <c r="R44" s="1608"/>
      <c r="S44" s="1608"/>
      <c r="T44" s="1608"/>
    </row>
    <row r="45" spans="2:27" ht="18.75" customHeight="1">
      <c r="B45" s="1608" t="s">
        <v>783</v>
      </c>
      <c r="C45" s="1608"/>
      <c r="D45" s="1608"/>
      <c r="E45" s="1608"/>
      <c r="F45" s="1608"/>
      <c r="G45" s="1608"/>
      <c r="H45" s="1608"/>
      <c r="I45" s="1608"/>
      <c r="J45" s="1608"/>
      <c r="K45" s="1608"/>
      <c r="L45" s="1608"/>
      <c r="M45" s="1608"/>
      <c r="N45" s="1608"/>
      <c r="O45" s="1608"/>
      <c r="P45" s="1608"/>
      <c r="Q45" s="1608"/>
      <c r="R45" s="1608"/>
      <c r="S45" s="1608"/>
      <c r="T45" s="1608"/>
    </row>
    <row r="46" spans="2:27" ht="18.75" customHeight="1">
      <c r="B46" s="314" t="s">
        <v>787</v>
      </c>
      <c r="C46" s="272"/>
      <c r="D46" s="272"/>
      <c r="E46" s="272"/>
      <c r="F46" s="272"/>
      <c r="G46" s="272"/>
      <c r="H46" s="272"/>
      <c r="I46" s="273"/>
      <c r="J46" s="273"/>
      <c r="K46" s="272"/>
      <c r="L46" s="272"/>
    </row>
    <row r="47" spans="2:27">
      <c r="B47" s="236"/>
      <c r="C47" s="272"/>
      <c r="D47" s="272"/>
      <c r="E47" s="272"/>
      <c r="F47" s="272"/>
      <c r="G47" s="272"/>
      <c r="H47" s="272"/>
      <c r="I47" s="273"/>
      <c r="J47" s="273"/>
      <c r="K47" s="272"/>
      <c r="L47" s="272"/>
    </row>
  </sheetData>
  <mergeCells count="14">
    <mergeCell ref="B5:T5"/>
    <mergeCell ref="B6:T6"/>
    <mergeCell ref="B41:T41"/>
    <mergeCell ref="B43:T43"/>
    <mergeCell ref="B44:T44"/>
    <mergeCell ref="B45:T45"/>
    <mergeCell ref="E8:F8"/>
    <mergeCell ref="S8:T8"/>
    <mergeCell ref="G8:H8"/>
    <mergeCell ref="I8:J8"/>
    <mergeCell ref="K8:L8"/>
    <mergeCell ref="M8:N8"/>
    <mergeCell ref="O8:P8"/>
    <mergeCell ref="Q8:R8"/>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AF3CF-BE74-48D3-91E0-FE123D4EA0F9}">
  <dimension ref="B5:AB46"/>
  <sheetViews>
    <sheetView showGridLines="0" topLeftCell="A16" workbookViewId="0">
      <selection activeCell="Z21" sqref="Z21"/>
    </sheetView>
  </sheetViews>
  <sheetFormatPr baseColWidth="10" defaultRowHeight="19.5"/>
  <cols>
    <col min="1" max="1" width="11.42578125" style="229"/>
    <col min="2" max="2" width="27.140625" style="229" customWidth="1"/>
    <col min="3" max="3" width="10.7109375" style="229" customWidth="1"/>
    <col min="4" max="4" width="3.7109375" style="229" customWidth="1"/>
    <col min="5" max="5" width="10.7109375" style="229" customWidth="1"/>
    <col min="6" max="6" width="3.7109375" style="229" customWidth="1"/>
    <col min="7" max="7" width="10.7109375" style="229" customWidth="1"/>
    <col min="8" max="8" width="3.7109375" style="229" customWidth="1"/>
    <col min="9" max="9" width="10.7109375" style="229" customWidth="1"/>
    <col min="10" max="10" width="3.7109375" style="229" customWidth="1"/>
    <col min="11" max="11" width="10.7109375" style="229" customWidth="1"/>
    <col min="12" max="12" width="3.7109375" style="281" customWidth="1"/>
    <col min="13" max="13" width="10.7109375" style="229" customWidth="1"/>
    <col min="14" max="14" width="3.7109375" style="229" customWidth="1"/>
    <col min="15" max="15" width="8.85546875" style="229" customWidth="1"/>
    <col min="16" max="16" width="3.7109375" style="229" customWidth="1"/>
    <col min="17" max="17" width="9.140625" style="229" customWidth="1"/>
    <col min="18" max="18" width="3.7109375" style="229" customWidth="1"/>
    <col min="19" max="19" width="10.7109375" style="229" customWidth="1"/>
    <col min="20" max="20" width="3.7109375" style="229" customWidth="1"/>
    <col min="21" max="21" width="11.42578125" style="229"/>
    <col min="29" max="16384" width="11.42578125" style="229"/>
  </cols>
  <sheetData>
    <row r="5" spans="2:28" s="219" customFormat="1" ht="23.25" customHeight="1">
      <c r="B5" s="1633" t="s">
        <v>754</v>
      </c>
      <c r="C5" s="1634"/>
      <c r="D5" s="1634"/>
      <c r="E5" s="1634"/>
      <c r="F5" s="1634"/>
      <c r="G5" s="1634"/>
      <c r="H5" s="1634"/>
      <c r="I5" s="1634"/>
      <c r="J5" s="1634"/>
      <c r="K5" s="1634"/>
      <c r="L5" s="1634"/>
      <c r="M5" s="1634"/>
      <c r="N5" s="1634"/>
      <c r="O5" s="1634"/>
      <c r="P5" s="1634"/>
      <c r="Q5" s="1634"/>
      <c r="R5" s="1634"/>
      <c r="S5" s="1634"/>
      <c r="T5" s="1635"/>
      <c r="V5" s="274"/>
      <c r="W5" s="274"/>
      <c r="X5" s="274"/>
      <c r="Y5" s="274"/>
      <c r="Z5" s="274"/>
      <c r="AA5" s="274"/>
      <c r="AB5" s="274"/>
    </row>
    <row r="6" spans="2:28" s="219" customFormat="1" ht="18">
      <c r="B6" s="552" t="s">
        <v>256</v>
      </c>
      <c r="C6" s="553"/>
      <c r="D6" s="553"/>
      <c r="E6" s="553"/>
      <c r="F6" s="553"/>
      <c r="G6" s="553"/>
      <c r="H6" s="553"/>
      <c r="I6" s="553"/>
      <c r="J6" s="553"/>
      <c r="K6" s="553"/>
      <c r="L6" s="553"/>
      <c r="M6" s="553"/>
      <c r="N6" s="553"/>
      <c r="O6" s="553"/>
      <c r="P6" s="553"/>
      <c r="Q6" s="553"/>
      <c r="R6" s="553"/>
      <c r="S6" s="553"/>
      <c r="T6" s="528"/>
      <c r="V6" s="274"/>
      <c r="W6" s="274"/>
      <c r="X6" s="274"/>
      <c r="Y6" s="274"/>
      <c r="Z6" s="274"/>
      <c r="AA6" s="274"/>
      <c r="AB6" s="274"/>
    </row>
    <row r="7" spans="2:28" s="221" customFormat="1">
      <c r="B7" s="509"/>
      <c r="C7" s="529"/>
      <c r="D7" s="529"/>
      <c r="E7" s="529"/>
      <c r="F7" s="529"/>
      <c r="G7" s="529"/>
      <c r="H7" s="529"/>
      <c r="I7" s="529"/>
      <c r="J7" s="529"/>
      <c r="K7" s="529"/>
      <c r="L7" s="554"/>
      <c r="M7" s="531"/>
      <c r="N7" s="531"/>
      <c r="O7" s="531"/>
      <c r="P7" s="531"/>
      <c r="Q7" s="531"/>
      <c r="R7" s="531"/>
      <c r="S7" s="531"/>
      <c r="T7" s="531"/>
      <c r="V7" s="551"/>
      <c r="W7" s="551"/>
      <c r="X7" s="551"/>
      <c r="Y7" s="551"/>
      <c r="Z7" s="551"/>
      <c r="AA7" s="551"/>
      <c r="AB7" s="551"/>
    </row>
    <row r="8" spans="2:28" s="219" customFormat="1" ht="18">
      <c r="B8" s="527" t="s">
        <v>117</v>
      </c>
      <c r="C8" s="527">
        <v>2013</v>
      </c>
      <c r="D8" s="527"/>
      <c r="E8" s="1629">
        <v>2014</v>
      </c>
      <c r="F8" s="1629"/>
      <c r="G8" s="1629">
        <v>2015</v>
      </c>
      <c r="H8" s="1629"/>
      <c r="I8" s="1629">
        <v>2016</v>
      </c>
      <c r="J8" s="1629"/>
      <c r="K8" s="1629">
        <v>2017</v>
      </c>
      <c r="L8" s="1629"/>
      <c r="M8" s="1629">
        <v>2018</v>
      </c>
      <c r="N8" s="1629"/>
      <c r="O8" s="1629">
        <v>2019</v>
      </c>
      <c r="P8" s="1629"/>
      <c r="Q8" s="1629">
        <v>2020</v>
      </c>
      <c r="R8" s="1629"/>
      <c r="S8" s="1629">
        <v>2021</v>
      </c>
      <c r="T8" s="1629"/>
      <c r="V8" s="274"/>
      <c r="W8" s="274"/>
      <c r="X8" s="274"/>
      <c r="Y8" s="274"/>
      <c r="Z8" s="274"/>
      <c r="AA8" s="274"/>
      <c r="AB8" s="274"/>
    </row>
    <row r="9" spans="2:28" s="219" customFormat="1">
      <c r="B9" s="1473" t="s">
        <v>119</v>
      </c>
      <c r="C9" s="1483">
        <v>2.8359865473882699</v>
      </c>
      <c r="D9" s="1484"/>
      <c r="E9" s="1483">
        <v>2.8778404949050902</v>
      </c>
      <c r="F9" s="1484"/>
      <c r="G9" s="1483">
        <v>2.9337917440469501</v>
      </c>
      <c r="H9" s="1484" t="s">
        <v>281</v>
      </c>
      <c r="I9" s="1483">
        <v>2.94038918698201</v>
      </c>
      <c r="J9" s="1484" t="s">
        <v>281</v>
      </c>
      <c r="K9" s="1483">
        <v>3.0539230519102101</v>
      </c>
      <c r="L9" s="1484" t="s">
        <v>281</v>
      </c>
      <c r="M9" s="1485">
        <v>3.1101054836648898</v>
      </c>
      <c r="N9" s="1486" t="s">
        <v>281</v>
      </c>
      <c r="O9" s="1485">
        <v>3.1677850204131</v>
      </c>
      <c r="P9" s="1487" t="s">
        <v>281</v>
      </c>
      <c r="Q9" s="1485">
        <v>3.12979479161721</v>
      </c>
      <c r="R9" s="1487" t="s">
        <v>322</v>
      </c>
      <c r="S9" s="1485">
        <v>3.13319627958631</v>
      </c>
      <c r="T9" s="1488" t="s">
        <v>323</v>
      </c>
      <c r="V9" s="274"/>
      <c r="W9" s="274"/>
      <c r="X9" s="274"/>
      <c r="Y9" s="274"/>
      <c r="Z9" s="274"/>
      <c r="AA9" s="274"/>
      <c r="AB9" s="274"/>
    </row>
    <row r="10" spans="2:28" s="219" customFormat="1">
      <c r="B10" s="1477" t="s">
        <v>275</v>
      </c>
      <c r="C10" s="1489">
        <v>0.62233614461391995</v>
      </c>
      <c r="D10" s="1475" t="s">
        <v>276</v>
      </c>
      <c r="E10" s="1489">
        <v>0.59249253387917999</v>
      </c>
      <c r="F10" s="1475" t="s">
        <v>276</v>
      </c>
      <c r="G10" s="1489">
        <v>0.61854097910636996</v>
      </c>
      <c r="H10" s="1474"/>
      <c r="I10" s="1489">
        <v>0.53019201749038003</v>
      </c>
      <c r="J10" s="1474" t="s">
        <v>281</v>
      </c>
      <c r="K10" s="1490">
        <v>0.55712242705852</v>
      </c>
      <c r="L10" s="1474" t="s">
        <v>281</v>
      </c>
      <c r="M10" s="1491">
        <v>0.49435091940902998</v>
      </c>
      <c r="N10" s="1467" t="s">
        <v>281</v>
      </c>
      <c r="O10" s="1491">
        <v>0.47813176724435003</v>
      </c>
      <c r="P10" s="1467" t="s">
        <v>281</v>
      </c>
      <c r="Q10" s="1491">
        <v>0.54154280031412005</v>
      </c>
      <c r="R10" s="1467" t="s">
        <v>281</v>
      </c>
      <c r="S10" s="1491">
        <v>0.51763743648528004</v>
      </c>
      <c r="T10" s="1468" t="s">
        <v>281</v>
      </c>
      <c r="V10" s="274"/>
      <c r="W10" s="274"/>
      <c r="X10" s="274"/>
      <c r="Y10" s="274"/>
      <c r="Z10" s="274"/>
      <c r="AA10" s="274"/>
      <c r="AB10" s="274"/>
    </row>
    <row r="11" spans="2:28" s="219" customFormat="1">
      <c r="B11" s="1477" t="s">
        <v>277</v>
      </c>
      <c r="C11" s="1489">
        <v>2.0938925137470101</v>
      </c>
      <c r="D11" s="1475" t="s">
        <v>274</v>
      </c>
      <c r="E11" s="1490" t="s">
        <v>122</v>
      </c>
      <c r="F11" s="1474"/>
      <c r="G11" s="1489">
        <v>1.8810428478864401</v>
      </c>
      <c r="H11" s="1475" t="s">
        <v>322</v>
      </c>
      <c r="I11" s="1490" t="s">
        <v>122</v>
      </c>
      <c r="J11" s="1474" t="s">
        <v>281</v>
      </c>
      <c r="K11" s="1490">
        <v>1.78852728610378</v>
      </c>
      <c r="L11" s="1475" t="s">
        <v>322</v>
      </c>
      <c r="M11" s="1491" t="s">
        <v>122</v>
      </c>
      <c r="N11" s="1467" t="s">
        <v>281</v>
      </c>
      <c r="O11" s="1491">
        <v>1.7985613328005301</v>
      </c>
      <c r="P11" s="1475" t="s">
        <v>322</v>
      </c>
      <c r="Q11" s="1491" t="s">
        <v>258</v>
      </c>
      <c r="R11" s="1467" t="s">
        <v>281</v>
      </c>
      <c r="S11" s="1491" t="s">
        <v>122</v>
      </c>
      <c r="T11" s="1468" t="s">
        <v>281</v>
      </c>
      <c r="V11" s="274"/>
      <c r="W11" s="274"/>
      <c r="X11" s="274"/>
      <c r="Y11" s="274"/>
      <c r="Z11" s="274"/>
      <c r="AA11" s="274"/>
      <c r="AB11" s="274"/>
    </row>
    <row r="12" spans="2:28" s="234" customFormat="1">
      <c r="B12" s="1477" t="s">
        <v>291</v>
      </c>
      <c r="C12" s="1489">
        <v>1.19567</v>
      </c>
      <c r="D12" s="1475"/>
      <c r="E12" s="1490">
        <v>1.2713099999999999</v>
      </c>
      <c r="F12" s="1474"/>
      <c r="G12" s="1489">
        <v>1.37</v>
      </c>
      <c r="H12" s="1475"/>
      <c r="I12" s="1490">
        <v>1.29</v>
      </c>
      <c r="J12" s="1474"/>
      <c r="K12" s="1490">
        <v>1.1200000000000001</v>
      </c>
      <c r="L12" s="1475"/>
      <c r="M12" s="1491">
        <v>1.19</v>
      </c>
      <c r="N12" s="1467"/>
      <c r="O12" s="1491">
        <v>1.23</v>
      </c>
      <c r="P12" s="1467"/>
      <c r="Q12" s="1491">
        <v>1.17</v>
      </c>
      <c r="R12" s="1467"/>
      <c r="S12" s="1491" t="s">
        <v>122</v>
      </c>
      <c r="T12" s="1468"/>
      <c r="V12" s="1403"/>
      <c r="W12" s="1403"/>
      <c r="X12" s="1403"/>
      <c r="Y12" s="1403"/>
      <c r="Z12" s="1403"/>
      <c r="AA12" s="1403"/>
      <c r="AB12" s="1403"/>
    </row>
    <row r="13" spans="2:28" s="219" customFormat="1">
      <c r="B13" s="1477" t="s">
        <v>282</v>
      </c>
      <c r="C13" s="1489">
        <v>1.7054041877842401</v>
      </c>
      <c r="D13" s="1475"/>
      <c r="E13" s="1489">
        <v>1.71417285495299</v>
      </c>
      <c r="F13" s="1475" t="s">
        <v>283</v>
      </c>
      <c r="G13" s="1489">
        <v>1.6932428542217499</v>
      </c>
      <c r="H13" s="1474" t="s">
        <v>281</v>
      </c>
      <c r="I13" s="1489">
        <v>1.7290246774308999</v>
      </c>
      <c r="J13" s="1474" t="s">
        <v>281</v>
      </c>
      <c r="K13" s="1490">
        <v>1.6870180473979499</v>
      </c>
      <c r="L13" s="1474" t="s">
        <v>281</v>
      </c>
      <c r="M13" s="1491">
        <v>1.73719346506089</v>
      </c>
      <c r="N13" s="1475" t="s">
        <v>281</v>
      </c>
      <c r="O13" s="1491">
        <v>1.75573347257023</v>
      </c>
      <c r="P13" s="1475" t="s">
        <v>281</v>
      </c>
      <c r="Q13" s="1491">
        <v>1.8948436448518999</v>
      </c>
      <c r="R13" s="1475" t="s">
        <v>281</v>
      </c>
      <c r="S13" s="1491">
        <v>1.69727026184862</v>
      </c>
      <c r="T13" s="1476" t="s">
        <v>323</v>
      </c>
      <c r="V13" s="274"/>
      <c r="W13" s="274"/>
      <c r="X13" s="274"/>
      <c r="Y13" s="274"/>
      <c r="Z13" s="274"/>
      <c r="AA13" s="274"/>
      <c r="AB13" s="274"/>
    </row>
    <row r="14" spans="2:28" s="219" customFormat="1">
      <c r="B14" s="1477" t="s">
        <v>129</v>
      </c>
      <c r="C14" s="1489">
        <v>0.38869966151507002</v>
      </c>
      <c r="D14" s="1474"/>
      <c r="E14" s="1489">
        <v>0.37503434196252</v>
      </c>
      <c r="F14" s="1475" t="s">
        <v>283</v>
      </c>
      <c r="G14" s="1489">
        <v>0.38296037016723</v>
      </c>
      <c r="H14" s="1474" t="s">
        <v>281</v>
      </c>
      <c r="I14" s="1489">
        <v>0.37103400006245002</v>
      </c>
      <c r="J14" s="1475" t="s">
        <v>329</v>
      </c>
      <c r="K14" s="1490">
        <v>0.35678893071412998</v>
      </c>
      <c r="L14" s="1474" t="s">
        <v>281</v>
      </c>
      <c r="M14" s="1491">
        <v>0.36916358837881003</v>
      </c>
      <c r="N14" s="1475" t="s">
        <v>322</v>
      </c>
      <c r="O14" s="1491">
        <v>0.34193456509807002</v>
      </c>
      <c r="P14" s="1475" t="s">
        <v>322</v>
      </c>
      <c r="Q14" s="1491">
        <v>0.33677783060196997</v>
      </c>
      <c r="R14" s="1475" t="s">
        <v>322</v>
      </c>
      <c r="S14" s="1491" t="s">
        <v>122</v>
      </c>
      <c r="T14" s="1476" t="s">
        <v>281</v>
      </c>
      <c r="V14" s="274"/>
      <c r="W14" s="274"/>
      <c r="X14" s="274"/>
      <c r="Y14" s="274"/>
      <c r="Z14" s="274"/>
      <c r="AA14" s="274"/>
      <c r="AB14" s="274"/>
    </row>
    <row r="15" spans="2:28" s="219" customFormat="1">
      <c r="B15" s="1477" t="s">
        <v>126</v>
      </c>
      <c r="C15" s="1489">
        <v>1.99786393995445</v>
      </c>
      <c r="D15" s="1474"/>
      <c r="E15" s="1489">
        <v>2.0224325602260298</v>
      </c>
      <c r="F15" s="1474"/>
      <c r="G15" s="1489">
        <v>2.0570103702039102</v>
      </c>
      <c r="H15" s="1474"/>
      <c r="I15" s="1489">
        <v>2.1003284198944998</v>
      </c>
      <c r="J15" s="1474" t="s">
        <v>281</v>
      </c>
      <c r="K15" s="1489">
        <v>2.1160297739520901</v>
      </c>
      <c r="L15" s="1474" t="s">
        <v>281</v>
      </c>
      <c r="M15" s="1491">
        <v>2.1405780419068798</v>
      </c>
      <c r="N15" s="1475" t="s">
        <v>281</v>
      </c>
      <c r="O15" s="1491">
        <v>2.2446260726646701</v>
      </c>
      <c r="P15" s="1475"/>
      <c r="Q15" s="1491">
        <v>2.4066600757522698</v>
      </c>
      <c r="R15" s="1475" t="s">
        <v>281</v>
      </c>
      <c r="S15" s="1491">
        <v>2.4325972162399898</v>
      </c>
      <c r="T15" s="1476" t="s">
        <v>281</v>
      </c>
      <c r="V15" s="274"/>
      <c r="W15" s="274"/>
      <c r="X15" s="274"/>
      <c r="Y15" s="274"/>
      <c r="Z15" s="274"/>
      <c r="AA15" s="274"/>
      <c r="AB15" s="274"/>
    </row>
    <row r="16" spans="2:28" s="219" customFormat="1" ht="18">
      <c r="B16" s="1477" t="s">
        <v>243</v>
      </c>
      <c r="C16" s="1489">
        <v>3.9512389820998401</v>
      </c>
      <c r="D16" s="1474"/>
      <c r="E16" s="1489">
        <v>4.0778647571876103</v>
      </c>
      <c r="F16" s="1474"/>
      <c r="G16" s="1489">
        <v>3.9782002517580599</v>
      </c>
      <c r="H16" s="1474" t="s">
        <v>281</v>
      </c>
      <c r="I16" s="1489">
        <v>3.9870371806907698</v>
      </c>
      <c r="J16" s="1474" t="s">
        <v>281</v>
      </c>
      <c r="K16" s="1489">
        <v>4.2920555990596396</v>
      </c>
      <c r="L16" s="1474" t="s">
        <v>281</v>
      </c>
      <c r="M16" s="1491">
        <v>4.5163338397987696</v>
      </c>
      <c r="N16" s="1467" t="s">
        <v>281</v>
      </c>
      <c r="O16" s="1491">
        <v>4.6270285804906797</v>
      </c>
      <c r="P16" s="1467" t="s">
        <v>281</v>
      </c>
      <c r="Q16" s="1491">
        <v>4.7957144336143402</v>
      </c>
      <c r="R16" s="1467" t="s">
        <v>281</v>
      </c>
      <c r="S16" s="1491">
        <v>4.9301208763323903</v>
      </c>
      <c r="T16" s="1468" t="s">
        <v>281</v>
      </c>
      <c r="V16" s="274"/>
      <c r="W16" s="274"/>
      <c r="X16" s="274"/>
      <c r="Y16" s="274"/>
      <c r="Z16" s="274"/>
      <c r="AA16" s="274"/>
      <c r="AB16" s="274"/>
    </row>
    <row r="17" spans="2:28" s="219" customFormat="1">
      <c r="B17" s="1477" t="s">
        <v>125</v>
      </c>
      <c r="C17" s="1489">
        <v>1.2752313916428499</v>
      </c>
      <c r="D17" s="1474"/>
      <c r="E17" s="1489">
        <v>1.24213118534178</v>
      </c>
      <c r="F17" s="1474"/>
      <c r="G17" s="1489">
        <v>1.2217881219784601</v>
      </c>
      <c r="H17" s="1474" t="s">
        <v>281</v>
      </c>
      <c r="I17" s="1489">
        <v>1.18985660702428</v>
      </c>
      <c r="J17" s="1474" t="s">
        <v>281</v>
      </c>
      <c r="K17" s="1489">
        <v>1.2097669575360499</v>
      </c>
      <c r="L17" s="1474" t="s">
        <v>281</v>
      </c>
      <c r="M17" s="1491">
        <v>1.2415075187376601</v>
      </c>
      <c r="N17" s="1467" t="s">
        <v>281</v>
      </c>
      <c r="O17" s="1491">
        <v>1.25024788982532</v>
      </c>
      <c r="P17" s="1475" t="s">
        <v>281</v>
      </c>
      <c r="Q17" s="1491">
        <v>1.41038954766102</v>
      </c>
      <c r="R17" s="1475" t="s">
        <v>281</v>
      </c>
      <c r="S17" s="1491">
        <v>1.42928813572945</v>
      </c>
      <c r="T17" s="1476"/>
      <c r="V17" s="274"/>
      <c r="W17" s="274"/>
      <c r="X17" s="274"/>
      <c r="Y17" s="274"/>
      <c r="Z17" s="274"/>
      <c r="AA17" s="274"/>
      <c r="AB17" s="274"/>
    </row>
    <row r="18" spans="2:28" s="219" customFormat="1">
      <c r="B18" s="1477" t="s">
        <v>118</v>
      </c>
      <c r="C18" s="1489">
        <v>2.7115403050047902</v>
      </c>
      <c r="D18" s="1475" t="s">
        <v>284</v>
      </c>
      <c r="E18" s="1489">
        <v>2.72149243195941</v>
      </c>
      <c r="F18" s="1475" t="s">
        <v>284</v>
      </c>
      <c r="G18" s="1489">
        <v>2.7869952707409</v>
      </c>
      <c r="H18" s="1475" t="s">
        <v>330</v>
      </c>
      <c r="I18" s="1489">
        <v>2.8535008039002299</v>
      </c>
      <c r="J18" s="1475" t="s">
        <v>330</v>
      </c>
      <c r="K18" s="1489">
        <v>2.9043241383562899</v>
      </c>
      <c r="L18" s="1475" t="s">
        <v>324</v>
      </c>
      <c r="M18" s="1491">
        <v>3.0101020510437402</v>
      </c>
      <c r="N18" s="1475" t="s">
        <v>324</v>
      </c>
      <c r="O18" s="1491">
        <v>3.1704866980815098</v>
      </c>
      <c r="P18" s="1475" t="s">
        <v>324</v>
      </c>
      <c r="Q18" s="1491">
        <v>3.4677709533033299</v>
      </c>
      <c r="R18" s="1475" t="s">
        <v>324</v>
      </c>
      <c r="S18" s="1491">
        <v>3.45704567785975</v>
      </c>
      <c r="T18" s="1476" t="s">
        <v>324</v>
      </c>
      <c r="V18" s="274"/>
      <c r="W18" s="274"/>
      <c r="X18" s="274"/>
      <c r="Y18" s="274"/>
      <c r="Z18" s="274"/>
      <c r="AA18" s="274"/>
      <c r="AB18" s="274"/>
    </row>
    <row r="19" spans="2:28" s="219" customFormat="1" ht="18">
      <c r="B19" s="1477" t="s">
        <v>245</v>
      </c>
      <c r="C19" s="1489">
        <v>3.27137200777209</v>
      </c>
      <c r="D19" s="1474"/>
      <c r="E19" s="1489">
        <v>3.14750818039894</v>
      </c>
      <c r="F19" s="1474"/>
      <c r="G19" s="1489">
        <v>2.8719634789601902</v>
      </c>
      <c r="H19" s="1474" t="s">
        <v>281</v>
      </c>
      <c r="I19" s="1489">
        <v>2.72441820906776</v>
      </c>
      <c r="J19" s="1474" t="s">
        <v>281</v>
      </c>
      <c r="K19" s="1489">
        <v>2.7278712864724399</v>
      </c>
      <c r="L19" s="1474" t="s">
        <v>281</v>
      </c>
      <c r="M19" s="1491">
        <v>2.75749372488885</v>
      </c>
      <c r="N19" s="1467" t="s">
        <v>281</v>
      </c>
      <c r="O19" s="1491">
        <v>2.7996147720734799</v>
      </c>
      <c r="P19" s="1467" t="s">
        <v>281</v>
      </c>
      <c r="Q19" s="1491">
        <v>2.9124341491694601</v>
      </c>
      <c r="R19" s="1467" t="s">
        <v>281</v>
      </c>
      <c r="S19" s="1491">
        <v>2.9893381325969499</v>
      </c>
      <c r="T19" s="1468" t="s">
        <v>281</v>
      </c>
      <c r="V19" s="274"/>
      <c r="W19" s="274"/>
      <c r="X19" s="274"/>
      <c r="Y19" s="274"/>
      <c r="Z19" s="274"/>
      <c r="AA19" s="274"/>
      <c r="AB19" s="274"/>
    </row>
    <row r="20" spans="2:28" s="219" customFormat="1">
      <c r="B20" s="1477" t="s">
        <v>121</v>
      </c>
      <c r="C20" s="1489">
        <v>2.2370251309637501</v>
      </c>
      <c r="D20" s="1474"/>
      <c r="E20" s="1489">
        <v>2.2759166699616</v>
      </c>
      <c r="F20" s="1475" t="s">
        <v>283</v>
      </c>
      <c r="G20" s="1489">
        <v>2.2270168465524498</v>
      </c>
      <c r="H20" s="1474" t="s">
        <v>281</v>
      </c>
      <c r="I20" s="1489">
        <v>2.2223838909928699</v>
      </c>
      <c r="J20" s="1474" t="s">
        <v>281</v>
      </c>
      <c r="K20" s="1489">
        <v>2.1988801353971401</v>
      </c>
      <c r="L20" s="1475" t="s">
        <v>281</v>
      </c>
      <c r="M20" s="1491">
        <v>2.1966601024158501</v>
      </c>
      <c r="N20" s="1475" t="s">
        <v>281</v>
      </c>
      <c r="O20" s="1491">
        <v>2.1917887624685402</v>
      </c>
      <c r="P20" s="1475" t="s">
        <v>281</v>
      </c>
      <c r="Q20" s="1491">
        <v>2.3038509618609901</v>
      </c>
      <c r="R20" s="1475" t="s">
        <v>281</v>
      </c>
      <c r="S20" s="1491">
        <v>2.2191820766373298</v>
      </c>
      <c r="T20" s="1476" t="s">
        <v>281</v>
      </c>
      <c r="V20" s="274"/>
      <c r="W20" s="274"/>
      <c r="X20" s="274"/>
      <c r="Y20" s="274"/>
      <c r="Z20" s="274"/>
      <c r="AA20" s="274"/>
      <c r="AB20" s="274"/>
    </row>
    <row r="21" spans="2:28" s="219" customFormat="1">
      <c r="B21" s="1477" t="s">
        <v>265</v>
      </c>
      <c r="C21" s="1489">
        <v>0.81599986286290005</v>
      </c>
      <c r="D21" s="1474"/>
      <c r="E21" s="1489">
        <v>0.83943859824788003</v>
      </c>
      <c r="F21" s="1474"/>
      <c r="G21" s="1489">
        <v>0.96605480186583004</v>
      </c>
      <c r="H21" s="1474" t="s">
        <v>281</v>
      </c>
      <c r="I21" s="1489">
        <v>1.0052942360318899</v>
      </c>
      <c r="J21" s="1474" t="s">
        <v>281</v>
      </c>
      <c r="K21" s="1489">
        <v>1.15228436841708</v>
      </c>
      <c r="L21" s="1474" t="s">
        <v>281</v>
      </c>
      <c r="M21" s="1491">
        <v>1.2137102279749199</v>
      </c>
      <c r="N21" s="1467" t="s">
        <v>281</v>
      </c>
      <c r="O21" s="1491">
        <v>1.2749628340921899</v>
      </c>
      <c r="P21" s="1475" t="s">
        <v>281</v>
      </c>
      <c r="Q21" s="1491">
        <v>1.50792669769512</v>
      </c>
      <c r="R21" s="1475" t="s">
        <v>281</v>
      </c>
      <c r="S21" s="1491">
        <v>1.45641806611901</v>
      </c>
      <c r="T21" s="1476"/>
      <c r="V21" s="274"/>
      <c r="W21" s="274"/>
      <c r="X21" s="274"/>
      <c r="Y21" s="274"/>
      <c r="Z21" s="274"/>
      <c r="AA21" s="274"/>
      <c r="AB21" s="274"/>
    </row>
    <row r="22" spans="2:28" s="234" customFormat="1">
      <c r="B22" s="1477" t="s">
        <v>337</v>
      </c>
      <c r="C22" s="1489">
        <v>0.70642000000000005</v>
      </c>
      <c r="D22" s="1474"/>
      <c r="E22" s="1489">
        <v>0.70159000000000005</v>
      </c>
      <c r="F22" s="1474"/>
      <c r="G22" s="1489">
        <v>0.69310000000000005</v>
      </c>
      <c r="H22" s="1474"/>
      <c r="I22" s="1489">
        <v>0.66983999999999999</v>
      </c>
      <c r="J22" s="1474"/>
      <c r="K22" s="1489">
        <v>0.66571000000000002</v>
      </c>
      <c r="L22" s="1474"/>
      <c r="M22" s="1491">
        <v>0.65281999999999996</v>
      </c>
      <c r="N22" s="1467"/>
      <c r="O22" s="1491" t="s">
        <v>122</v>
      </c>
      <c r="P22" s="1475"/>
      <c r="Q22" s="1491" t="s">
        <v>258</v>
      </c>
      <c r="R22" s="1475"/>
      <c r="S22" s="1491" t="s">
        <v>122</v>
      </c>
      <c r="T22" s="1476"/>
      <c r="V22" s="1403"/>
      <c r="W22" s="1403"/>
      <c r="X22" s="1403"/>
      <c r="Y22" s="1403"/>
      <c r="Z22" s="1403"/>
      <c r="AA22" s="1403"/>
      <c r="AB22" s="1403"/>
    </row>
    <row r="23" spans="2:28" s="219" customFormat="1">
      <c r="B23" s="1477" t="s">
        <v>272</v>
      </c>
      <c r="C23" s="1489">
        <v>1.5661943338321</v>
      </c>
      <c r="D23" s="1475" t="s">
        <v>274</v>
      </c>
      <c r="E23" s="1489">
        <v>1.52048615792385</v>
      </c>
      <c r="F23" s="1475" t="s">
        <v>274</v>
      </c>
      <c r="G23" s="1489">
        <v>1.18212347102242</v>
      </c>
      <c r="H23" s="1475" t="s">
        <v>322</v>
      </c>
      <c r="I23" s="1489">
        <v>1.17506931649379</v>
      </c>
      <c r="J23" s="1475" t="s">
        <v>322</v>
      </c>
      <c r="K23" s="1489">
        <v>1.25186819577632</v>
      </c>
      <c r="L23" s="1475" t="s">
        <v>322</v>
      </c>
      <c r="M23" s="1491">
        <v>1.1671974661278</v>
      </c>
      <c r="N23" s="1475" t="s">
        <v>325</v>
      </c>
      <c r="O23" s="1491">
        <v>1.2252743733864799</v>
      </c>
      <c r="P23" s="1475" t="s">
        <v>325</v>
      </c>
      <c r="Q23" s="1491">
        <v>1.22459435297627</v>
      </c>
      <c r="R23" s="1475" t="s">
        <v>325</v>
      </c>
      <c r="S23" s="1491">
        <v>1.11064519144629</v>
      </c>
      <c r="T23" s="1476" t="s">
        <v>329</v>
      </c>
      <c r="V23" s="274"/>
      <c r="W23" s="274"/>
      <c r="X23" s="274"/>
      <c r="Y23" s="274"/>
      <c r="Z23" s="274"/>
      <c r="AA23" s="274"/>
      <c r="AB23" s="274"/>
    </row>
    <row r="24" spans="2:28" s="219" customFormat="1">
      <c r="B24" s="1477" t="s">
        <v>286</v>
      </c>
      <c r="C24" s="1489">
        <v>1.30107475343533</v>
      </c>
      <c r="D24" s="1474"/>
      <c r="E24" s="1489">
        <v>1.33840482053153</v>
      </c>
      <c r="F24" s="1475" t="s">
        <v>274</v>
      </c>
      <c r="G24" s="1489">
        <v>1.3385044295634501</v>
      </c>
      <c r="H24" s="1474" t="s">
        <v>281</v>
      </c>
      <c r="I24" s="1489">
        <v>1.3664224771651701</v>
      </c>
      <c r="J24" s="1475" t="s">
        <v>329</v>
      </c>
      <c r="K24" s="1489">
        <v>1.3701340924596701</v>
      </c>
      <c r="L24" s="1474" t="s">
        <v>281</v>
      </c>
      <c r="M24" s="1491">
        <v>1.42443086541245</v>
      </c>
      <c r="N24" s="1467" t="s">
        <v>281</v>
      </c>
      <c r="O24" s="1491">
        <v>1.4615914576501801</v>
      </c>
      <c r="P24" s="1475" t="s">
        <v>281</v>
      </c>
      <c r="Q24" s="1491">
        <v>1.5068005506737201</v>
      </c>
      <c r="R24" s="1475" t="s">
        <v>281</v>
      </c>
      <c r="S24" s="1491">
        <v>1.4539176407529</v>
      </c>
      <c r="T24" s="1476" t="s">
        <v>281</v>
      </c>
      <c r="V24" s="274"/>
      <c r="W24" s="274"/>
      <c r="X24" s="274"/>
      <c r="Y24" s="274"/>
      <c r="Z24" s="274"/>
      <c r="AA24" s="274"/>
      <c r="AB24" s="274"/>
    </row>
    <row r="25" spans="2:28" s="219" customFormat="1">
      <c r="B25" s="1477" t="s">
        <v>120</v>
      </c>
      <c r="C25" s="1489">
        <v>3.31495982714583</v>
      </c>
      <c r="D25" s="1475" t="s">
        <v>283</v>
      </c>
      <c r="E25" s="1489">
        <v>3.4002185352108301</v>
      </c>
      <c r="F25" s="1474"/>
      <c r="G25" s="1489">
        <v>3.2407072958259202</v>
      </c>
      <c r="H25" s="1474" t="s">
        <v>281</v>
      </c>
      <c r="I25" s="1489">
        <v>3.1066564578225702</v>
      </c>
      <c r="J25" s="1474" t="s">
        <v>281</v>
      </c>
      <c r="K25" s="1489">
        <v>3.1663561591326999</v>
      </c>
      <c r="L25" s="1474" t="s">
        <v>281</v>
      </c>
      <c r="M25" s="1491">
        <v>3.2191960154508399</v>
      </c>
      <c r="N25" s="1475" t="s">
        <v>329</v>
      </c>
      <c r="O25" s="1491">
        <v>3.2182373956553598</v>
      </c>
      <c r="P25" s="1475" t="s">
        <v>281</v>
      </c>
      <c r="Q25" s="1491">
        <v>3.2689711257499798</v>
      </c>
      <c r="R25" s="1475" t="s">
        <v>281</v>
      </c>
      <c r="S25" s="1491">
        <v>3.2958101988917301</v>
      </c>
      <c r="T25" s="1476" t="s">
        <v>281</v>
      </c>
      <c r="V25" s="274"/>
      <c r="W25" s="274"/>
      <c r="X25" s="274"/>
      <c r="Y25" s="274"/>
      <c r="Z25" s="274"/>
      <c r="AA25" s="274"/>
      <c r="AB25" s="274"/>
    </row>
    <row r="26" spans="2:28" s="219" customFormat="1">
      <c r="B26" s="1478" t="s">
        <v>128</v>
      </c>
      <c r="C26" s="1492">
        <v>0.408060684169887</v>
      </c>
      <c r="D26" s="1479"/>
      <c r="E26" s="1492">
        <v>0.41962072367835934</v>
      </c>
      <c r="F26" s="1479"/>
      <c r="G26" s="1492">
        <v>0.41476560810281371</v>
      </c>
      <c r="H26" s="1479" t="s">
        <v>281</v>
      </c>
      <c r="I26" s="1492">
        <v>0.37601252374110816</v>
      </c>
      <c r="J26" s="1475" t="s">
        <v>281</v>
      </c>
      <c r="K26" s="1492">
        <v>0.31954589901221181</v>
      </c>
      <c r="L26" s="1475" t="s">
        <v>322</v>
      </c>
      <c r="M26" s="1493">
        <v>0.29816223643205175</v>
      </c>
      <c r="N26" s="1475" t="s">
        <v>322</v>
      </c>
      <c r="O26" s="1493">
        <v>0.27605993918345417</v>
      </c>
      <c r="P26" s="1475" t="s">
        <v>322</v>
      </c>
      <c r="Q26" s="1493">
        <v>0.29193463089929894</v>
      </c>
      <c r="R26" s="1475" t="s">
        <v>322</v>
      </c>
      <c r="S26" s="1493">
        <v>0.27388591005535046</v>
      </c>
      <c r="T26" s="1476" t="s">
        <v>281</v>
      </c>
      <c r="V26" s="274"/>
      <c r="W26" s="274"/>
      <c r="X26" s="274"/>
      <c r="Y26" s="274"/>
      <c r="Z26" s="274"/>
      <c r="AA26" s="274"/>
      <c r="AB26" s="274"/>
    </row>
    <row r="27" spans="2:28" s="219" customFormat="1">
      <c r="B27" s="1477" t="s">
        <v>249</v>
      </c>
      <c r="C27" s="1489">
        <v>1.65237703274004</v>
      </c>
      <c r="D27" s="1474"/>
      <c r="E27" s="1489">
        <v>1.7150617642432799</v>
      </c>
      <c r="F27" s="1474"/>
      <c r="G27" s="1489">
        <v>1.92350415295208</v>
      </c>
      <c r="H27" s="1474" t="s">
        <v>281</v>
      </c>
      <c r="I27" s="1489">
        <v>2.03286548450194</v>
      </c>
      <c r="J27" s="1474" t="s">
        <v>281</v>
      </c>
      <c r="K27" s="1489">
        <v>2.0816748683384199</v>
      </c>
      <c r="L27" s="1474" t="s">
        <v>281</v>
      </c>
      <c r="M27" s="1491">
        <v>2.034823201264</v>
      </c>
      <c r="N27" s="1467" t="s">
        <v>281</v>
      </c>
      <c r="O27" s="1491">
        <v>2.13599515365435</v>
      </c>
      <c r="P27" s="1467" t="s">
        <v>281</v>
      </c>
      <c r="Q27" s="1491">
        <v>2.2443627539487099</v>
      </c>
      <c r="R27" s="1467" t="s">
        <v>281</v>
      </c>
      <c r="S27" s="1491">
        <v>1.9380189333320701</v>
      </c>
      <c r="T27" s="1476"/>
      <c r="V27" s="274"/>
      <c r="W27" s="274"/>
      <c r="X27" s="274"/>
      <c r="Y27" s="274"/>
      <c r="Z27" s="274"/>
      <c r="AA27" s="274"/>
      <c r="AB27" s="274"/>
    </row>
    <row r="28" spans="2:28" s="219" customFormat="1">
      <c r="B28" s="1477" t="s">
        <v>287</v>
      </c>
      <c r="C28" s="1489">
        <v>2.1560632465406799</v>
      </c>
      <c r="D28" s="1464"/>
      <c r="E28" s="1489">
        <v>2.1732979927333398</v>
      </c>
      <c r="F28" s="1474"/>
      <c r="G28" s="1489">
        <v>2.14606207464261</v>
      </c>
      <c r="H28" s="1474" t="s">
        <v>281</v>
      </c>
      <c r="I28" s="1489">
        <v>2.1508123957946599</v>
      </c>
      <c r="J28" s="1474" t="s">
        <v>281</v>
      </c>
      <c r="K28" s="1489">
        <v>2.17856629989189</v>
      </c>
      <c r="L28" s="1474" t="s">
        <v>281</v>
      </c>
      <c r="M28" s="1491">
        <v>2.1387956128462098</v>
      </c>
      <c r="N28" s="1475" t="s">
        <v>281</v>
      </c>
      <c r="O28" s="1491">
        <v>2.1843540719877499</v>
      </c>
      <c r="P28" s="1475" t="s">
        <v>281</v>
      </c>
      <c r="Q28" s="1491">
        <v>2.32182089814571</v>
      </c>
      <c r="R28" s="1475" t="s">
        <v>281</v>
      </c>
      <c r="S28" s="1491">
        <v>2.2687659016272899</v>
      </c>
      <c r="T28" s="1476"/>
      <c r="V28" s="274"/>
      <c r="W28" s="274"/>
      <c r="X28" s="274"/>
      <c r="Y28" s="274"/>
      <c r="Z28" s="274"/>
      <c r="AA28" s="274"/>
      <c r="AB28" s="274"/>
    </row>
    <row r="29" spans="2:28" s="219" customFormat="1">
      <c r="B29" s="1477" t="s">
        <v>251</v>
      </c>
      <c r="C29" s="1489">
        <v>1.3246764997519</v>
      </c>
      <c r="D29" s="1474"/>
      <c r="E29" s="1489">
        <v>1.289916954155</v>
      </c>
      <c r="F29" s="1474"/>
      <c r="G29" s="1489">
        <v>1.24329793791004</v>
      </c>
      <c r="H29" s="1474" t="s">
        <v>281</v>
      </c>
      <c r="I29" s="1489">
        <v>1.2807493273721</v>
      </c>
      <c r="J29" s="1474" t="s">
        <v>281</v>
      </c>
      <c r="K29" s="1489">
        <v>1.31928366318663</v>
      </c>
      <c r="L29" s="1474" t="s">
        <v>281</v>
      </c>
      <c r="M29" s="1491">
        <v>1.34955485152448</v>
      </c>
      <c r="N29" s="1467" t="s">
        <v>281</v>
      </c>
      <c r="O29" s="1491">
        <v>1.3956242315438301</v>
      </c>
      <c r="P29" s="1467" t="s">
        <v>281</v>
      </c>
      <c r="Q29" s="1491">
        <v>1.6139190788034601</v>
      </c>
      <c r="R29" s="1467" t="s">
        <v>281</v>
      </c>
      <c r="S29" s="1491">
        <v>1.6807182404549501</v>
      </c>
      <c r="T29" s="1476"/>
      <c r="V29" s="274"/>
      <c r="W29" s="274"/>
      <c r="X29" s="274"/>
      <c r="Y29" s="274"/>
      <c r="Z29" s="274"/>
      <c r="AA29" s="274"/>
      <c r="AB29" s="274"/>
    </row>
    <row r="30" spans="2:28" s="219" customFormat="1">
      <c r="B30" s="1477" t="s">
        <v>123</v>
      </c>
      <c r="C30" s="1489">
        <v>1.6218904746070399</v>
      </c>
      <c r="D30" s="1474"/>
      <c r="E30" s="1489">
        <v>1.64248355347911</v>
      </c>
      <c r="F30" s="1475" t="s">
        <v>274</v>
      </c>
      <c r="G30" s="1489">
        <v>2.2702725354216899</v>
      </c>
      <c r="H30" s="1475" t="s">
        <v>325</v>
      </c>
      <c r="I30" s="1489">
        <v>2.31144543454461</v>
      </c>
      <c r="J30" s="1475" t="s">
        <v>325</v>
      </c>
      <c r="K30" s="1489">
        <v>2.32319828029437</v>
      </c>
      <c r="L30" s="1475" t="s">
        <v>325</v>
      </c>
      <c r="M30" s="1491">
        <v>2.7048247667341898</v>
      </c>
      <c r="N30" s="1475" t="s">
        <v>331</v>
      </c>
      <c r="O30" s="1491">
        <v>2.6654921397387699</v>
      </c>
      <c r="P30" s="1475" t="s">
        <v>323</v>
      </c>
      <c r="Q30" s="1491">
        <v>2.9281316689372501</v>
      </c>
      <c r="R30" s="1475" t="s">
        <v>323</v>
      </c>
      <c r="S30" s="1491">
        <v>2.9147581363429298</v>
      </c>
      <c r="T30" s="1476" t="s">
        <v>323</v>
      </c>
      <c r="V30" s="274"/>
      <c r="W30" s="274"/>
      <c r="X30" s="274"/>
      <c r="Y30" s="274"/>
      <c r="Z30" s="274"/>
      <c r="AA30" s="274"/>
      <c r="AB30" s="274"/>
    </row>
    <row r="31" spans="2:28" s="219" customFormat="1" ht="18">
      <c r="B31" s="1477" t="s">
        <v>124</v>
      </c>
      <c r="C31" s="1489">
        <v>1.0273212268971399</v>
      </c>
      <c r="D31" s="1474"/>
      <c r="E31" s="1489">
        <v>1.07241119823246</v>
      </c>
      <c r="F31" s="1474"/>
      <c r="G31" s="1489">
        <v>1.1008522823437299</v>
      </c>
      <c r="H31" s="1474"/>
      <c r="I31" s="1489">
        <v>1.1023807187966701</v>
      </c>
      <c r="J31" s="1474" t="s">
        <v>281</v>
      </c>
      <c r="K31" s="1489">
        <v>1.1096661573498099</v>
      </c>
      <c r="L31" s="1474" t="s">
        <v>281</v>
      </c>
      <c r="M31" s="1491">
        <v>0.99001661258975004</v>
      </c>
      <c r="N31" s="1467" t="s">
        <v>281</v>
      </c>
      <c r="O31" s="1491">
        <v>1.03878683639605</v>
      </c>
      <c r="P31" s="1467" t="s">
        <v>281</v>
      </c>
      <c r="Q31" s="1491">
        <v>1.0980295377567899</v>
      </c>
      <c r="R31" s="1467" t="s">
        <v>281</v>
      </c>
      <c r="S31" s="1491" t="s">
        <v>122</v>
      </c>
      <c r="T31" s="1468" t="s">
        <v>281</v>
      </c>
      <c r="V31" s="274"/>
      <c r="W31" s="274"/>
      <c r="X31" s="274"/>
      <c r="Y31" s="274"/>
      <c r="Z31" s="274"/>
      <c r="AA31" s="274"/>
      <c r="AB31" s="274"/>
    </row>
    <row r="32" spans="2:28" s="219" customFormat="1" ht="18">
      <c r="B32" s="1477" t="s">
        <v>288</v>
      </c>
      <c r="C32" s="1489">
        <v>0.72487965645513996</v>
      </c>
      <c r="D32" s="1474"/>
      <c r="E32" s="1489">
        <v>0.77115062391195999</v>
      </c>
      <c r="F32" s="1474"/>
      <c r="G32" s="1489">
        <v>0.79845934926632001</v>
      </c>
      <c r="H32" s="1474"/>
      <c r="I32" s="1490">
        <v>0.81882256931163999</v>
      </c>
      <c r="J32" s="1474" t="s">
        <v>281</v>
      </c>
      <c r="K32" s="1490">
        <v>0.83214640944590001</v>
      </c>
      <c r="L32" s="1474" t="s">
        <v>281</v>
      </c>
      <c r="M32" s="1491">
        <v>0.75471338125973997</v>
      </c>
      <c r="N32" s="1467" t="s">
        <v>281</v>
      </c>
      <c r="O32" s="1491">
        <v>0.67915338690990001</v>
      </c>
      <c r="P32" s="1467" t="s">
        <v>281</v>
      </c>
      <c r="Q32" s="1491" t="s">
        <v>258</v>
      </c>
      <c r="R32" s="1467" t="s">
        <v>281</v>
      </c>
      <c r="S32" s="1491" t="s">
        <v>122</v>
      </c>
      <c r="T32" s="1468" t="s">
        <v>281</v>
      </c>
      <c r="V32" s="274"/>
      <c r="W32" s="274"/>
      <c r="X32" s="274"/>
      <c r="Y32" s="274"/>
      <c r="Z32" s="274"/>
      <c r="AA32" s="274"/>
      <c r="AB32" s="274"/>
    </row>
    <row r="33" spans="2:28" s="219" customFormat="1">
      <c r="B33" s="1477" t="s">
        <v>289</v>
      </c>
      <c r="C33" s="1489">
        <v>3.2604166039923399</v>
      </c>
      <c r="D33" s="1475" t="s">
        <v>274</v>
      </c>
      <c r="E33" s="1489">
        <v>3.1018375898195001</v>
      </c>
      <c r="F33" s="1475" t="s">
        <v>274</v>
      </c>
      <c r="G33" s="1489">
        <v>3.2190345196656698</v>
      </c>
      <c r="H33" s="1475" t="s">
        <v>332</v>
      </c>
      <c r="I33" s="1489">
        <v>3.2473611170567098</v>
      </c>
      <c r="J33" s="1475" t="s">
        <v>322</v>
      </c>
      <c r="K33" s="1489">
        <v>3.3627857077067</v>
      </c>
      <c r="L33" s="1475" t="s">
        <v>332</v>
      </c>
      <c r="M33" s="1491">
        <v>3.3210612583378101</v>
      </c>
      <c r="N33" s="1475" t="s">
        <v>322</v>
      </c>
      <c r="O33" s="1491">
        <v>3.3875823106654201</v>
      </c>
      <c r="P33" s="1475" t="s">
        <v>332</v>
      </c>
      <c r="Q33" s="1491">
        <v>3.48960353181816</v>
      </c>
      <c r="R33" s="1475" t="s">
        <v>281</v>
      </c>
      <c r="S33" s="1491">
        <v>3.4021567201148701</v>
      </c>
      <c r="T33" s="1476" t="s">
        <v>322</v>
      </c>
      <c r="V33" s="274"/>
      <c r="W33" s="274"/>
      <c r="X33" s="274"/>
      <c r="Y33" s="274"/>
      <c r="Z33" s="274"/>
      <c r="AA33" s="274"/>
      <c r="AB33" s="274"/>
    </row>
    <row r="34" spans="2:28" s="219" customFormat="1" ht="18">
      <c r="B34" s="1477" t="s">
        <v>290</v>
      </c>
      <c r="C34" s="1490" t="s">
        <v>122</v>
      </c>
      <c r="D34" s="1474"/>
      <c r="E34" s="1490" t="s">
        <v>122</v>
      </c>
      <c r="F34" s="1474"/>
      <c r="G34" s="1489">
        <v>3.0783207411431199</v>
      </c>
      <c r="H34" s="1474" t="s">
        <v>281</v>
      </c>
      <c r="I34" s="1490" t="s">
        <v>122</v>
      </c>
      <c r="J34" s="1474" t="s">
        <v>281</v>
      </c>
      <c r="K34" s="1490">
        <v>3.0746184584556899</v>
      </c>
      <c r="L34" s="1474" t="s">
        <v>281</v>
      </c>
      <c r="M34" s="1491" t="s">
        <v>122</v>
      </c>
      <c r="N34" s="1467" t="s">
        <v>281</v>
      </c>
      <c r="O34" s="1491">
        <v>3.1922187835687699</v>
      </c>
      <c r="P34" s="1467" t="s">
        <v>281</v>
      </c>
      <c r="Q34" s="1491" t="s">
        <v>258</v>
      </c>
      <c r="R34" s="1467" t="s">
        <v>281</v>
      </c>
      <c r="S34" s="1491">
        <v>3.3591819547764898</v>
      </c>
      <c r="T34" s="1468" t="s">
        <v>281</v>
      </c>
      <c r="V34" s="274"/>
      <c r="W34" s="274"/>
      <c r="X34" s="274"/>
      <c r="Y34" s="274"/>
      <c r="Z34" s="274"/>
      <c r="AA34" s="274"/>
      <c r="AB34" s="274"/>
    </row>
    <row r="35" spans="2:28" s="219" customFormat="1">
      <c r="B35" s="1480" t="s">
        <v>127</v>
      </c>
      <c r="C35" s="1494">
        <v>0.81205989831296999</v>
      </c>
      <c r="D35" s="1481"/>
      <c r="E35" s="1494">
        <v>0.85639863745088995</v>
      </c>
      <c r="F35" s="1481"/>
      <c r="G35" s="1494">
        <v>0.87689333727455998</v>
      </c>
      <c r="H35" s="1481" t="s">
        <v>281</v>
      </c>
      <c r="I35" s="1494">
        <v>1.11978674225533</v>
      </c>
      <c r="J35" s="1482" t="s">
        <v>283</v>
      </c>
      <c r="K35" s="1494">
        <v>1.17631897713467</v>
      </c>
      <c r="L35" s="1481" t="s">
        <v>281</v>
      </c>
      <c r="M35" s="1495">
        <v>1.27174091636935</v>
      </c>
      <c r="N35" s="1496" t="s">
        <v>281</v>
      </c>
      <c r="O35" s="1495">
        <v>1.3214573428412699</v>
      </c>
      <c r="P35" s="1496" t="s">
        <v>281</v>
      </c>
      <c r="Q35" s="1495">
        <v>1.36757361196076</v>
      </c>
      <c r="R35" s="1496" t="s">
        <v>281</v>
      </c>
      <c r="S35" s="1495">
        <v>1.4035156484565601</v>
      </c>
      <c r="T35" s="1497" t="s">
        <v>281</v>
      </c>
      <c r="V35" s="274"/>
      <c r="W35" s="274"/>
      <c r="X35" s="274"/>
      <c r="Y35" s="274"/>
      <c r="Z35" s="274"/>
      <c r="AA35" s="274"/>
      <c r="AB35" s="274"/>
    </row>
    <row r="36" spans="2:28" s="201" customFormat="1" ht="15.75">
      <c r="B36" s="235" t="s">
        <v>238</v>
      </c>
      <c r="C36" s="276"/>
      <c r="D36" s="276"/>
      <c r="E36" s="276"/>
      <c r="F36" s="276"/>
      <c r="G36" s="276"/>
      <c r="H36" s="276"/>
      <c r="I36" s="276"/>
      <c r="J36" s="276"/>
      <c r="K36" s="276"/>
      <c r="L36" s="277"/>
      <c r="V36" s="278"/>
      <c r="W36" s="278"/>
      <c r="X36" s="278"/>
      <c r="Y36" s="278"/>
      <c r="Z36" s="278"/>
      <c r="AA36" s="278"/>
      <c r="AB36" s="278"/>
    </row>
    <row r="37" spans="2:28" s="201" customFormat="1" ht="15.75">
      <c r="B37" s="235" t="s">
        <v>254</v>
      </c>
      <c r="C37" s="276"/>
      <c r="D37" s="276"/>
      <c r="E37" s="276"/>
      <c r="F37" s="276"/>
      <c r="G37" s="276"/>
      <c r="H37" s="276"/>
      <c r="I37" s="276"/>
      <c r="J37" s="276"/>
      <c r="K37" s="276"/>
      <c r="L37" s="277"/>
      <c r="V37" s="278"/>
      <c r="W37" s="278"/>
      <c r="X37" s="278"/>
      <c r="Y37" s="278"/>
      <c r="Z37" s="278"/>
      <c r="AA37" s="278"/>
      <c r="AB37" s="278"/>
    </row>
    <row r="38" spans="2:28" s="201" customFormat="1" ht="15.75">
      <c r="B38" s="235" t="s">
        <v>320</v>
      </c>
      <c r="C38" s="276"/>
      <c r="D38" s="276"/>
      <c r="E38" s="276"/>
      <c r="F38" s="276"/>
      <c r="G38" s="276"/>
      <c r="H38" s="276"/>
      <c r="I38" s="276"/>
      <c r="J38" s="276"/>
      <c r="K38" s="276"/>
      <c r="L38" s="277"/>
      <c r="V38" s="278"/>
      <c r="W38" s="278"/>
      <c r="X38" s="278"/>
      <c r="Y38" s="278"/>
      <c r="Z38" s="278"/>
      <c r="AA38" s="278"/>
      <c r="AB38" s="278"/>
    </row>
    <row r="39" spans="2:28" s="1443" customFormat="1" ht="15.75">
      <c r="B39" s="1446" t="s">
        <v>679</v>
      </c>
      <c r="C39" s="1454"/>
      <c r="D39" s="1454"/>
      <c r="E39" s="1454"/>
      <c r="F39" s="1454"/>
      <c r="G39" s="1454"/>
      <c r="H39" s="1454"/>
      <c r="I39" s="1454"/>
      <c r="J39" s="1454"/>
      <c r="K39" s="1454"/>
      <c r="L39" s="1455"/>
      <c r="V39" s="1456"/>
      <c r="W39" s="1456"/>
      <c r="X39" s="1456"/>
      <c r="Y39" s="1456"/>
      <c r="Z39" s="1456"/>
      <c r="AA39" s="1456"/>
      <c r="AB39" s="1456"/>
    </row>
    <row r="40" spans="2:28" s="1443" customFormat="1" ht="15.75">
      <c r="B40" s="1446" t="s">
        <v>678</v>
      </c>
      <c r="C40" s="1454"/>
      <c r="D40" s="1454"/>
      <c r="E40" s="1454"/>
      <c r="F40" s="1454"/>
      <c r="G40" s="1454"/>
      <c r="H40" s="1454"/>
      <c r="I40" s="1454"/>
      <c r="J40" s="1454"/>
      <c r="K40" s="1454"/>
      <c r="L40" s="1455"/>
      <c r="V40" s="1456"/>
      <c r="W40" s="1456"/>
      <c r="X40" s="1456"/>
      <c r="Y40" s="1456"/>
      <c r="Z40" s="1456"/>
      <c r="AA40" s="1456"/>
      <c r="AB40" s="1456"/>
    </row>
    <row r="41" spans="2:28" s="1443" customFormat="1" ht="15.75">
      <c r="B41" s="1446" t="s">
        <v>761</v>
      </c>
      <c r="C41" s="1454"/>
      <c r="D41" s="1454"/>
      <c r="E41" s="1454"/>
      <c r="F41" s="1454"/>
      <c r="G41" s="1454"/>
      <c r="H41" s="1454"/>
      <c r="I41" s="1454"/>
      <c r="J41" s="1454"/>
      <c r="K41" s="1454"/>
      <c r="L41" s="1455"/>
      <c r="V41" s="1456"/>
      <c r="W41" s="1456"/>
      <c r="X41" s="1456"/>
      <c r="Y41" s="1456"/>
      <c r="Z41" s="1456"/>
      <c r="AA41" s="1456"/>
      <c r="AB41" s="1456"/>
    </row>
    <row r="42" spans="2:28" s="201" customFormat="1" ht="32.25" customHeight="1">
      <c r="B42" s="1616" t="s">
        <v>779</v>
      </c>
      <c r="C42" s="1616"/>
      <c r="D42" s="1616"/>
      <c r="E42" s="1616"/>
      <c r="F42" s="1616"/>
      <c r="G42" s="1616"/>
      <c r="H42" s="1616"/>
      <c r="I42" s="1616"/>
      <c r="J42" s="1616"/>
      <c r="K42" s="1616"/>
      <c r="L42" s="1616"/>
      <c r="M42" s="1616"/>
      <c r="N42" s="1616"/>
      <c r="O42" s="1616"/>
      <c r="P42" s="1616"/>
      <c r="Q42" s="1616"/>
      <c r="R42" s="1616"/>
      <c r="S42" s="1616"/>
      <c r="T42" s="1616"/>
      <c r="V42" s="278"/>
      <c r="W42" s="278"/>
      <c r="X42" s="278"/>
      <c r="Y42" s="278"/>
      <c r="Z42" s="278"/>
      <c r="AA42" s="278"/>
      <c r="AB42" s="278"/>
    </row>
    <row r="43" spans="2:28" s="201" customFormat="1" ht="16.5" customHeight="1">
      <c r="B43" s="1608" t="s">
        <v>786</v>
      </c>
      <c r="C43" s="1608"/>
      <c r="D43" s="1608"/>
      <c r="E43" s="1608"/>
      <c r="F43" s="1608"/>
      <c r="G43" s="1608"/>
      <c r="H43" s="1608"/>
      <c r="I43" s="1608"/>
      <c r="J43" s="1608"/>
      <c r="K43" s="1608"/>
      <c r="L43" s="1608"/>
      <c r="M43" s="1608"/>
      <c r="N43" s="1608"/>
      <c r="O43" s="1608"/>
      <c r="P43" s="1608"/>
      <c r="Q43" s="1608"/>
      <c r="R43" s="1608"/>
      <c r="S43" s="1608"/>
      <c r="T43" s="1608"/>
      <c r="V43" s="278"/>
      <c r="W43" s="278"/>
      <c r="X43" s="278"/>
      <c r="Y43" s="278"/>
      <c r="Z43" s="278"/>
      <c r="AA43" s="278"/>
      <c r="AB43" s="278"/>
    </row>
    <row r="44" spans="2:28" s="201" customFormat="1" ht="17.25" customHeight="1">
      <c r="B44" s="1608" t="s">
        <v>783</v>
      </c>
      <c r="C44" s="1608"/>
      <c r="D44" s="1608"/>
      <c r="E44" s="1608"/>
      <c r="F44" s="1608"/>
      <c r="G44" s="1608"/>
      <c r="H44" s="1608"/>
      <c r="I44" s="1608"/>
      <c r="J44" s="1608"/>
      <c r="K44" s="1608"/>
      <c r="L44" s="1608"/>
      <c r="M44" s="1608"/>
      <c r="N44" s="1608"/>
      <c r="O44" s="1608"/>
      <c r="P44" s="1608"/>
      <c r="Q44" s="1608"/>
      <c r="R44" s="1608"/>
      <c r="S44" s="1608"/>
      <c r="T44" s="1608"/>
      <c r="V44" s="278"/>
      <c r="W44" s="278"/>
      <c r="X44" s="278"/>
      <c r="Y44" s="278"/>
      <c r="Z44" s="278"/>
      <c r="AA44" s="278"/>
      <c r="AB44" s="278"/>
    </row>
    <row r="45" spans="2:28" s="201" customFormat="1" ht="15.75">
      <c r="B45" s="314" t="s">
        <v>787</v>
      </c>
      <c r="C45" s="276"/>
      <c r="D45" s="276"/>
      <c r="E45" s="276"/>
      <c r="F45" s="276"/>
      <c r="G45" s="276"/>
      <c r="H45" s="276"/>
      <c r="I45" s="279"/>
      <c r="J45" s="279"/>
      <c r="K45" s="276"/>
      <c r="L45" s="277"/>
      <c r="V45" s="278"/>
      <c r="W45" s="278"/>
      <c r="X45" s="278"/>
      <c r="Y45" s="278"/>
      <c r="Z45" s="278"/>
      <c r="AA45" s="278"/>
      <c r="AB45" s="278"/>
    </row>
    <row r="46" spans="2:28" s="201" customFormat="1" ht="15.75">
      <c r="B46" s="236"/>
      <c r="L46" s="280"/>
      <c r="V46" s="278"/>
      <c r="W46" s="278"/>
      <c r="X46" s="278"/>
      <c r="Y46" s="278"/>
      <c r="Z46" s="278"/>
      <c r="AA46" s="278"/>
      <c r="AB46" s="278"/>
    </row>
  </sheetData>
  <mergeCells count="12">
    <mergeCell ref="B42:T42"/>
    <mergeCell ref="B43:T43"/>
    <mergeCell ref="B44:T44"/>
    <mergeCell ref="B5:T5"/>
    <mergeCell ref="E8:F8"/>
    <mergeCell ref="S8:T8"/>
    <mergeCell ref="G8:H8"/>
    <mergeCell ref="I8:J8"/>
    <mergeCell ref="K8:L8"/>
    <mergeCell ref="M8:N8"/>
    <mergeCell ref="O8:P8"/>
    <mergeCell ref="Q8:R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8E922-4293-4DEF-BB6A-0B95E75F22EB}">
  <sheetPr>
    <pageSetUpPr fitToPage="1"/>
  </sheetPr>
  <dimension ref="B4:M55"/>
  <sheetViews>
    <sheetView showGridLines="0" tabSelected="1" zoomScale="80" zoomScaleNormal="80" workbookViewId="0"/>
  </sheetViews>
  <sheetFormatPr baseColWidth="10" defaultRowHeight="17.25"/>
  <cols>
    <col min="1" max="1" width="11.42578125" style="66"/>
    <col min="2" max="2" width="6.7109375" style="66" customWidth="1"/>
    <col min="3" max="3" width="27.7109375" style="66" customWidth="1"/>
    <col min="4" max="4" width="17" style="66" customWidth="1"/>
    <col min="5" max="6" width="15.7109375" style="66" customWidth="1"/>
    <col min="7" max="7" width="16.42578125" style="66" bestFit="1" customWidth="1"/>
    <col min="8" max="8" width="15.7109375" style="66" customWidth="1"/>
    <col min="9" max="9" width="16.140625" style="66" bestFit="1" customWidth="1"/>
    <col min="10" max="10" width="15.7109375" style="66" customWidth="1"/>
    <col min="11" max="11" width="17" style="66" bestFit="1" customWidth="1"/>
    <col min="12" max="12" width="17.28515625" style="66" bestFit="1" customWidth="1"/>
    <col min="13" max="13" width="17.5703125" style="66" bestFit="1" customWidth="1"/>
    <col min="14" max="16384" width="11.42578125" style="66"/>
  </cols>
  <sheetData>
    <row r="4" spans="2:13" s="327" customFormat="1" ht="18">
      <c r="B4" s="196"/>
      <c r="F4" s="328"/>
    </row>
    <row r="5" spans="2:13" ht="18">
      <c r="B5" s="321" t="s">
        <v>350</v>
      </c>
      <c r="C5" s="322"/>
      <c r="D5" s="322"/>
      <c r="E5" s="322"/>
      <c r="F5" s="322"/>
      <c r="G5" s="322"/>
      <c r="H5" s="322"/>
      <c r="I5" s="322"/>
      <c r="J5" s="322"/>
      <c r="K5" s="322"/>
      <c r="L5" s="322"/>
      <c r="M5" s="323"/>
    </row>
    <row r="6" spans="2:13" ht="18">
      <c r="B6" s="324" t="s">
        <v>131</v>
      </c>
      <c r="C6" s="325"/>
      <c r="D6" s="325"/>
      <c r="E6" s="325"/>
      <c r="F6" s="325"/>
      <c r="G6" s="325"/>
      <c r="H6" s="325"/>
      <c r="I6" s="325"/>
      <c r="J6" s="325"/>
      <c r="K6" s="325"/>
      <c r="L6" s="325"/>
      <c r="M6" s="326"/>
    </row>
    <row r="7" spans="2:13" s="327" customFormat="1">
      <c r="B7" s="329"/>
      <c r="C7" s="320"/>
      <c r="D7" s="196"/>
      <c r="E7" s="196"/>
      <c r="F7" s="196"/>
      <c r="G7" s="196"/>
      <c r="H7" s="196"/>
      <c r="I7" s="196"/>
      <c r="J7" s="196"/>
      <c r="K7" s="196"/>
      <c r="L7" s="196"/>
      <c r="M7" s="196"/>
    </row>
    <row r="8" spans="2:13" s="327" customFormat="1" ht="18">
      <c r="B8" s="1586" t="s">
        <v>140</v>
      </c>
      <c r="C8" s="1587"/>
      <c r="D8" s="1587"/>
      <c r="E8" s="1587"/>
      <c r="F8" s="1587"/>
      <c r="G8" s="1587"/>
      <c r="H8" s="1587"/>
      <c r="I8" s="1587"/>
      <c r="J8" s="1587"/>
      <c r="K8" s="1587"/>
      <c r="L8" s="1587"/>
      <c r="M8" s="1588"/>
    </row>
    <row r="9" spans="2:13" ht="19.5">
      <c r="B9" s="1589" t="s">
        <v>141</v>
      </c>
      <c r="C9" s="1590"/>
      <c r="D9" s="1426">
        <v>2013</v>
      </c>
      <c r="E9" s="1426">
        <v>2014</v>
      </c>
      <c r="F9" s="1426">
        <v>2015</v>
      </c>
      <c r="G9" s="1426">
        <v>2016</v>
      </c>
      <c r="H9" s="1426" t="s">
        <v>793</v>
      </c>
      <c r="I9" s="1427" t="s">
        <v>794</v>
      </c>
      <c r="J9" s="1427" t="s">
        <v>795</v>
      </c>
      <c r="K9" s="1427" t="s">
        <v>796</v>
      </c>
      <c r="L9" s="1427" t="s">
        <v>797</v>
      </c>
      <c r="M9" s="1428" t="s">
        <v>798</v>
      </c>
    </row>
    <row r="10" spans="2:13" ht="18">
      <c r="B10" s="363" t="s">
        <v>142</v>
      </c>
      <c r="C10" s="330"/>
      <c r="D10" s="331"/>
      <c r="E10" s="331"/>
      <c r="F10" s="331"/>
      <c r="G10" s="332"/>
      <c r="H10" s="332"/>
      <c r="I10" s="332"/>
      <c r="J10" s="332"/>
      <c r="K10" s="332"/>
      <c r="L10" s="332"/>
      <c r="M10" s="333"/>
    </row>
    <row r="11" spans="2:13" ht="18">
      <c r="B11" s="357"/>
      <c r="C11" s="334" t="s">
        <v>142</v>
      </c>
      <c r="D11" s="335">
        <v>13799409.628</v>
      </c>
      <c r="E11" s="335">
        <v>11288763.716399999</v>
      </c>
      <c r="F11" s="335">
        <v>12902294.7246</v>
      </c>
      <c r="G11" s="336">
        <v>13717250.6975</v>
      </c>
      <c r="H11" s="336">
        <v>12836089.100599902</v>
      </c>
      <c r="I11" s="336">
        <v>11800679.193132261</v>
      </c>
      <c r="J11" s="336">
        <v>11791160.296795813</v>
      </c>
      <c r="K11" s="336">
        <v>11557172.882307209</v>
      </c>
      <c r="L11" s="336">
        <v>11618003.98606969</v>
      </c>
      <c r="M11" s="337">
        <v>11406098.086953698</v>
      </c>
    </row>
    <row r="12" spans="2:13" ht="18">
      <c r="B12" s="357"/>
      <c r="C12" s="334" t="s">
        <v>143</v>
      </c>
      <c r="D12" s="335">
        <v>3668930.6759000001</v>
      </c>
      <c r="E12" s="335">
        <v>2202165.4476999999</v>
      </c>
      <c r="F12" s="335">
        <v>1672104.0811000001</v>
      </c>
      <c r="G12" s="336">
        <v>3259392.7823999999</v>
      </c>
      <c r="H12" s="336">
        <v>2975618.2135458579</v>
      </c>
      <c r="I12" s="336">
        <v>3031034.6953965067</v>
      </c>
      <c r="J12" s="336">
        <v>2866260.4547980861</v>
      </c>
      <c r="K12" s="336">
        <v>2919025.2353182463</v>
      </c>
      <c r="L12" s="336">
        <v>3036794.0415756973</v>
      </c>
      <c r="M12" s="337">
        <v>3219850.5164583898</v>
      </c>
    </row>
    <row r="13" spans="2:13" ht="18">
      <c r="B13" s="357"/>
      <c r="C13" s="334" t="s">
        <v>144</v>
      </c>
      <c r="D13" s="335">
        <v>10269.977500000001</v>
      </c>
      <c r="E13" s="335">
        <v>14889.019999999999</v>
      </c>
      <c r="F13" s="335">
        <v>50235.7192</v>
      </c>
      <c r="G13" s="336">
        <v>62299.048299999995</v>
      </c>
      <c r="H13" s="336">
        <v>65074.707168154739</v>
      </c>
      <c r="I13" s="336">
        <v>68248.129078078869</v>
      </c>
      <c r="J13" s="336">
        <v>77221.965980696201</v>
      </c>
      <c r="K13" s="336">
        <v>77323.503903767676</v>
      </c>
      <c r="L13" s="336">
        <v>82239.496023422791</v>
      </c>
      <c r="M13" s="337">
        <v>89459.627576546773</v>
      </c>
    </row>
    <row r="14" spans="2:13" ht="18">
      <c r="B14" s="357"/>
      <c r="C14" s="334" t="s">
        <v>145</v>
      </c>
      <c r="D14" s="335">
        <v>6775</v>
      </c>
      <c r="E14" s="335">
        <v>1084.499</v>
      </c>
      <c r="F14" s="335">
        <v>47203.460599999999</v>
      </c>
      <c r="G14" s="336">
        <v>82665.568899999998</v>
      </c>
      <c r="H14" s="336">
        <v>89707.968144062586</v>
      </c>
      <c r="I14" s="336">
        <v>93295.401861543971</v>
      </c>
      <c r="J14" s="336">
        <v>99834.499348290832</v>
      </c>
      <c r="K14" s="336">
        <v>104664.11285301991</v>
      </c>
      <c r="L14" s="336">
        <v>113838.52856625462</v>
      </c>
      <c r="M14" s="337">
        <v>123435.89642540099</v>
      </c>
    </row>
    <row r="15" spans="2:13" ht="18">
      <c r="B15" s="357"/>
      <c r="C15" s="334" t="s">
        <v>146</v>
      </c>
      <c r="D15" s="335">
        <v>124918.33449999998</v>
      </c>
      <c r="E15" s="335">
        <v>87171.38</v>
      </c>
      <c r="F15" s="335">
        <v>171145.38</v>
      </c>
      <c r="G15" s="336">
        <v>224587.00320000001</v>
      </c>
      <c r="H15" s="336">
        <v>245244.29163890795</v>
      </c>
      <c r="I15" s="336">
        <v>260389.5324033153</v>
      </c>
      <c r="J15" s="336">
        <v>302238.36449572438</v>
      </c>
      <c r="K15" s="336">
        <v>351707.41276695183</v>
      </c>
      <c r="L15" s="336">
        <v>404371.01603024692</v>
      </c>
      <c r="M15" s="337">
        <v>454602.74608686904</v>
      </c>
    </row>
    <row r="16" spans="2:13" ht="18">
      <c r="B16" s="363" t="s">
        <v>147</v>
      </c>
      <c r="C16" s="338"/>
      <c r="D16" s="339">
        <v>17610303.615899999</v>
      </c>
      <c r="E16" s="339">
        <v>13594074.063099999</v>
      </c>
      <c r="F16" s="339">
        <v>14842983.365500001</v>
      </c>
      <c r="G16" s="340">
        <v>17346195.100299999</v>
      </c>
      <c r="H16" s="340">
        <v>16211734.281096883</v>
      </c>
      <c r="I16" s="340">
        <v>15253646.951871706</v>
      </c>
      <c r="J16" s="340">
        <v>15136715.5814186</v>
      </c>
      <c r="K16" s="340">
        <v>15009893.147149196</v>
      </c>
      <c r="L16" s="340">
        <v>15255247.06826531</v>
      </c>
      <c r="M16" s="341">
        <v>15293446.873500906</v>
      </c>
    </row>
    <row r="17" spans="2:13" ht="18">
      <c r="B17" s="357"/>
      <c r="C17" s="334"/>
      <c r="D17" s="342"/>
      <c r="E17" s="342"/>
      <c r="F17" s="200"/>
      <c r="G17" s="336"/>
      <c r="H17" s="336"/>
      <c r="I17" s="336"/>
      <c r="J17" s="336"/>
      <c r="K17" s="336"/>
      <c r="L17" s="336"/>
      <c r="M17" s="337"/>
    </row>
    <row r="18" spans="2:13" ht="18">
      <c r="B18" s="363" t="s">
        <v>143</v>
      </c>
      <c r="C18" s="343"/>
      <c r="D18" s="342"/>
      <c r="E18" s="342"/>
      <c r="F18" s="342"/>
      <c r="G18" s="336"/>
      <c r="H18" s="336"/>
      <c r="I18" s="336"/>
      <c r="J18" s="336"/>
      <c r="K18" s="336"/>
      <c r="L18" s="336"/>
      <c r="M18" s="337"/>
    </row>
    <row r="19" spans="2:13" ht="18">
      <c r="B19" s="357"/>
      <c r="C19" s="334" t="s">
        <v>142</v>
      </c>
      <c r="D19" s="335">
        <v>193122</v>
      </c>
      <c r="E19" s="335">
        <v>431628</v>
      </c>
      <c r="F19" s="335">
        <v>650399</v>
      </c>
      <c r="G19" s="336">
        <v>647172</v>
      </c>
      <c r="H19" s="336">
        <v>605599.30255757726</v>
      </c>
      <c r="I19" s="336">
        <v>556749.25852085394</v>
      </c>
      <c r="J19" s="336">
        <v>556300.16246540495</v>
      </c>
      <c r="K19" s="336">
        <v>545260.77080093557</v>
      </c>
      <c r="L19" s="336">
        <v>548130.74729639664</v>
      </c>
      <c r="M19" s="337">
        <v>538133.14882954874</v>
      </c>
    </row>
    <row r="20" spans="2:13" ht="18">
      <c r="B20" s="357"/>
      <c r="C20" s="334" t="s">
        <v>143</v>
      </c>
      <c r="D20" s="335">
        <v>28519966.708628885</v>
      </c>
      <c r="E20" s="335">
        <v>24002144.576556828</v>
      </c>
      <c r="F20" s="335">
        <v>23190499.778811712</v>
      </c>
      <c r="G20" s="336">
        <v>19770039.997701496</v>
      </c>
      <c r="H20" s="336">
        <v>18048788.540414449</v>
      </c>
      <c r="I20" s="336">
        <v>18384920.493775561</v>
      </c>
      <c r="J20" s="336">
        <v>17385472.57672428</v>
      </c>
      <c r="K20" s="336">
        <v>17705520.478586964</v>
      </c>
      <c r="L20" s="336">
        <v>18419854.14919078</v>
      </c>
      <c r="M20" s="337">
        <v>19530194.041274682</v>
      </c>
    </row>
    <row r="21" spans="2:13" ht="18">
      <c r="B21" s="357"/>
      <c r="C21" s="334" t="s">
        <v>144</v>
      </c>
      <c r="D21" s="335">
        <v>98708</v>
      </c>
      <c r="E21" s="335">
        <v>37050</v>
      </c>
      <c r="F21" s="335">
        <v>16069</v>
      </c>
      <c r="G21" s="336">
        <v>23872</v>
      </c>
      <c r="H21" s="336">
        <v>24935.588133505884</v>
      </c>
      <c r="I21" s="336">
        <v>26151.59270983436</v>
      </c>
      <c r="J21" s="336">
        <v>29590.223642167253</v>
      </c>
      <c r="K21" s="336">
        <v>29629.131352087479</v>
      </c>
      <c r="L21" s="336">
        <v>31512.860992952741</v>
      </c>
      <c r="M21" s="337">
        <v>34279.500053090291</v>
      </c>
    </row>
    <row r="22" spans="2:13" ht="18">
      <c r="B22" s="357"/>
      <c r="C22" s="334" t="s">
        <v>145</v>
      </c>
      <c r="D22" s="335">
        <v>16168</v>
      </c>
      <c r="E22" s="335">
        <v>17483</v>
      </c>
      <c r="F22" s="335">
        <v>16429</v>
      </c>
      <c r="G22" s="336">
        <v>20119</v>
      </c>
      <c r="H22" s="336">
        <v>21832.966676533637</v>
      </c>
      <c r="I22" s="336">
        <v>22706.069951844282</v>
      </c>
      <c r="J22" s="336">
        <v>24297.543936557402</v>
      </c>
      <c r="K22" s="336">
        <v>25472.966732222023</v>
      </c>
      <c r="L22" s="336">
        <v>27705.81980745888</v>
      </c>
      <c r="M22" s="337">
        <v>30041.61022815682</v>
      </c>
    </row>
    <row r="23" spans="2:13" ht="18">
      <c r="B23" s="357"/>
      <c r="C23" s="334" t="s">
        <v>146</v>
      </c>
      <c r="D23" s="335">
        <v>90445</v>
      </c>
      <c r="E23" s="335">
        <v>116844.00000000001</v>
      </c>
      <c r="F23" s="335">
        <v>148008</v>
      </c>
      <c r="G23" s="336">
        <v>131354</v>
      </c>
      <c r="H23" s="336">
        <v>143435.80984180974</v>
      </c>
      <c r="I23" s="336">
        <v>152293.79328262518</v>
      </c>
      <c r="J23" s="336">
        <v>176769.88233650103</v>
      </c>
      <c r="K23" s="336">
        <v>205702.80042184645</v>
      </c>
      <c r="L23" s="336">
        <v>236504.11503258819</v>
      </c>
      <c r="M23" s="337">
        <v>265883.10213266424</v>
      </c>
    </row>
    <row r="24" spans="2:13" ht="18">
      <c r="B24" s="363" t="s">
        <v>148</v>
      </c>
      <c r="C24" s="338"/>
      <c r="D24" s="339">
        <v>28918409.708628885</v>
      </c>
      <c r="E24" s="339">
        <v>24605149.576556828</v>
      </c>
      <c r="F24" s="339">
        <v>24021404.778811712</v>
      </c>
      <c r="G24" s="340">
        <v>20592556.997701496</v>
      </c>
      <c r="H24" s="340">
        <v>18844592.207623873</v>
      </c>
      <c r="I24" s="340">
        <v>19142821.208240718</v>
      </c>
      <c r="J24" s="340">
        <v>18172430.38910491</v>
      </c>
      <c r="K24" s="340">
        <v>18511586.147894055</v>
      </c>
      <c r="L24" s="340">
        <v>19263707.692320175</v>
      </c>
      <c r="M24" s="341">
        <v>20398531.402518142</v>
      </c>
    </row>
    <row r="25" spans="2:13" ht="18">
      <c r="B25" s="357"/>
      <c r="C25" s="334"/>
      <c r="D25" s="342"/>
      <c r="E25" s="342"/>
      <c r="F25" s="342"/>
      <c r="G25" s="336"/>
      <c r="H25" s="336"/>
      <c r="I25" s="336"/>
      <c r="J25" s="336"/>
      <c r="K25" s="336"/>
      <c r="L25" s="336"/>
      <c r="M25" s="337"/>
    </row>
    <row r="26" spans="2:13" ht="18">
      <c r="B26" s="363" t="s">
        <v>144</v>
      </c>
      <c r="C26" s="343"/>
      <c r="D26" s="342"/>
      <c r="E26" s="342"/>
      <c r="F26" s="342"/>
      <c r="G26" s="336"/>
      <c r="H26" s="336"/>
      <c r="I26" s="336"/>
      <c r="J26" s="336"/>
      <c r="K26" s="336"/>
      <c r="L26" s="336"/>
      <c r="M26" s="337"/>
    </row>
    <row r="27" spans="2:13" ht="18">
      <c r="B27" s="357"/>
      <c r="C27" s="334" t="s">
        <v>142</v>
      </c>
      <c r="D27" s="344">
        <v>139033</v>
      </c>
      <c r="E27" s="344">
        <v>87792</v>
      </c>
      <c r="F27" s="344">
        <v>130100</v>
      </c>
      <c r="G27" s="336">
        <v>138744</v>
      </c>
      <c r="H27" s="336">
        <v>129831.4352815766</v>
      </c>
      <c r="I27" s="336">
        <v>119358.71626741787</v>
      </c>
      <c r="J27" s="336">
        <v>119262.4367882111</v>
      </c>
      <c r="K27" s="336">
        <v>116895.75628118182</v>
      </c>
      <c r="L27" s="336">
        <v>117511.03632865955</v>
      </c>
      <c r="M27" s="337">
        <v>115367.70070585085</v>
      </c>
    </row>
    <row r="28" spans="2:13" ht="18">
      <c r="B28" s="357"/>
      <c r="C28" s="345" t="s">
        <v>143</v>
      </c>
      <c r="D28" s="344">
        <v>18507307.337790728</v>
      </c>
      <c r="E28" s="344">
        <v>16027271.079698555</v>
      </c>
      <c r="F28" s="344">
        <v>18363210.745422967</v>
      </c>
      <c r="G28" s="336">
        <v>17817078.389650047</v>
      </c>
      <c r="H28" s="336">
        <v>16265858.860182825</v>
      </c>
      <c r="I28" s="336">
        <v>16568786.389059721</v>
      </c>
      <c r="J28" s="336">
        <v>15668067.832772255</v>
      </c>
      <c r="K28" s="336">
        <v>15956500.155448057</v>
      </c>
      <c r="L28" s="336">
        <v>16600269.161833188</v>
      </c>
      <c r="M28" s="337">
        <v>17600925.351639304</v>
      </c>
    </row>
    <row r="29" spans="2:13" ht="36">
      <c r="B29" s="357"/>
      <c r="C29" s="346" t="s">
        <v>149</v>
      </c>
      <c r="D29" s="344">
        <v>2298844.9137704973</v>
      </c>
      <c r="E29" s="344">
        <v>19464252.022284668</v>
      </c>
      <c r="F29" s="344">
        <v>20199325.680185318</v>
      </c>
      <c r="G29" s="336">
        <v>19583809.587388463</v>
      </c>
      <c r="H29" s="336">
        <v>17878772.025732368</v>
      </c>
      <c r="I29" s="336">
        <v>18211737.673329756</v>
      </c>
      <c r="J29" s="336">
        <v>17221704.385469947</v>
      </c>
      <c r="K29" s="336">
        <v>17538737.490595218</v>
      </c>
      <c r="L29" s="336">
        <v>18246342.259659506</v>
      </c>
      <c r="M29" s="337">
        <v>19346222.939029943</v>
      </c>
    </row>
    <row r="30" spans="2:13" ht="18">
      <c r="B30" s="357"/>
      <c r="C30" s="334" t="s">
        <v>150</v>
      </c>
      <c r="D30" s="344">
        <v>20806152.251561224</v>
      </c>
      <c r="E30" s="344">
        <v>35491523.101983227</v>
      </c>
      <c r="F30" s="344">
        <v>38562536.425608285</v>
      </c>
      <c r="G30" s="344">
        <v>37400887.97703851</v>
      </c>
      <c r="H30" s="344">
        <v>34144630.885915197</v>
      </c>
      <c r="I30" s="344">
        <v>34780524.062389478</v>
      </c>
      <c r="J30" s="344">
        <v>32889772.218242206</v>
      </c>
      <c r="K30" s="344">
        <v>33495237.646043275</v>
      </c>
      <c r="L30" s="344">
        <v>34846611.421492696</v>
      </c>
      <c r="M30" s="347">
        <v>36947148.290669248</v>
      </c>
    </row>
    <row r="31" spans="2:13" ht="18">
      <c r="B31" s="357"/>
      <c r="C31" s="334" t="s">
        <v>144</v>
      </c>
      <c r="D31" s="344">
        <v>941855</v>
      </c>
      <c r="E31" s="344">
        <v>1440805</v>
      </c>
      <c r="F31" s="344">
        <v>1320480</v>
      </c>
      <c r="G31" s="336">
        <v>1654991</v>
      </c>
      <c r="H31" s="336">
        <v>1728727.1255302881</v>
      </c>
      <c r="I31" s="336">
        <v>1813029.9334132657</v>
      </c>
      <c r="J31" s="336">
        <v>2051422.3280736438</v>
      </c>
      <c r="K31" s="336">
        <v>2054119.7103519859</v>
      </c>
      <c r="L31" s="336">
        <v>2184714.3652642365</v>
      </c>
      <c r="M31" s="337">
        <v>2376519.1049080072</v>
      </c>
    </row>
    <row r="32" spans="2:13" ht="18">
      <c r="B32" s="357"/>
      <c r="C32" s="334" t="s">
        <v>145</v>
      </c>
      <c r="D32" s="344">
        <v>80708</v>
      </c>
      <c r="E32" s="344">
        <v>94083</v>
      </c>
      <c r="F32" s="344">
        <v>92566</v>
      </c>
      <c r="G32" s="336">
        <v>101486</v>
      </c>
      <c r="H32" s="336">
        <v>110131.73895992308</v>
      </c>
      <c r="I32" s="336">
        <v>114535.92202062074</v>
      </c>
      <c r="J32" s="336">
        <v>122563.7727494142</v>
      </c>
      <c r="K32" s="336">
        <v>128492.94208391491</v>
      </c>
      <c r="L32" s="336">
        <v>139756.09269743881</v>
      </c>
      <c r="M32" s="337">
        <v>151538.48877253954</v>
      </c>
    </row>
    <row r="33" spans="2:13" ht="18">
      <c r="B33" s="357"/>
      <c r="C33" s="334" t="s">
        <v>146</v>
      </c>
      <c r="D33" s="344">
        <v>12866.000000000002</v>
      </c>
      <c r="E33" s="344">
        <v>35016</v>
      </c>
      <c r="F33" s="344">
        <v>40437</v>
      </c>
      <c r="G33" s="336">
        <v>48502</v>
      </c>
      <c r="H33" s="336">
        <v>52963.165559841778</v>
      </c>
      <c r="I33" s="336">
        <v>56233.944621358212</v>
      </c>
      <c r="J33" s="336">
        <v>65271.653951040498</v>
      </c>
      <c r="K33" s="336">
        <v>75955.031640151021</v>
      </c>
      <c r="L33" s="336">
        <v>87328.308139155211</v>
      </c>
      <c r="M33" s="337">
        <v>98176.395234545445</v>
      </c>
    </row>
    <row r="34" spans="2:13" ht="18">
      <c r="B34" s="363" t="s">
        <v>151</v>
      </c>
      <c r="C34" s="338"/>
      <c r="D34" s="339">
        <v>21980614.251561224</v>
      </c>
      <c r="E34" s="339">
        <v>37149219.101983227</v>
      </c>
      <c r="F34" s="339">
        <v>40146119.425608285</v>
      </c>
      <c r="G34" s="340">
        <v>39344610.97703851</v>
      </c>
      <c r="H34" s="340">
        <v>36166284.351246826</v>
      </c>
      <c r="I34" s="340">
        <v>36883682.578712143</v>
      </c>
      <c r="J34" s="340">
        <v>35248292.409804516</v>
      </c>
      <c r="K34" s="340">
        <v>35870701.086400509</v>
      </c>
      <c r="L34" s="340">
        <v>37375921.223922186</v>
      </c>
      <c r="M34" s="341">
        <v>39688749.980290189</v>
      </c>
    </row>
    <row r="35" spans="2:13" ht="18">
      <c r="B35" s="357"/>
      <c r="C35" s="334"/>
      <c r="D35" s="348"/>
      <c r="E35" s="348"/>
      <c r="F35" s="348"/>
      <c r="G35" s="348"/>
      <c r="H35" s="348"/>
      <c r="I35" s="348"/>
      <c r="J35" s="348"/>
      <c r="K35" s="348"/>
      <c r="L35" s="348"/>
      <c r="M35" s="349"/>
    </row>
    <row r="36" spans="2:13" ht="18">
      <c r="B36" s="363" t="s">
        <v>152</v>
      </c>
      <c r="C36" s="343"/>
      <c r="D36" s="342"/>
      <c r="E36" s="342"/>
      <c r="F36" s="342"/>
      <c r="G36" s="336"/>
      <c r="H36" s="336"/>
      <c r="I36" s="336"/>
      <c r="J36" s="336"/>
      <c r="K36" s="336"/>
      <c r="L36" s="336"/>
      <c r="M36" s="337"/>
    </row>
    <row r="37" spans="2:13" ht="18">
      <c r="B37" s="357"/>
      <c r="C37" s="334" t="s">
        <v>142</v>
      </c>
      <c r="D37" s="335">
        <v>83042</v>
      </c>
      <c r="E37" s="335">
        <v>162552</v>
      </c>
      <c r="F37" s="335">
        <v>186257</v>
      </c>
      <c r="G37" s="336">
        <v>159595</v>
      </c>
      <c r="H37" s="336">
        <v>149343.01961715979</v>
      </c>
      <c r="I37" s="336">
        <v>137296.41874746696</v>
      </c>
      <c r="J37" s="336">
        <v>137185.67000529429</v>
      </c>
      <c r="K37" s="336">
        <v>134463.31534116945</v>
      </c>
      <c r="L37" s="336">
        <v>135171.06212068576</v>
      </c>
      <c r="M37" s="337">
        <v>132705.61749805589</v>
      </c>
    </row>
    <row r="38" spans="2:13" ht="18">
      <c r="B38" s="367"/>
      <c r="C38" s="334" t="s">
        <v>143</v>
      </c>
      <c r="D38" s="335">
        <v>146230</v>
      </c>
      <c r="E38" s="335">
        <v>171941</v>
      </c>
      <c r="F38" s="335">
        <v>131798</v>
      </c>
      <c r="G38" s="336">
        <v>140872</v>
      </c>
      <c r="H38" s="336">
        <v>128607.17224451079</v>
      </c>
      <c r="I38" s="336">
        <v>131002.29033933465</v>
      </c>
      <c r="J38" s="336">
        <v>123880.69488544497</v>
      </c>
      <c r="K38" s="336">
        <v>126161.20559945679</v>
      </c>
      <c r="L38" s="336">
        <v>131251.21112584925</v>
      </c>
      <c r="M38" s="337">
        <v>139162.97060108697</v>
      </c>
    </row>
    <row r="39" spans="2:13" ht="18">
      <c r="B39" s="357"/>
      <c r="C39" s="334" t="s">
        <v>144</v>
      </c>
      <c r="D39" s="335">
        <v>2028</v>
      </c>
      <c r="E39" s="335">
        <v>2566</v>
      </c>
      <c r="F39" s="335">
        <v>2636</v>
      </c>
      <c r="G39" s="336">
        <v>2710</v>
      </c>
      <c r="H39" s="336">
        <v>2830.7407775553347</v>
      </c>
      <c r="I39" s="336">
        <v>2968.7841925121952</v>
      </c>
      <c r="J39" s="336">
        <v>3359.1448588418757</v>
      </c>
      <c r="K39" s="336">
        <v>3363.5617444770892</v>
      </c>
      <c r="L39" s="336">
        <v>3577.4067229767902</v>
      </c>
      <c r="M39" s="337">
        <v>3891.4814487212921</v>
      </c>
    </row>
    <row r="40" spans="2:13" ht="18">
      <c r="B40" s="357"/>
      <c r="C40" s="334" t="s">
        <v>145</v>
      </c>
      <c r="D40" s="335">
        <v>365796</v>
      </c>
      <c r="E40" s="335">
        <v>282041</v>
      </c>
      <c r="F40" s="335">
        <v>281107</v>
      </c>
      <c r="G40" s="336">
        <v>311829</v>
      </c>
      <c r="H40" s="336">
        <v>338394.16301887808</v>
      </c>
      <c r="I40" s="336">
        <v>351926.59113343857</v>
      </c>
      <c r="J40" s="336">
        <v>376593.21179943136</v>
      </c>
      <c r="K40" s="336">
        <v>394811.35956767539</v>
      </c>
      <c r="L40" s="336">
        <v>429418.86200805684</v>
      </c>
      <c r="M40" s="337">
        <v>465621.8139985046</v>
      </c>
    </row>
    <row r="41" spans="2:13" ht="18">
      <c r="B41" s="357"/>
      <c r="C41" s="334" t="s">
        <v>146</v>
      </c>
      <c r="D41" s="335">
        <v>76208</v>
      </c>
      <c r="E41" s="335">
        <v>141798</v>
      </c>
      <c r="F41" s="335">
        <v>141375</v>
      </c>
      <c r="G41" s="336">
        <v>157283</v>
      </c>
      <c r="H41" s="336">
        <v>171749.733387254</v>
      </c>
      <c r="I41" s="336">
        <v>182356.26390419123</v>
      </c>
      <c r="J41" s="336">
        <v>211663.88083752221</v>
      </c>
      <c r="K41" s="336">
        <v>246308.0953663328</v>
      </c>
      <c r="L41" s="336">
        <v>283189.52391758584</v>
      </c>
      <c r="M41" s="337">
        <v>318367.86053513282</v>
      </c>
    </row>
    <row r="42" spans="2:13" ht="18">
      <c r="B42" s="363" t="s">
        <v>153</v>
      </c>
      <c r="C42" s="338"/>
      <c r="D42" s="339">
        <v>673304.00000000012</v>
      </c>
      <c r="E42" s="339">
        <v>760898</v>
      </c>
      <c r="F42" s="339">
        <v>743173</v>
      </c>
      <c r="G42" s="340">
        <v>772289</v>
      </c>
      <c r="H42" s="340">
        <v>790924.82904535788</v>
      </c>
      <c r="I42" s="340">
        <v>805550.34831694362</v>
      </c>
      <c r="J42" s="340">
        <v>852682.60238653468</v>
      </c>
      <c r="K42" s="340">
        <v>905107.53761911148</v>
      </c>
      <c r="L42" s="340">
        <v>982608.06589515437</v>
      </c>
      <c r="M42" s="341">
        <v>1059749.7440815016</v>
      </c>
    </row>
    <row r="43" spans="2:13" ht="18">
      <c r="B43" s="357"/>
      <c r="C43" s="334"/>
      <c r="D43" s="342"/>
      <c r="E43" s="342"/>
      <c r="F43" s="342"/>
      <c r="G43" s="336"/>
      <c r="H43" s="336"/>
      <c r="I43" s="336"/>
      <c r="J43" s="336"/>
      <c r="K43" s="336"/>
      <c r="L43" s="336"/>
      <c r="M43" s="337"/>
    </row>
    <row r="44" spans="2:13" ht="18">
      <c r="B44" s="363" t="s">
        <v>53</v>
      </c>
      <c r="C44" s="334"/>
      <c r="D44" s="342"/>
      <c r="E44" s="342"/>
      <c r="F44" s="342"/>
      <c r="G44" s="336"/>
      <c r="H44" s="336"/>
      <c r="I44" s="336"/>
      <c r="J44" s="336"/>
      <c r="K44" s="336"/>
      <c r="L44" s="336"/>
      <c r="M44" s="337"/>
    </row>
    <row r="45" spans="2:13" ht="18">
      <c r="B45" s="357"/>
      <c r="C45" s="334" t="s">
        <v>142</v>
      </c>
      <c r="D45" s="342">
        <v>14214606.628</v>
      </c>
      <c r="E45" s="342">
        <v>11970735.716399999</v>
      </c>
      <c r="F45" s="342">
        <v>13869050.7246</v>
      </c>
      <c r="G45" s="336">
        <v>14662761.6975</v>
      </c>
      <c r="H45" s="336">
        <v>13720862.858056216</v>
      </c>
      <c r="I45" s="336">
        <v>12614083.586668</v>
      </c>
      <c r="J45" s="336">
        <v>12603908.566054724</v>
      </c>
      <c r="K45" s="336">
        <v>12353792.724730495</v>
      </c>
      <c r="L45" s="336">
        <v>12418816.831815433</v>
      </c>
      <c r="M45" s="337">
        <v>12192304.553987153</v>
      </c>
    </row>
    <row r="46" spans="2:13" ht="18">
      <c r="B46" s="367"/>
      <c r="C46" s="334" t="s">
        <v>143</v>
      </c>
      <c r="D46" s="342">
        <v>53141279.636090107</v>
      </c>
      <c r="E46" s="342">
        <v>61867774.126240052</v>
      </c>
      <c r="F46" s="342">
        <v>63556938.285519995</v>
      </c>
      <c r="G46" s="336">
        <v>60571192.757140003</v>
      </c>
      <c r="H46" s="336">
        <v>55297644.812120005</v>
      </c>
      <c r="I46" s="336">
        <v>56327481.541900873</v>
      </c>
      <c r="J46" s="336">
        <v>53265385.944650009</v>
      </c>
      <c r="K46" s="336">
        <v>54245944.565547936</v>
      </c>
      <c r="L46" s="336">
        <v>56434510.823385015</v>
      </c>
      <c r="M46" s="337">
        <v>59836355.819003396</v>
      </c>
    </row>
    <row r="47" spans="2:13" ht="18">
      <c r="B47" s="357"/>
      <c r="C47" s="334" t="s">
        <v>144</v>
      </c>
      <c r="D47" s="342">
        <v>1052860.9775</v>
      </c>
      <c r="E47" s="342">
        <v>1495310.02</v>
      </c>
      <c r="F47" s="342">
        <v>1389420.7191999999</v>
      </c>
      <c r="G47" s="336">
        <v>1743872.0482999999</v>
      </c>
      <c r="H47" s="336">
        <v>1821568.1616095039</v>
      </c>
      <c r="I47" s="336">
        <v>1910398.439393691</v>
      </c>
      <c r="J47" s="336">
        <v>2161593.6625553491</v>
      </c>
      <c r="K47" s="336">
        <v>2164435.9073523181</v>
      </c>
      <c r="L47" s="336">
        <v>2302044.1290035886</v>
      </c>
      <c r="M47" s="337">
        <v>2504149.7139863656</v>
      </c>
    </row>
    <row r="48" spans="2:13" ht="18">
      <c r="B48" s="357"/>
      <c r="C48" s="334" t="s">
        <v>145</v>
      </c>
      <c r="D48" s="342">
        <v>469447</v>
      </c>
      <c r="E48" s="342">
        <v>394691.49900000001</v>
      </c>
      <c r="F48" s="342">
        <v>437305.46059999999</v>
      </c>
      <c r="G48" s="336">
        <v>516099.56890000001</v>
      </c>
      <c r="H48" s="336">
        <v>560066.83679939737</v>
      </c>
      <c r="I48" s="336">
        <v>582463.98496744758</v>
      </c>
      <c r="J48" s="336">
        <v>623289.02783369378</v>
      </c>
      <c r="K48" s="336">
        <v>653441.38123683224</v>
      </c>
      <c r="L48" s="336">
        <v>710719.30307920917</v>
      </c>
      <c r="M48" s="337">
        <v>770637.80942460196</v>
      </c>
    </row>
    <row r="49" spans="2:13" ht="18">
      <c r="B49" s="357"/>
      <c r="C49" s="334" t="s">
        <v>146</v>
      </c>
      <c r="D49" s="342">
        <v>304437.3345</v>
      </c>
      <c r="E49" s="342">
        <v>380829.38</v>
      </c>
      <c r="F49" s="342">
        <v>500965.38</v>
      </c>
      <c r="G49" s="336">
        <v>561726.00320000004</v>
      </c>
      <c r="H49" s="336">
        <v>613393.0004278135</v>
      </c>
      <c r="I49" s="336">
        <v>651273.53421148995</v>
      </c>
      <c r="J49" s="336">
        <v>755943.78162078816</v>
      </c>
      <c r="K49" s="336">
        <v>879673.34019528213</v>
      </c>
      <c r="L49" s="336">
        <v>1011392.9631195762</v>
      </c>
      <c r="M49" s="337">
        <v>1137030.1039892116</v>
      </c>
    </row>
    <row r="50" spans="2:13" ht="18">
      <c r="B50" s="1583" t="s">
        <v>154</v>
      </c>
      <c r="C50" s="1584"/>
      <c r="D50" s="350">
        <v>69182631.576090112</v>
      </c>
      <c r="E50" s="350">
        <v>76109340.741640046</v>
      </c>
      <c r="F50" s="350">
        <v>79753680.569919989</v>
      </c>
      <c r="G50" s="351">
        <v>78055652.075039998</v>
      </c>
      <c r="H50" s="351">
        <v>72013535.669012934</v>
      </c>
      <c r="I50" s="351">
        <v>72085701.087141484</v>
      </c>
      <c r="J50" s="351">
        <v>69410120.982714564</v>
      </c>
      <c r="K50" s="351">
        <v>70297287.919062868</v>
      </c>
      <c r="L50" s="351">
        <v>72877484.05040282</v>
      </c>
      <c r="M50" s="352">
        <v>76440478.000390738</v>
      </c>
    </row>
    <row r="51" spans="2:13" ht="26.25">
      <c r="B51" s="216" t="s">
        <v>155</v>
      </c>
      <c r="C51" s="30"/>
      <c r="D51" s="1406"/>
      <c r="E51" s="1406"/>
      <c r="F51" s="1406"/>
      <c r="G51" s="1407"/>
      <c r="H51" s="1407"/>
      <c r="I51" s="1407"/>
      <c r="J51" s="1407"/>
      <c r="K51" s="1407"/>
      <c r="L51" s="1407"/>
      <c r="M51" s="1407"/>
    </row>
    <row r="52" spans="2:13">
      <c r="B52" s="216" t="s">
        <v>156</v>
      </c>
      <c r="C52" s="30"/>
      <c r="D52" s="30"/>
      <c r="E52" s="30"/>
      <c r="F52" s="30"/>
      <c r="G52" s="30"/>
      <c r="H52" s="30"/>
      <c r="I52" s="30"/>
      <c r="J52" s="30"/>
      <c r="K52" s="30"/>
      <c r="L52" s="30"/>
      <c r="M52" s="30"/>
    </row>
    <row r="53" spans="2:13">
      <c r="B53" s="216" t="s">
        <v>157</v>
      </c>
      <c r="C53" s="30"/>
      <c r="D53" s="204"/>
      <c r="E53" s="204"/>
      <c r="F53" s="204"/>
      <c r="G53" s="204"/>
      <c r="H53" s="204"/>
      <c r="I53" s="204"/>
      <c r="J53" s="204"/>
      <c r="K53" s="204"/>
    </row>
    <row r="54" spans="2:13">
      <c r="B54" s="216" t="s">
        <v>747</v>
      </c>
      <c r="C54" s="30"/>
      <c r="D54" s="30"/>
      <c r="E54" s="203"/>
      <c r="F54" s="203"/>
      <c r="G54" s="203"/>
      <c r="H54" s="203"/>
      <c r="I54" s="203"/>
      <c r="J54" s="203"/>
      <c r="K54" s="203"/>
    </row>
    <row r="55" spans="2:13" ht="30" customHeight="1">
      <c r="B55" s="1585" t="s">
        <v>158</v>
      </c>
      <c r="C55" s="1585"/>
      <c r="D55" s="1585"/>
      <c r="E55" s="1585"/>
      <c r="F55" s="1585"/>
      <c r="G55" s="1585"/>
      <c r="H55" s="1585"/>
      <c r="I55" s="1585"/>
      <c r="J55" s="1585"/>
      <c r="K55" s="1585"/>
      <c r="L55" s="1585"/>
      <c r="M55" s="1585"/>
    </row>
  </sheetData>
  <mergeCells count="4">
    <mergeCell ref="B50:C50"/>
    <mergeCell ref="B55:M55"/>
    <mergeCell ref="B8:M8"/>
    <mergeCell ref="B9:C9"/>
  </mergeCells>
  <conditionalFormatting sqref="B8:B9 D9:M9">
    <cfRule type="duplicateValues" dxfId="30" priority="1"/>
  </conditionalFormatting>
  <pageMargins left="0.70866141732283472" right="0.70866141732283472" top="0.74803149606299213" bottom="0.74803149606299213" header="0.31496062992125984" footer="0.31496062992125984"/>
  <pageSetup scale="5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0C471-CEA4-41AE-ABB8-97059CA32570}">
  <dimension ref="B5:U46"/>
  <sheetViews>
    <sheetView showGridLines="0" topLeftCell="A13" workbookViewId="0">
      <selection activeCell="B40" sqref="B40"/>
    </sheetView>
  </sheetViews>
  <sheetFormatPr baseColWidth="10" defaultRowHeight="18"/>
  <cols>
    <col min="1" max="1" width="11.42578125" style="229"/>
    <col min="2" max="2" width="28.85546875" style="229" customWidth="1"/>
    <col min="3" max="3" width="10.7109375" style="229" customWidth="1"/>
    <col min="4" max="4" width="3.7109375" style="229" customWidth="1"/>
    <col min="5" max="5" width="10.7109375" style="229" customWidth="1"/>
    <col min="6" max="6" width="3.7109375" style="229" customWidth="1"/>
    <col min="7" max="7" width="10.7109375" style="229" customWidth="1"/>
    <col min="8" max="8" width="3.7109375" style="229" customWidth="1"/>
    <col min="9" max="9" width="10.7109375" style="229" customWidth="1"/>
    <col min="10" max="10" width="3.7109375" style="229" customWidth="1"/>
    <col min="11" max="11" width="10.7109375" style="229" customWidth="1"/>
    <col min="12" max="12" width="3.7109375" style="229" customWidth="1"/>
    <col min="13" max="13" width="10.7109375" style="229" customWidth="1"/>
    <col min="14" max="14" width="3.7109375" style="229" customWidth="1"/>
    <col min="15" max="15" width="8.85546875" style="229" customWidth="1"/>
    <col min="16" max="16" width="3.7109375" style="229" customWidth="1"/>
    <col min="17" max="17" width="8.42578125" style="229" customWidth="1"/>
    <col min="18" max="18" width="3.7109375" style="229" customWidth="1"/>
    <col min="19" max="19" width="10.7109375" style="229" customWidth="1"/>
    <col min="20" max="20" width="3.7109375" style="229" customWidth="1"/>
    <col min="21" max="16384" width="11.42578125" style="229"/>
  </cols>
  <sheetData>
    <row r="5" spans="2:21" s="219" customFormat="1" ht="27.75" customHeight="1">
      <c r="B5" s="1633" t="s">
        <v>705</v>
      </c>
      <c r="C5" s="1634"/>
      <c r="D5" s="1634"/>
      <c r="E5" s="1634"/>
      <c r="F5" s="1634"/>
      <c r="G5" s="1634"/>
      <c r="H5" s="1634"/>
      <c r="I5" s="1634"/>
      <c r="J5" s="1634"/>
      <c r="K5" s="1634"/>
      <c r="L5" s="1634"/>
      <c r="M5" s="1634"/>
      <c r="N5" s="1634"/>
      <c r="O5" s="1634"/>
      <c r="P5" s="1634"/>
      <c r="Q5" s="1634"/>
      <c r="R5" s="1634"/>
      <c r="S5" s="1634"/>
      <c r="T5" s="1635"/>
    </row>
    <row r="6" spans="2:21" s="219" customFormat="1">
      <c r="B6" s="552" t="s">
        <v>256</v>
      </c>
      <c r="C6" s="553"/>
      <c r="D6" s="553"/>
      <c r="E6" s="553"/>
      <c r="F6" s="553"/>
      <c r="G6" s="553"/>
      <c r="H6" s="553"/>
      <c r="I6" s="553"/>
      <c r="J6" s="553"/>
      <c r="K6" s="553"/>
      <c r="L6" s="553"/>
      <c r="M6" s="553"/>
      <c r="N6" s="553"/>
      <c r="O6" s="553"/>
      <c r="P6" s="553"/>
      <c r="Q6" s="553"/>
      <c r="R6" s="553"/>
      <c r="S6" s="553"/>
      <c r="T6" s="528"/>
    </row>
    <row r="7" spans="2:21" s="221" customFormat="1">
      <c r="B7" s="509"/>
      <c r="C7" s="568"/>
      <c r="D7" s="568"/>
      <c r="E7" s="568"/>
      <c r="F7" s="568"/>
      <c r="G7" s="568"/>
      <c r="H7" s="568"/>
      <c r="I7" s="568"/>
      <c r="J7" s="568"/>
      <c r="K7" s="568"/>
      <c r="L7" s="568"/>
      <c r="M7" s="531"/>
      <c r="N7" s="531"/>
      <c r="O7" s="531"/>
      <c r="P7" s="531"/>
      <c r="Q7" s="531"/>
      <c r="R7" s="531"/>
      <c r="S7" s="531"/>
      <c r="T7" s="531"/>
    </row>
    <row r="8" spans="2:21" s="219" customFormat="1">
      <c r="B8" s="525" t="s">
        <v>117</v>
      </c>
      <c r="C8" s="527">
        <v>2013</v>
      </c>
      <c r="D8" s="527"/>
      <c r="E8" s="1629">
        <v>2014</v>
      </c>
      <c r="F8" s="1629"/>
      <c r="G8" s="1629">
        <v>2015</v>
      </c>
      <c r="H8" s="1629"/>
      <c r="I8" s="1629">
        <v>2016</v>
      </c>
      <c r="J8" s="1629"/>
      <c r="K8" s="1629">
        <v>2017</v>
      </c>
      <c r="L8" s="1629"/>
      <c r="M8" s="1629">
        <v>2018</v>
      </c>
      <c r="N8" s="1629"/>
      <c r="O8" s="1629">
        <v>2019</v>
      </c>
      <c r="P8" s="1629"/>
      <c r="Q8" s="1629">
        <v>2020</v>
      </c>
      <c r="R8" s="1629"/>
      <c r="S8" s="1629">
        <v>2021</v>
      </c>
      <c r="T8" s="1629"/>
    </row>
    <row r="9" spans="2:21" s="219" customFormat="1" ht="19.5">
      <c r="B9" s="533" t="s">
        <v>119</v>
      </c>
      <c r="C9" s="569">
        <v>65.441204943698395</v>
      </c>
      <c r="D9" s="556" t="s">
        <v>284</v>
      </c>
      <c r="E9" s="570">
        <v>65.983307893385501</v>
      </c>
      <c r="F9" s="556" t="s">
        <v>284</v>
      </c>
      <c r="G9" s="570">
        <v>65.671250777143896</v>
      </c>
      <c r="H9" s="556" t="s">
        <v>324</v>
      </c>
      <c r="I9" s="570">
        <v>65.221022827848799</v>
      </c>
      <c r="J9" s="556" t="s">
        <v>324</v>
      </c>
      <c r="K9" s="570">
        <v>66.179483626190006</v>
      </c>
      <c r="L9" s="556" t="s">
        <v>324</v>
      </c>
      <c r="M9" s="571">
        <v>66.007657755929699</v>
      </c>
      <c r="N9" s="556" t="s">
        <v>324</v>
      </c>
      <c r="O9" s="555">
        <v>64.457101318686298</v>
      </c>
      <c r="P9" s="556" t="s">
        <v>324</v>
      </c>
      <c r="Q9" s="572">
        <v>62.613713293920902</v>
      </c>
      <c r="R9" s="556" t="s">
        <v>322</v>
      </c>
      <c r="S9" s="555">
        <v>62.778576392845402</v>
      </c>
      <c r="T9" s="557" t="s">
        <v>281</v>
      </c>
    </row>
    <row r="10" spans="2:21" s="219" customFormat="1" ht="19.5">
      <c r="B10" s="538" t="s">
        <v>275</v>
      </c>
      <c r="C10" s="573" t="s">
        <v>122</v>
      </c>
      <c r="D10" s="536"/>
      <c r="E10" s="558" t="s">
        <v>122</v>
      </c>
      <c r="F10" s="536"/>
      <c r="G10" s="558">
        <v>17.219695568578999</v>
      </c>
      <c r="H10" s="534"/>
      <c r="I10" s="558">
        <v>18.241429546697699</v>
      </c>
      <c r="J10" s="534" t="s">
        <v>281</v>
      </c>
      <c r="K10" s="558">
        <v>17.820062406784</v>
      </c>
      <c r="L10" s="534" t="s">
        <v>281</v>
      </c>
      <c r="M10" s="558">
        <v>21.289381344784701</v>
      </c>
      <c r="N10" s="385" t="s">
        <v>281</v>
      </c>
      <c r="O10" s="558">
        <v>23.634397600957001</v>
      </c>
      <c r="P10" s="385" t="s">
        <v>281</v>
      </c>
      <c r="Q10" s="574">
        <v>23.426643362787601</v>
      </c>
      <c r="R10" s="385" t="s">
        <v>281</v>
      </c>
      <c r="S10" s="559">
        <v>21.076221765947999</v>
      </c>
      <c r="T10" s="386" t="s">
        <v>281</v>
      </c>
    </row>
    <row r="11" spans="2:21" s="234" customFormat="1">
      <c r="B11" s="538" t="s">
        <v>291</v>
      </c>
      <c r="C11" s="573">
        <v>40.35</v>
      </c>
      <c r="D11" s="534"/>
      <c r="E11" s="558">
        <v>45.03</v>
      </c>
      <c r="F11" s="534"/>
      <c r="G11" s="558">
        <v>53.22</v>
      </c>
      <c r="H11" s="534"/>
      <c r="I11" s="558">
        <v>44.25</v>
      </c>
      <c r="J11" s="534"/>
      <c r="K11" s="558">
        <v>38.869999999999997</v>
      </c>
      <c r="L11" s="534"/>
      <c r="M11" s="559">
        <v>42.51</v>
      </c>
      <c r="N11" s="385"/>
      <c r="O11" s="559">
        <v>48.88</v>
      </c>
      <c r="P11" s="385"/>
      <c r="Q11" s="574">
        <v>43.23</v>
      </c>
      <c r="R11" s="385"/>
      <c r="S11" s="559" t="s">
        <v>122</v>
      </c>
      <c r="T11" s="386"/>
      <c r="U11" s="1404"/>
    </row>
    <row r="12" spans="2:21" s="219" customFormat="1" ht="19.5">
      <c r="B12" s="538" t="s">
        <v>282</v>
      </c>
      <c r="C12" s="573">
        <v>46.7032458925434</v>
      </c>
      <c r="D12" s="536"/>
      <c r="E12" s="558">
        <v>45.7509650251491</v>
      </c>
      <c r="F12" s="536" t="s">
        <v>283</v>
      </c>
      <c r="G12" s="558">
        <v>43.954544105865899</v>
      </c>
      <c r="H12" s="534" t="s">
        <v>281</v>
      </c>
      <c r="I12" s="558">
        <v>42.650334075723798</v>
      </c>
      <c r="J12" s="534" t="s">
        <v>281</v>
      </c>
      <c r="K12" s="558">
        <v>43.062055215573402</v>
      </c>
      <c r="L12" s="534" t="s">
        <v>281</v>
      </c>
      <c r="M12" s="332">
        <v>44.289098305783</v>
      </c>
      <c r="N12" s="536" t="s">
        <v>281</v>
      </c>
      <c r="O12" s="559">
        <v>43.902018709995097</v>
      </c>
      <c r="P12" s="536" t="s">
        <v>281</v>
      </c>
      <c r="Q12" s="574">
        <v>43.348459517554303</v>
      </c>
      <c r="R12" s="536" t="s">
        <v>281</v>
      </c>
      <c r="S12" s="559">
        <v>44.038032632938098</v>
      </c>
      <c r="T12" s="537" t="s">
        <v>323</v>
      </c>
    </row>
    <row r="13" spans="2:21" s="219" customFormat="1" ht="19.5">
      <c r="B13" s="538" t="s">
        <v>129</v>
      </c>
      <c r="C13" s="573">
        <v>34.166467223107396</v>
      </c>
      <c r="D13" s="534"/>
      <c r="E13" s="558">
        <v>31.853466110033299</v>
      </c>
      <c r="F13" s="536" t="s">
        <v>283</v>
      </c>
      <c r="G13" s="558">
        <v>32.772894282402198</v>
      </c>
      <c r="H13" s="534" t="s">
        <v>281</v>
      </c>
      <c r="I13" s="558">
        <v>35.074100284971699</v>
      </c>
      <c r="J13" s="536" t="s">
        <v>329</v>
      </c>
      <c r="K13" s="558">
        <v>31.397079367262702</v>
      </c>
      <c r="L13" s="534" t="s">
        <v>281</v>
      </c>
      <c r="M13" s="332">
        <v>30.653356857477299</v>
      </c>
      <c r="N13" s="536" t="s">
        <v>322</v>
      </c>
      <c r="O13" s="559">
        <v>31.007696334147099</v>
      </c>
      <c r="P13" s="536" t="s">
        <v>322</v>
      </c>
      <c r="Q13" s="574">
        <v>34.742392819875697</v>
      </c>
      <c r="R13" s="536" t="s">
        <v>322</v>
      </c>
      <c r="S13" s="558" t="s">
        <v>122</v>
      </c>
      <c r="T13" s="537" t="s">
        <v>281</v>
      </c>
    </row>
    <row r="14" spans="2:21" s="219" customFormat="1" ht="19.5">
      <c r="B14" s="538" t="s">
        <v>126</v>
      </c>
      <c r="C14" s="573">
        <v>74.601331515601899</v>
      </c>
      <c r="D14" s="534"/>
      <c r="E14" s="558">
        <v>75.420945135556394</v>
      </c>
      <c r="F14" s="534"/>
      <c r="G14" s="558">
        <v>74.7259737918219</v>
      </c>
      <c r="H14" s="534"/>
      <c r="I14" s="558">
        <v>76.058786478923906</v>
      </c>
      <c r="J14" s="534" t="s">
        <v>281</v>
      </c>
      <c r="K14" s="558">
        <v>76.478724967051207</v>
      </c>
      <c r="L14" s="534" t="s">
        <v>281</v>
      </c>
      <c r="M14" s="332">
        <v>76.630520805655294</v>
      </c>
      <c r="N14" s="536" t="s">
        <v>281</v>
      </c>
      <c r="O14" s="559">
        <v>76.262070724065595</v>
      </c>
      <c r="P14" s="536" t="s">
        <v>281</v>
      </c>
      <c r="Q14" s="575">
        <v>77.460521004373206</v>
      </c>
      <c r="R14" s="536" t="s">
        <v>281</v>
      </c>
      <c r="S14" s="559">
        <v>78.010301572994607</v>
      </c>
      <c r="T14" s="537" t="s">
        <v>281</v>
      </c>
    </row>
    <row r="15" spans="2:21" s="219" customFormat="1">
      <c r="B15" s="538" t="s">
        <v>243</v>
      </c>
      <c r="C15" s="573">
        <v>75.680395184324496</v>
      </c>
      <c r="D15" s="534"/>
      <c r="E15" s="558">
        <v>75.325861985878504</v>
      </c>
      <c r="F15" s="534"/>
      <c r="G15" s="558">
        <v>74.545881745978804</v>
      </c>
      <c r="H15" s="534" t="s">
        <v>281</v>
      </c>
      <c r="I15" s="558">
        <v>75.420311165876399</v>
      </c>
      <c r="J15" s="534" t="s">
        <v>281</v>
      </c>
      <c r="K15" s="558">
        <v>76.234178064012596</v>
      </c>
      <c r="L15" s="534" t="s">
        <v>281</v>
      </c>
      <c r="M15" s="332">
        <v>76.640327376691502</v>
      </c>
      <c r="N15" s="385" t="s">
        <v>281</v>
      </c>
      <c r="O15" s="559">
        <v>76.949810340988805</v>
      </c>
      <c r="P15" s="385" t="s">
        <v>281</v>
      </c>
      <c r="Q15" s="574">
        <v>76.5745878402805</v>
      </c>
      <c r="R15" s="385" t="s">
        <v>281</v>
      </c>
      <c r="S15" s="559">
        <v>76.116814785114599</v>
      </c>
      <c r="T15" s="386" t="s">
        <v>281</v>
      </c>
    </row>
    <row r="16" spans="2:21" s="219" customFormat="1">
      <c r="B16" s="538" t="s">
        <v>125</v>
      </c>
      <c r="C16" s="573">
        <v>46.304804301450098</v>
      </c>
      <c r="D16" s="534"/>
      <c r="E16" s="558">
        <v>46.407690890999199</v>
      </c>
      <c r="F16" s="534"/>
      <c r="G16" s="558">
        <v>45.847251746128201</v>
      </c>
      <c r="H16" s="534" t="s">
        <v>281</v>
      </c>
      <c r="I16" s="558">
        <v>46.7035218702866</v>
      </c>
      <c r="J16" s="534" t="s">
        <v>281</v>
      </c>
      <c r="K16" s="558">
        <v>47.786033436859199</v>
      </c>
      <c r="L16" s="534" t="s">
        <v>281</v>
      </c>
      <c r="M16" s="332">
        <v>49.491502743208898</v>
      </c>
      <c r="N16" s="385" t="s">
        <v>281</v>
      </c>
      <c r="O16" s="559">
        <v>49.094528641150802</v>
      </c>
      <c r="P16" s="385" t="s">
        <v>281</v>
      </c>
      <c r="Q16" s="574">
        <v>49.181887366818898</v>
      </c>
      <c r="R16" s="385" t="s">
        <v>281</v>
      </c>
      <c r="S16" s="558">
        <v>50.240235060243798</v>
      </c>
      <c r="T16" s="386" t="s">
        <v>281</v>
      </c>
    </row>
    <row r="17" spans="2:20" s="219" customFormat="1" ht="19.5">
      <c r="B17" s="538" t="s">
        <v>118</v>
      </c>
      <c r="C17" s="573">
        <v>61.080619078588903</v>
      </c>
      <c r="D17" s="536" t="s">
        <v>284</v>
      </c>
      <c r="E17" s="558">
        <v>61.939233086584402</v>
      </c>
      <c r="F17" s="536" t="s">
        <v>284</v>
      </c>
      <c r="G17" s="558">
        <v>63.299441664482401</v>
      </c>
      <c r="H17" s="536" t="s">
        <v>330</v>
      </c>
      <c r="I17" s="558">
        <v>64.030067577066902</v>
      </c>
      <c r="J17" s="536" t="s">
        <v>330</v>
      </c>
      <c r="K17" s="558">
        <v>63.445733933196102</v>
      </c>
      <c r="L17" s="536" t="s">
        <v>324</v>
      </c>
      <c r="M17" s="332">
        <v>64.097685360463103</v>
      </c>
      <c r="N17" s="536" t="s">
        <v>324</v>
      </c>
      <c r="O17" s="559">
        <v>65.654591292571993</v>
      </c>
      <c r="P17" s="536" t="s">
        <v>324</v>
      </c>
      <c r="Q17" s="574">
        <v>66.297517967929494</v>
      </c>
      <c r="R17" s="536" t="s">
        <v>324</v>
      </c>
      <c r="S17" s="558">
        <v>67.908209917209803</v>
      </c>
      <c r="T17" s="537" t="s">
        <v>324</v>
      </c>
    </row>
    <row r="18" spans="2:20" s="219" customFormat="1">
      <c r="B18" s="538" t="s">
        <v>245</v>
      </c>
      <c r="C18" s="573">
        <v>60.838407564219601</v>
      </c>
      <c r="D18" s="534"/>
      <c r="E18" s="558">
        <v>53.528047787963999</v>
      </c>
      <c r="F18" s="534"/>
      <c r="G18" s="558">
        <v>54.764532441647901</v>
      </c>
      <c r="H18" s="534" t="s">
        <v>281</v>
      </c>
      <c r="I18" s="558">
        <v>56.988575960581201</v>
      </c>
      <c r="J18" s="534" t="s">
        <v>281</v>
      </c>
      <c r="K18" s="558">
        <v>58.008812285362502</v>
      </c>
      <c r="L18" s="534" t="s">
        <v>281</v>
      </c>
      <c r="M18" s="332">
        <v>55.804091523370197</v>
      </c>
      <c r="N18" s="385" t="s">
        <v>281</v>
      </c>
      <c r="O18" s="559">
        <v>54.331283227353303</v>
      </c>
      <c r="P18" s="385" t="s">
        <v>281</v>
      </c>
      <c r="Q18" s="574">
        <v>55.959438602564703</v>
      </c>
      <c r="R18" s="385" t="s">
        <v>281</v>
      </c>
      <c r="S18" s="559">
        <v>58.084313385217101</v>
      </c>
      <c r="T18" s="386" t="s">
        <v>281</v>
      </c>
    </row>
    <row r="19" spans="2:20" s="219" customFormat="1" ht="19.5">
      <c r="B19" s="538" t="s">
        <v>121</v>
      </c>
      <c r="C19" s="573">
        <v>55.072932865025898</v>
      </c>
      <c r="D19" s="534"/>
      <c r="E19" s="558">
        <v>54.503150212378202</v>
      </c>
      <c r="F19" s="536" t="s">
        <v>283</v>
      </c>
      <c r="G19" s="558">
        <v>55.0099509898508</v>
      </c>
      <c r="H19" s="536" t="s">
        <v>338</v>
      </c>
      <c r="I19" s="558">
        <v>55.966699752993499</v>
      </c>
      <c r="J19" s="534" t="s">
        <v>281</v>
      </c>
      <c r="K19" s="558">
        <v>56.194553791238597</v>
      </c>
      <c r="L19" s="536" t="s">
        <v>338</v>
      </c>
      <c r="M19" s="559">
        <v>56.630976539956599</v>
      </c>
      <c r="N19" s="536" t="s">
        <v>338</v>
      </c>
      <c r="O19" s="559">
        <v>56.747238937923903</v>
      </c>
      <c r="P19" s="536" t="s">
        <v>281</v>
      </c>
      <c r="Q19" s="574">
        <v>56.443731618641003</v>
      </c>
      <c r="R19" s="536" t="s">
        <v>281</v>
      </c>
      <c r="S19" s="558">
        <v>55.427797210850102</v>
      </c>
      <c r="T19" s="537" t="s">
        <v>281</v>
      </c>
    </row>
    <row r="20" spans="2:20" s="219" customFormat="1" ht="19.5">
      <c r="B20" s="538" t="s">
        <v>265</v>
      </c>
      <c r="C20" s="573">
        <v>30.2844432921463</v>
      </c>
      <c r="D20" s="534"/>
      <c r="E20" s="558">
        <v>29.842022070213002</v>
      </c>
      <c r="F20" s="534"/>
      <c r="G20" s="558">
        <v>31.4000305196558</v>
      </c>
      <c r="H20" s="534" t="s">
        <v>281</v>
      </c>
      <c r="I20" s="558">
        <v>40.219361753069798</v>
      </c>
      <c r="J20" s="534" t="s">
        <v>281</v>
      </c>
      <c r="K20" s="558">
        <v>44.767296399680099</v>
      </c>
      <c r="L20" s="534" t="s">
        <v>281</v>
      </c>
      <c r="M20" s="332">
        <v>42.497395964777802</v>
      </c>
      <c r="N20" s="385" t="s">
        <v>281</v>
      </c>
      <c r="O20" s="559">
        <v>41.432458099124801</v>
      </c>
      <c r="P20" s="385" t="s">
        <v>281</v>
      </c>
      <c r="Q20" s="574">
        <v>39.9478790794644</v>
      </c>
      <c r="R20" s="385" t="s">
        <v>281</v>
      </c>
      <c r="S20" s="559">
        <v>38.296000471838099</v>
      </c>
      <c r="T20" s="537"/>
    </row>
    <row r="21" spans="2:20" s="219" customFormat="1" ht="19.5">
      <c r="B21" s="538" t="s">
        <v>272</v>
      </c>
      <c r="C21" s="573">
        <v>52.607904334658102</v>
      </c>
      <c r="D21" s="536" t="s">
        <v>274</v>
      </c>
      <c r="E21" s="558">
        <v>52.163655971960097</v>
      </c>
      <c r="F21" s="536" t="s">
        <v>274</v>
      </c>
      <c r="G21" s="558">
        <v>48.692379451217597</v>
      </c>
      <c r="H21" s="536" t="s">
        <v>322</v>
      </c>
      <c r="I21" s="558">
        <v>49.0031810021732</v>
      </c>
      <c r="J21" s="536" t="s">
        <v>322</v>
      </c>
      <c r="K21" s="558">
        <v>51.3405263382394</v>
      </c>
      <c r="L21" s="536" t="s">
        <v>322</v>
      </c>
      <c r="M21" s="559">
        <v>50.467313253062599</v>
      </c>
      <c r="N21" s="536" t="s">
        <v>325</v>
      </c>
      <c r="O21" s="559">
        <v>62.780252642079702</v>
      </c>
      <c r="P21" s="536" t="s">
        <v>325</v>
      </c>
      <c r="Q21" s="575" t="s">
        <v>122</v>
      </c>
      <c r="R21" s="536" t="s">
        <v>281</v>
      </c>
      <c r="S21" s="558">
        <v>55.5246756174894</v>
      </c>
      <c r="T21" s="537" t="s">
        <v>329</v>
      </c>
    </row>
    <row r="22" spans="2:20" s="219" customFormat="1" ht="19.5">
      <c r="B22" s="538" t="s">
        <v>286</v>
      </c>
      <c r="C22" s="573">
        <v>45.193036300642</v>
      </c>
      <c r="D22" s="534"/>
      <c r="E22" s="558">
        <v>47.279812591319804</v>
      </c>
      <c r="F22" s="536" t="s">
        <v>274</v>
      </c>
      <c r="G22" s="558">
        <v>49.993230130432799</v>
      </c>
      <c r="H22" s="534" t="s">
        <v>281</v>
      </c>
      <c r="I22" s="558">
        <v>52.076018707718703</v>
      </c>
      <c r="J22" s="536" t="s">
        <v>329</v>
      </c>
      <c r="K22" s="558">
        <v>53.684533478470101</v>
      </c>
      <c r="L22" s="534" t="s">
        <v>281</v>
      </c>
      <c r="M22" s="332">
        <v>54.498959922033102</v>
      </c>
      <c r="N22" s="385" t="s">
        <v>281</v>
      </c>
      <c r="O22" s="559">
        <v>55.939534025210797</v>
      </c>
      <c r="P22" s="385" t="s">
        <v>281</v>
      </c>
      <c r="Q22" s="574">
        <v>52.844958400419202</v>
      </c>
      <c r="R22" s="385" t="s">
        <v>281</v>
      </c>
      <c r="S22" s="558">
        <v>53.912312599033001</v>
      </c>
      <c r="T22" s="537" t="s">
        <v>281</v>
      </c>
    </row>
    <row r="23" spans="2:20" s="219" customFormat="1" ht="19.5">
      <c r="B23" s="538" t="s">
        <v>120</v>
      </c>
      <c r="C23" s="573">
        <v>75.479220139916706</v>
      </c>
      <c r="D23" s="536" t="s">
        <v>283</v>
      </c>
      <c r="E23" s="558">
        <v>77.264435734706296</v>
      </c>
      <c r="F23" s="534"/>
      <c r="G23" s="558">
        <v>77.972381591887896</v>
      </c>
      <c r="H23" s="534" t="s">
        <v>281</v>
      </c>
      <c r="I23" s="558">
        <v>78.087705565277403</v>
      </c>
      <c r="J23" s="534" t="s">
        <v>281</v>
      </c>
      <c r="K23" s="558">
        <v>78.2665699192126</v>
      </c>
      <c r="L23" s="534" t="s">
        <v>281</v>
      </c>
      <c r="M23" s="332">
        <v>79.058635703951097</v>
      </c>
      <c r="N23" s="536" t="s">
        <v>329</v>
      </c>
      <c r="O23" s="559">
        <v>78.912585058981705</v>
      </c>
      <c r="P23" s="536" t="s">
        <v>281</v>
      </c>
      <c r="Q23" s="574">
        <v>78.305874416539694</v>
      </c>
      <c r="R23" s="536" t="s">
        <v>281</v>
      </c>
      <c r="S23" s="559">
        <v>78.071000915196294</v>
      </c>
      <c r="T23" s="537" t="s">
        <v>281</v>
      </c>
    </row>
    <row r="24" spans="2:20" s="219" customFormat="1" ht="19.5">
      <c r="B24" s="540" t="s">
        <v>128</v>
      </c>
      <c r="C24" s="576">
        <v>20.546495997866401</v>
      </c>
      <c r="D24" s="541"/>
      <c r="E24" s="577">
        <v>15.7283397803113</v>
      </c>
      <c r="F24" s="541"/>
      <c r="G24" s="577">
        <v>17.389856650491499</v>
      </c>
      <c r="H24" s="541" t="s">
        <v>281</v>
      </c>
      <c r="I24" s="577">
        <v>18.785009551138899</v>
      </c>
      <c r="J24" s="536" t="s">
        <v>281</v>
      </c>
      <c r="K24" s="577">
        <v>19.053172060763</v>
      </c>
      <c r="L24" s="536" t="s">
        <v>322</v>
      </c>
      <c r="M24" s="439">
        <v>17.498731921077322</v>
      </c>
      <c r="N24" s="536" t="s">
        <v>322</v>
      </c>
      <c r="O24" s="560">
        <v>18.158603367358701</v>
      </c>
      <c r="P24" s="536" t="s">
        <v>322</v>
      </c>
      <c r="Q24" s="578">
        <v>17.573640591873328</v>
      </c>
      <c r="R24" s="543" t="s">
        <v>322</v>
      </c>
      <c r="S24" s="560">
        <v>17.040677231978059</v>
      </c>
      <c r="T24" s="537" t="s">
        <v>281</v>
      </c>
    </row>
    <row r="25" spans="2:20" s="219" customFormat="1">
      <c r="B25" s="538" t="s">
        <v>249</v>
      </c>
      <c r="C25" s="573">
        <v>43.142810976546997</v>
      </c>
      <c r="D25" s="534"/>
      <c r="E25" s="559" t="s">
        <v>122</v>
      </c>
      <c r="F25" s="534"/>
      <c r="G25" s="558">
        <v>44.234934196102898</v>
      </c>
      <c r="H25" s="534" t="s">
        <v>281</v>
      </c>
      <c r="I25" s="558">
        <v>43.200231116050603</v>
      </c>
      <c r="J25" s="534" t="s">
        <v>281</v>
      </c>
      <c r="K25" s="558">
        <v>42.825856291614699</v>
      </c>
      <c r="L25" s="534" t="s">
        <v>281</v>
      </c>
      <c r="M25" s="332">
        <v>42.034238792147498</v>
      </c>
      <c r="N25" s="385" t="s">
        <v>281</v>
      </c>
      <c r="O25" s="559">
        <v>43.2272902392803</v>
      </c>
      <c r="P25" s="385" t="s">
        <v>281</v>
      </c>
      <c r="Q25" s="574">
        <v>44.484189145877899</v>
      </c>
      <c r="R25" s="385" t="s">
        <v>281</v>
      </c>
      <c r="S25" s="558">
        <v>43.449127691373299</v>
      </c>
      <c r="T25" s="386" t="s">
        <v>281</v>
      </c>
    </row>
    <row r="26" spans="2:20" s="219" customFormat="1" ht="19.5">
      <c r="B26" s="538" t="s">
        <v>287</v>
      </c>
      <c r="C26" s="573">
        <v>55.435393258426998</v>
      </c>
      <c r="D26" s="536" t="s">
        <v>283</v>
      </c>
      <c r="E26" s="558">
        <v>55.4436450839329</v>
      </c>
      <c r="F26" s="534"/>
      <c r="G26" s="558">
        <v>54.4165316045381</v>
      </c>
      <c r="H26" s="534" t="s">
        <v>281</v>
      </c>
      <c r="I26" s="558">
        <v>55.831965868067002</v>
      </c>
      <c r="J26" s="534" t="s">
        <v>281</v>
      </c>
      <c r="K26" s="558">
        <v>56.414402089422303</v>
      </c>
      <c r="L26" s="534" t="s">
        <v>281</v>
      </c>
      <c r="M26" s="559">
        <v>56.741573033707901</v>
      </c>
      <c r="N26" s="536" t="s">
        <v>281</v>
      </c>
      <c r="O26" s="559">
        <v>57.595720720720699</v>
      </c>
      <c r="P26" s="536" t="s">
        <v>281</v>
      </c>
      <c r="Q26" s="574">
        <v>56.8833135070834</v>
      </c>
      <c r="R26" s="536" t="s">
        <v>281</v>
      </c>
      <c r="S26" s="558">
        <v>56.524422019685403</v>
      </c>
      <c r="T26" s="537" t="s">
        <v>281</v>
      </c>
    </row>
    <row r="27" spans="2:20" s="219" customFormat="1">
      <c r="B27" s="538" t="s">
        <v>251</v>
      </c>
      <c r="C27" s="573">
        <v>42.278680488791402</v>
      </c>
      <c r="D27" s="534"/>
      <c r="E27" s="558">
        <v>41.800553692735598</v>
      </c>
      <c r="F27" s="534"/>
      <c r="G27" s="558">
        <v>42.652783558676497</v>
      </c>
      <c r="H27" s="534" t="s">
        <v>281</v>
      </c>
      <c r="I27" s="558">
        <v>44.397180283420298</v>
      </c>
      <c r="J27" s="534" t="s">
        <v>281</v>
      </c>
      <c r="K27" s="558">
        <v>46.513597872960801</v>
      </c>
      <c r="L27" s="534" t="s">
        <v>281</v>
      </c>
      <c r="M27" s="332">
        <v>47.3264443474445</v>
      </c>
      <c r="N27" s="385" t="s">
        <v>281</v>
      </c>
      <c r="O27" s="559">
        <v>48.257221584676799</v>
      </c>
      <c r="P27" s="385" t="s">
        <v>281</v>
      </c>
      <c r="Q27" s="574">
        <v>52.152193285678599</v>
      </c>
      <c r="R27" s="385" t="s">
        <v>281</v>
      </c>
      <c r="S27" s="559">
        <v>53.657812311233698</v>
      </c>
      <c r="T27" s="386" t="s">
        <v>281</v>
      </c>
    </row>
    <row r="28" spans="2:20" s="219" customFormat="1" ht="19.5">
      <c r="B28" s="538" t="s">
        <v>123</v>
      </c>
      <c r="C28" s="573">
        <v>46.208324819654301</v>
      </c>
      <c r="D28" s="534"/>
      <c r="E28" s="558">
        <v>48.0444188812926</v>
      </c>
      <c r="F28" s="536" t="s">
        <v>274</v>
      </c>
      <c r="G28" s="558" t="s">
        <v>122</v>
      </c>
      <c r="H28" s="534" t="s">
        <v>281</v>
      </c>
      <c r="I28" s="558" t="s">
        <v>122</v>
      </c>
      <c r="J28" s="536" t="s">
        <v>281</v>
      </c>
      <c r="K28" s="558" t="s">
        <v>122</v>
      </c>
      <c r="L28" s="534" t="s">
        <v>281</v>
      </c>
      <c r="M28" s="332">
        <v>58.157618925540199</v>
      </c>
      <c r="N28" s="536" t="s">
        <v>331</v>
      </c>
      <c r="O28" s="559">
        <v>58.970158887444299</v>
      </c>
      <c r="P28" s="536" t="s">
        <v>323</v>
      </c>
      <c r="Q28" s="574">
        <v>57.485524517784803</v>
      </c>
      <c r="R28" s="536" t="s">
        <v>323</v>
      </c>
      <c r="S28" s="558">
        <v>58.544754003872903</v>
      </c>
      <c r="T28" s="537" t="s">
        <v>323</v>
      </c>
    </row>
    <row r="29" spans="2:20" s="219" customFormat="1">
      <c r="B29" s="538" t="s">
        <v>124</v>
      </c>
      <c r="C29" s="573">
        <v>28.159065859906701</v>
      </c>
      <c r="D29" s="534"/>
      <c r="E29" s="558">
        <v>27.072258464922101</v>
      </c>
      <c r="F29" s="534"/>
      <c r="G29" s="558">
        <v>26.474645311621401</v>
      </c>
      <c r="H29" s="534"/>
      <c r="I29" s="558">
        <v>28.106900588165999</v>
      </c>
      <c r="J29" s="534" t="s">
        <v>281</v>
      </c>
      <c r="K29" s="558">
        <v>30.1681083221705</v>
      </c>
      <c r="L29" s="534" t="s">
        <v>281</v>
      </c>
      <c r="M29" s="332">
        <v>29.488928542113801</v>
      </c>
      <c r="N29" s="385" t="s">
        <v>281</v>
      </c>
      <c r="O29" s="559">
        <v>30.2112282422767</v>
      </c>
      <c r="P29" s="385" t="s">
        <v>281</v>
      </c>
      <c r="Q29" s="574">
        <v>29.226732671834299</v>
      </c>
      <c r="R29" s="385" t="s">
        <v>281</v>
      </c>
      <c r="S29" s="559">
        <v>58.544754003872903</v>
      </c>
      <c r="T29" s="386" t="s">
        <v>281</v>
      </c>
    </row>
    <row r="30" spans="2:20" s="219" customFormat="1">
      <c r="B30" s="538" t="s">
        <v>288</v>
      </c>
      <c r="C30" s="573">
        <v>41.370479139339601</v>
      </c>
      <c r="D30" s="534"/>
      <c r="E30" s="558">
        <v>40.831430878272599</v>
      </c>
      <c r="F30" s="534"/>
      <c r="G30" s="558">
        <v>38.898549229498798</v>
      </c>
      <c r="H30" s="534"/>
      <c r="I30" s="558">
        <v>39.351979525115901</v>
      </c>
      <c r="J30" s="534" t="s">
        <v>281</v>
      </c>
      <c r="K30" s="559">
        <v>41.490035624898901</v>
      </c>
      <c r="L30" s="534" t="s">
        <v>281</v>
      </c>
      <c r="M30" s="559">
        <v>39.512113416950797</v>
      </c>
      <c r="N30" s="385" t="s">
        <v>281</v>
      </c>
      <c r="O30" s="559">
        <v>27.138776749605</v>
      </c>
      <c r="P30" s="385" t="s">
        <v>281</v>
      </c>
      <c r="Q30" s="575">
        <v>26.934011180003299</v>
      </c>
      <c r="R30" s="385" t="s">
        <v>281</v>
      </c>
      <c r="S30" s="559" t="s">
        <v>122</v>
      </c>
      <c r="T30" s="386" t="s">
        <v>281</v>
      </c>
    </row>
    <row r="31" spans="2:20" s="219" customFormat="1" ht="19.5">
      <c r="B31" s="538" t="s">
        <v>289</v>
      </c>
      <c r="C31" s="573">
        <v>60.956392666586403</v>
      </c>
      <c r="D31" s="536" t="s">
        <v>274</v>
      </c>
      <c r="E31" s="559" t="s">
        <v>122</v>
      </c>
      <c r="F31" s="536"/>
      <c r="G31" s="558">
        <v>57.259416971694399</v>
      </c>
      <c r="H31" s="536" t="s">
        <v>332</v>
      </c>
      <c r="I31" s="559" t="s">
        <v>122</v>
      </c>
      <c r="J31" s="536" t="s">
        <v>281</v>
      </c>
      <c r="K31" s="558">
        <v>60.756628860941802</v>
      </c>
      <c r="L31" s="536" t="s">
        <v>332</v>
      </c>
      <c r="M31" s="559" t="s">
        <v>122</v>
      </c>
      <c r="N31" s="536" t="s">
        <v>281</v>
      </c>
      <c r="O31" s="559">
        <v>62.420203437390398</v>
      </c>
      <c r="P31" s="536" t="s">
        <v>332</v>
      </c>
      <c r="Q31" s="575" t="s">
        <v>122</v>
      </c>
      <c r="R31" s="536" t="s">
        <v>281</v>
      </c>
      <c r="S31" s="559">
        <v>60.653372696371797</v>
      </c>
      <c r="T31" s="537" t="s">
        <v>322</v>
      </c>
    </row>
    <row r="32" spans="2:20" s="219" customFormat="1">
      <c r="B32" s="538" t="s">
        <v>290</v>
      </c>
      <c r="C32" s="579" t="s">
        <v>122</v>
      </c>
      <c r="D32" s="534"/>
      <c r="E32" s="559" t="s">
        <v>122</v>
      </c>
      <c r="F32" s="534"/>
      <c r="G32" s="558">
        <v>61.926057969363903</v>
      </c>
      <c r="H32" s="534" t="s">
        <v>281</v>
      </c>
      <c r="I32" s="559" t="s">
        <v>122</v>
      </c>
      <c r="J32" s="534" t="s">
        <v>281</v>
      </c>
      <c r="K32" s="558">
        <v>64.490265641705506</v>
      </c>
      <c r="L32" s="534" t="s">
        <v>281</v>
      </c>
      <c r="M32" s="559" t="s">
        <v>122</v>
      </c>
      <c r="N32" s="385" t="s">
        <v>281</v>
      </c>
      <c r="O32" s="559">
        <v>64.6707378362306</v>
      </c>
      <c r="P32" s="385" t="s">
        <v>281</v>
      </c>
      <c r="Q32" s="575" t="s">
        <v>122</v>
      </c>
      <c r="R32" s="385" t="s">
        <v>281</v>
      </c>
      <c r="S32" s="559">
        <v>65.910115025173894</v>
      </c>
      <c r="T32" s="386" t="s">
        <v>281</v>
      </c>
    </row>
    <row r="33" spans="2:20" s="219" customFormat="1">
      <c r="B33" s="546" t="s">
        <v>127</v>
      </c>
      <c r="C33" s="580">
        <v>43.386015378067697</v>
      </c>
      <c r="D33" s="547"/>
      <c r="E33" s="581">
        <v>45.263814304678199</v>
      </c>
      <c r="F33" s="547"/>
      <c r="G33" s="581">
        <v>44.571721863350902</v>
      </c>
      <c r="H33" s="547" t="s">
        <v>281</v>
      </c>
      <c r="I33" s="581">
        <v>43.074241847331898</v>
      </c>
      <c r="J33" s="547" t="s">
        <v>281</v>
      </c>
      <c r="K33" s="581">
        <v>43.748295859829902</v>
      </c>
      <c r="L33" s="547" t="s">
        <v>281</v>
      </c>
      <c r="M33" s="582">
        <v>47.289086791299397</v>
      </c>
      <c r="N33" s="562" t="s">
        <v>281</v>
      </c>
      <c r="O33" s="561">
        <v>49.574826395740899</v>
      </c>
      <c r="P33" s="562" t="s">
        <v>281</v>
      </c>
      <c r="Q33" s="583">
        <v>49.623056183699099</v>
      </c>
      <c r="R33" s="562" t="s">
        <v>281</v>
      </c>
      <c r="S33" s="561">
        <v>54.577283974807798</v>
      </c>
      <c r="T33" s="563" t="s">
        <v>281</v>
      </c>
    </row>
    <row r="34" spans="2:20" s="1444" customFormat="1">
      <c r="B34" s="235" t="s">
        <v>320</v>
      </c>
      <c r="C34" s="1490"/>
      <c r="D34" s="1474"/>
      <c r="E34" s="1490"/>
      <c r="F34" s="1474"/>
      <c r="G34" s="1490"/>
      <c r="H34" s="1474"/>
      <c r="I34" s="1490"/>
      <c r="J34" s="1474"/>
      <c r="K34" s="1490"/>
      <c r="L34" s="1474"/>
      <c r="M34" s="1466"/>
      <c r="N34" s="1467"/>
      <c r="O34" s="1491"/>
      <c r="P34" s="1467"/>
      <c r="Q34" s="1503"/>
      <c r="R34" s="1467"/>
      <c r="S34" s="1491"/>
      <c r="T34" s="1467"/>
    </row>
    <row r="35" spans="2:20" s="201" customFormat="1" ht="15.75">
      <c r="B35" s="1446" t="s">
        <v>679</v>
      </c>
      <c r="C35" s="282"/>
      <c r="D35" s="282"/>
      <c r="E35" s="283"/>
      <c r="F35" s="283"/>
      <c r="G35" s="283"/>
      <c r="H35" s="283"/>
      <c r="I35" s="283"/>
      <c r="J35" s="283"/>
      <c r="K35" s="283"/>
      <c r="L35" s="283"/>
    </row>
    <row r="36" spans="2:20" s="201" customFormat="1" ht="15.75">
      <c r="B36" s="235" t="s">
        <v>238</v>
      </c>
      <c r="C36" s="282"/>
      <c r="D36" s="282"/>
      <c r="E36" s="283"/>
      <c r="F36" s="283"/>
      <c r="G36" s="283"/>
      <c r="H36" s="283"/>
      <c r="I36" s="283"/>
      <c r="J36" s="283"/>
      <c r="K36" s="283"/>
      <c r="L36" s="283"/>
    </row>
    <row r="37" spans="2:20" s="201" customFormat="1" ht="15.75">
      <c r="B37" s="235" t="s">
        <v>254</v>
      </c>
      <c r="C37" s="282"/>
      <c r="D37" s="282"/>
      <c r="E37" s="283"/>
      <c r="F37" s="283"/>
      <c r="G37" s="283"/>
      <c r="H37" s="283"/>
      <c r="I37" s="283"/>
      <c r="J37" s="283"/>
      <c r="K37" s="283"/>
      <c r="L37" s="283"/>
    </row>
    <row r="38" spans="2:20" s="1443" customFormat="1" ht="15.75">
      <c r="B38" s="1446" t="s">
        <v>784</v>
      </c>
      <c r="C38" s="1457"/>
      <c r="D38" s="1457"/>
      <c r="E38" s="1458"/>
      <c r="F38" s="1458"/>
      <c r="G38" s="1458"/>
      <c r="H38" s="1458"/>
      <c r="I38" s="1458"/>
      <c r="J38" s="1458"/>
      <c r="K38" s="1458"/>
      <c r="L38" s="1458"/>
    </row>
    <row r="39" spans="2:20" s="1443" customFormat="1" ht="15.75">
      <c r="B39" s="1446" t="s">
        <v>761</v>
      </c>
      <c r="C39" s="1457"/>
      <c r="D39" s="1457"/>
      <c r="E39" s="1458"/>
      <c r="F39" s="1458"/>
      <c r="G39" s="1458"/>
      <c r="H39" s="1458"/>
      <c r="I39" s="1458"/>
      <c r="J39" s="1458"/>
      <c r="K39" s="1458"/>
      <c r="L39" s="1458"/>
    </row>
    <row r="40" spans="2:20" s="1443" customFormat="1" ht="15.75">
      <c r="B40" s="1459" t="s">
        <v>779</v>
      </c>
      <c r="C40" s="1461"/>
      <c r="D40" s="1461"/>
      <c r="E40" s="1461"/>
      <c r="F40" s="1461"/>
      <c r="G40" s="1461"/>
      <c r="H40" s="1461"/>
      <c r="I40" s="1461"/>
      <c r="J40" s="1461"/>
      <c r="K40" s="1461"/>
      <c r="L40" s="1461"/>
    </row>
    <row r="41" spans="2:20" s="201" customFormat="1" ht="18.75" customHeight="1">
      <c r="B41" s="1608" t="s">
        <v>786</v>
      </c>
      <c r="C41" s="1608"/>
      <c r="D41" s="1608"/>
      <c r="E41" s="1608"/>
      <c r="F41" s="1608"/>
      <c r="G41" s="1608"/>
      <c r="H41" s="1608"/>
      <c r="I41" s="1608"/>
      <c r="J41" s="1608"/>
      <c r="K41" s="1608"/>
      <c r="L41" s="1608"/>
      <c r="M41" s="1608"/>
      <c r="N41" s="1608"/>
      <c r="O41" s="1608"/>
      <c r="P41" s="1608"/>
      <c r="Q41" s="1608"/>
      <c r="R41" s="1608"/>
      <c r="S41" s="1608"/>
      <c r="T41" s="1608"/>
    </row>
    <row r="42" spans="2:20" s="201" customFormat="1" ht="15" customHeight="1">
      <c r="B42" s="1608" t="s">
        <v>783</v>
      </c>
      <c r="C42" s="1608"/>
      <c r="D42" s="1608"/>
      <c r="E42" s="1608"/>
      <c r="F42" s="1608"/>
      <c r="G42" s="1608"/>
      <c r="H42" s="1608"/>
      <c r="I42" s="1608"/>
      <c r="J42" s="1608"/>
      <c r="K42" s="1608"/>
      <c r="L42" s="1608"/>
      <c r="M42" s="1608"/>
      <c r="N42" s="1608"/>
      <c r="O42" s="1608"/>
      <c r="P42" s="1608"/>
      <c r="Q42" s="1608"/>
      <c r="R42" s="1608"/>
      <c r="S42" s="1608"/>
      <c r="T42" s="1608"/>
    </row>
    <row r="43" spans="2:20" s="201" customFormat="1" ht="15.75">
      <c r="B43" s="314" t="s">
        <v>787</v>
      </c>
      <c r="C43" s="282"/>
      <c r="D43" s="282"/>
      <c r="E43" s="283"/>
      <c r="F43" s="283"/>
      <c r="G43" s="283"/>
      <c r="H43" s="283"/>
      <c r="I43" s="283"/>
      <c r="J43" s="283"/>
      <c r="K43" s="284"/>
      <c r="L43" s="284"/>
    </row>
    <row r="44" spans="2:20" s="201" customFormat="1" ht="15.75">
      <c r="B44" s="236"/>
      <c r="C44" s="282"/>
      <c r="D44" s="282"/>
      <c r="E44" s="283"/>
      <c r="F44" s="283"/>
      <c r="G44" s="283"/>
      <c r="H44" s="283"/>
      <c r="I44" s="283"/>
      <c r="J44" s="283"/>
      <c r="K44" s="284"/>
      <c r="L44" s="284"/>
    </row>
    <row r="45" spans="2:20" s="201" customFormat="1" ht="15.75"/>
    <row r="46" spans="2:20" s="201" customFormat="1" ht="15.75"/>
  </sheetData>
  <mergeCells count="11">
    <mergeCell ref="B41:T41"/>
    <mergeCell ref="B42:T42"/>
    <mergeCell ref="B5:T5"/>
    <mergeCell ref="O8:P8"/>
    <mergeCell ref="Q8:R8"/>
    <mergeCell ref="S8:T8"/>
    <mergeCell ref="E8:F8"/>
    <mergeCell ref="G8:H8"/>
    <mergeCell ref="I8:J8"/>
    <mergeCell ref="K8:L8"/>
    <mergeCell ref="M8:N8"/>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0B2A3-728D-4350-8C03-0FC3F3F0B0CD}">
  <dimension ref="B5:U45"/>
  <sheetViews>
    <sheetView showGridLines="0" topLeftCell="A10" workbookViewId="0">
      <selection activeCell="K43" sqref="K43"/>
    </sheetView>
  </sheetViews>
  <sheetFormatPr baseColWidth="10" defaultRowHeight="18"/>
  <cols>
    <col min="1" max="1" width="11.42578125" style="229"/>
    <col min="2" max="2" width="29.28515625" style="229" customWidth="1"/>
    <col min="3" max="3" width="10.7109375" style="229" customWidth="1"/>
    <col min="4" max="4" width="3.7109375" style="229" customWidth="1"/>
    <col min="5" max="5" width="10.7109375" style="229" customWidth="1"/>
    <col min="6" max="6" width="3.7109375" style="229" customWidth="1"/>
    <col min="7" max="7" width="10.7109375" style="229" customWidth="1"/>
    <col min="8" max="8" width="3.7109375" style="229" customWidth="1"/>
    <col min="9" max="9" width="10.7109375" style="229" customWidth="1"/>
    <col min="10" max="10" width="3.7109375" style="229" customWidth="1"/>
    <col min="11" max="11" width="10.7109375" style="229" customWidth="1"/>
    <col min="12" max="12" width="3.7109375" style="229" customWidth="1"/>
    <col min="13" max="13" width="10.7109375" style="229" customWidth="1"/>
    <col min="14" max="14" width="3.7109375" style="229" customWidth="1"/>
    <col min="15" max="15" width="8.7109375" style="229" customWidth="1"/>
    <col min="16" max="16" width="3.7109375" style="229" customWidth="1"/>
    <col min="17" max="17" width="6.7109375" style="229" customWidth="1"/>
    <col min="18" max="18" width="3.7109375" style="229" customWidth="1"/>
    <col min="19" max="19" width="7.5703125" style="229" customWidth="1"/>
    <col min="20" max="20" width="7.140625" style="229" customWidth="1"/>
    <col min="21" max="16384" width="11.42578125" style="229"/>
  </cols>
  <sheetData>
    <row r="5" spans="2:21" s="219" customFormat="1">
      <c r="B5" s="1633" t="s">
        <v>706</v>
      </c>
      <c r="C5" s="1634"/>
      <c r="D5" s="1634"/>
      <c r="E5" s="1634"/>
      <c r="F5" s="1634"/>
      <c r="G5" s="1634"/>
      <c r="H5" s="1634"/>
      <c r="I5" s="1634"/>
      <c r="J5" s="1634"/>
      <c r="K5" s="1634"/>
      <c r="L5" s="1634"/>
      <c r="M5" s="1634"/>
      <c r="N5" s="1634"/>
      <c r="O5" s="1634"/>
      <c r="P5" s="1634"/>
      <c r="Q5" s="1634"/>
      <c r="R5" s="1634"/>
      <c r="S5" s="1634"/>
      <c r="T5" s="1635"/>
    </row>
    <row r="6" spans="2:21" s="219" customFormat="1">
      <c r="B6" s="1636" t="s">
        <v>256</v>
      </c>
      <c r="C6" s="1637"/>
      <c r="D6" s="1637"/>
      <c r="E6" s="1637"/>
      <c r="F6" s="1637"/>
      <c r="G6" s="1637"/>
      <c r="H6" s="1637"/>
      <c r="I6" s="1637"/>
      <c r="J6" s="1637"/>
      <c r="K6" s="1637"/>
      <c r="L6" s="1637"/>
      <c r="M6" s="1637"/>
      <c r="N6" s="1637"/>
      <c r="O6" s="1637"/>
      <c r="P6" s="1637"/>
      <c r="Q6" s="1637"/>
      <c r="R6" s="1637"/>
      <c r="S6" s="1637"/>
      <c r="T6" s="1638"/>
    </row>
    <row r="7" spans="2:21" s="221" customFormat="1">
      <c r="B7" s="509"/>
      <c r="C7" s="568"/>
      <c r="D7" s="568"/>
      <c r="E7" s="568"/>
      <c r="F7" s="568"/>
      <c r="G7" s="568"/>
      <c r="H7" s="568"/>
      <c r="I7" s="568"/>
      <c r="J7" s="568"/>
      <c r="K7" s="568"/>
      <c r="L7" s="568"/>
      <c r="M7" s="531"/>
      <c r="N7" s="531"/>
      <c r="O7" s="531"/>
      <c r="P7" s="531"/>
      <c r="Q7" s="531"/>
      <c r="R7" s="531"/>
      <c r="S7" s="531"/>
      <c r="T7" s="531"/>
    </row>
    <row r="8" spans="2:21" s="219" customFormat="1">
      <c r="B8" s="527" t="s">
        <v>117</v>
      </c>
      <c r="C8" s="527">
        <v>2013</v>
      </c>
      <c r="D8" s="527"/>
      <c r="E8" s="1629">
        <v>2014</v>
      </c>
      <c r="F8" s="1629"/>
      <c r="G8" s="1629">
        <v>2015</v>
      </c>
      <c r="H8" s="1629"/>
      <c r="I8" s="1629">
        <v>2016</v>
      </c>
      <c r="J8" s="1629"/>
      <c r="K8" s="1629">
        <v>2017</v>
      </c>
      <c r="L8" s="1629"/>
      <c r="M8" s="1629">
        <v>2018</v>
      </c>
      <c r="N8" s="1629"/>
      <c r="O8" s="1629">
        <v>2019</v>
      </c>
      <c r="P8" s="1629"/>
      <c r="Q8" s="1629">
        <v>2020</v>
      </c>
      <c r="R8" s="1629"/>
      <c r="S8" s="1629">
        <v>2021</v>
      </c>
      <c r="T8" s="1629"/>
    </row>
    <row r="9" spans="2:21" s="219" customFormat="1" ht="19.5">
      <c r="B9" s="538" t="s">
        <v>119</v>
      </c>
      <c r="C9" s="1500">
        <v>29.095848751746601</v>
      </c>
      <c r="D9" s="1487" t="s">
        <v>284</v>
      </c>
      <c r="E9" s="1501">
        <v>28.705782011857899</v>
      </c>
      <c r="F9" s="1487" t="s">
        <v>284</v>
      </c>
      <c r="G9" s="1501">
        <v>27.896983052352201</v>
      </c>
      <c r="H9" s="1487" t="s">
        <v>324</v>
      </c>
      <c r="I9" s="1501">
        <v>28.522452795463401</v>
      </c>
      <c r="J9" s="1487" t="s">
        <v>324</v>
      </c>
      <c r="K9" s="1501">
        <v>27.7201764323659</v>
      </c>
      <c r="L9" s="1487" t="s">
        <v>324</v>
      </c>
      <c r="M9" s="1508">
        <v>27.848259244172901</v>
      </c>
      <c r="N9" s="1487" t="s">
        <v>324</v>
      </c>
      <c r="O9" s="1501">
        <v>27.804940695063099</v>
      </c>
      <c r="P9" s="1487" t="s">
        <v>324</v>
      </c>
      <c r="Q9" s="1509">
        <v>29.7030939036242</v>
      </c>
      <c r="R9" s="1487" t="s">
        <v>322</v>
      </c>
      <c r="S9" s="1501">
        <v>29.9641918725553</v>
      </c>
      <c r="T9" s="1488" t="s">
        <v>324</v>
      </c>
    </row>
    <row r="10" spans="2:21" s="219" customFormat="1" ht="19.5">
      <c r="B10" s="538" t="s">
        <v>275</v>
      </c>
      <c r="C10" s="1502" t="s">
        <v>122</v>
      </c>
      <c r="D10" s="1475"/>
      <c r="E10" s="1490" t="s">
        <v>122</v>
      </c>
      <c r="F10" s="1475"/>
      <c r="G10" s="1490">
        <v>76.385311614536803</v>
      </c>
      <c r="H10" s="1474"/>
      <c r="I10" s="1490">
        <v>73.079240997354503</v>
      </c>
      <c r="J10" s="1474" t="s">
        <v>281</v>
      </c>
      <c r="K10" s="1490">
        <v>70.676062251652297</v>
      </c>
      <c r="L10" s="1474" t="s">
        <v>281</v>
      </c>
      <c r="M10" s="1490">
        <v>65.122539440036107</v>
      </c>
      <c r="N10" s="1467" t="s">
        <v>281</v>
      </c>
      <c r="O10" s="1490">
        <v>60.708104181920099</v>
      </c>
      <c r="P10" s="1467" t="s">
        <v>281</v>
      </c>
      <c r="Q10" s="1510">
        <v>57.7082471150324</v>
      </c>
      <c r="R10" s="1467" t="s">
        <v>281</v>
      </c>
      <c r="S10" s="1490">
        <v>58.5493875987015</v>
      </c>
      <c r="T10" s="1468" t="s">
        <v>281</v>
      </c>
    </row>
    <row r="11" spans="2:21" s="234" customFormat="1">
      <c r="B11" s="538" t="s">
        <v>279</v>
      </c>
      <c r="C11" s="1502">
        <v>57.7</v>
      </c>
      <c r="D11" s="1474"/>
      <c r="E11" s="1490">
        <v>52.78</v>
      </c>
      <c r="F11" s="1474"/>
      <c r="G11" s="1490">
        <v>53.22</v>
      </c>
      <c r="H11" s="1474"/>
      <c r="I11" s="1490">
        <v>53.24</v>
      </c>
      <c r="J11" s="1474"/>
      <c r="K11" s="1490">
        <v>50.08</v>
      </c>
      <c r="L11" s="1474"/>
      <c r="M11" s="1511">
        <v>54.64</v>
      </c>
      <c r="N11" s="1467"/>
      <c r="O11" s="1511">
        <v>48.27</v>
      </c>
      <c r="P11" s="1467"/>
      <c r="Q11" s="1510">
        <v>53.8</v>
      </c>
      <c r="R11" s="1467"/>
      <c r="S11" s="1511" t="s">
        <v>122</v>
      </c>
      <c r="T11" s="1468"/>
      <c r="U11" s="1404"/>
    </row>
    <row r="12" spans="2:21" s="219" customFormat="1" ht="19.5">
      <c r="B12" s="538" t="s">
        <v>282</v>
      </c>
      <c r="C12" s="1502">
        <v>33.753583428377702</v>
      </c>
      <c r="D12" s="1475" t="s">
        <v>274</v>
      </c>
      <c r="E12" s="1490">
        <v>32.056380863258902</v>
      </c>
      <c r="F12" s="1475" t="s">
        <v>283</v>
      </c>
      <c r="G12" s="1490">
        <v>30.819214906684898</v>
      </c>
      <c r="H12" s="1475" t="s">
        <v>322</v>
      </c>
      <c r="I12" s="1490">
        <v>30.9005767803095</v>
      </c>
      <c r="J12" s="1475" t="s">
        <v>322</v>
      </c>
      <c r="K12" s="1490">
        <v>32.448148866059299</v>
      </c>
      <c r="L12" s="1475" t="s">
        <v>322</v>
      </c>
      <c r="M12" s="1512">
        <v>31.330140583964202</v>
      </c>
      <c r="N12" s="1475" t="s">
        <v>322</v>
      </c>
      <c r="O12" s="1512">
        <v>31.511570654849798</v>
      </c>
      <c r="P12" s="1475" t="s">
        <v>322</v>
      </c>
      <c r="Q12" s="1510">
        <v>31.657511344638198</v>
      </c>
      <c r="R12" s="1475" t="s">
        <v>322</v>
      </c>
      <c r="S12" s="1512">
        <v>30.874515788238099</v>
      </c>
      <c r="T12" s="1476" t="s">
        <v>325</v>
      </c>
    </row>
    <row r="13" spans="2:21" s="219" customFormat="1" ht="19.5">
      <c r="B13" s="538" t="s">
        <v>129</v>
      </c>
      <c r="C13" s="1502">
        <v>38.372528153150803</v>
      </c>
      <c r="D13" s="1474"/>
      <c r="E13" s="1490">
        <v>44.160629636102101</v>
      </c>
      <c r="F13" s="1475" t="s">
        <v>283</v>
      </c>
      <c r="G13" s="1490">
        <v>42.596218686550401</v>
      </c>
      <c r="H13" s="1474" t="s">
        <v>281</v>
      </c>
      <c r="I13" s="1490">
        <v>45.483061763082702</v>
      </c>
      <c r="J13" s="1475" t="s">
        <v>329</v>
      </c>
      <c r="K13" s="1490">
        <v>47.056056751135102</v>
      </c>
      <c r="L13" s="1474" t="s">
        <v>281</v>
      </c>
      <c r="M13" s="1512">
        <v>47.669147706322399</v>
      </c>
      <c r="N13" s="1475" t="s">
        <v>322</v>
      </c>
      <c r="O13" s="1511">
        <v>45.289782642983802</v>
      </c>
      <c r="P13" s="1475" t="s">
        <v>322</v>
      </c>
      <c r="Q13" s="1510">
        <v>39.287530914144803</v>
      </c>
      <c r="R13" s="1475" t="s">
        <v>322</v>
      </c>
      <c r="S13" s="1511" t="s">
        <v>122</v>
      </c>
      <c r="T13" s="1476" t="s">
        <v>281</v>
      </c>
    </row>
    <row r="14" spans="2:21" s="219" customFormat="1" ht="19.5">
      <c r="B14" s="538" t="s">
        <v>126</v>
      </c>
      <c r="C14" s="1502">
        <v>21.107893511318199</v>
      </c>
      <c r="D14" s="1474"/>
      <c r="E14" s="1490">
        <v>20.253190623966798</v>
      </c>
      <c r="F14" s="1474"/>
      <c r="G14" s="1490">
        <v>21.264787420170801</v>
      </c>
      <c r="H14" s="1474"/>
      <c r="I14" s="1490">
        <v>20.034815370236601</v>
      </c>
      <c r="J14" s="1474" t="s">
        <v>281</v>
      </c>
      <c r="K14" s="1490">
        <v>19.808141601939301</v>
      </c>
      <c r="L14" s="1474" t="s">
        <v>281</v>
      </c>
      <c r="M14" s="1512">
        <v>20.218799270952001</v>
      </c>
      <c r="N14" s="1475" t="s">
        <v>281</v>
      </c>
      <c r="O14" s="1511">
        <v>20.490411689526901</v>
      </c>
      <c r="P14" s="1475" t="s">
        <v>281</v>
      </c>
      <c r="Q14" s="1513">
        <v>19.782451188343298</v>
      </c>
      <c r="R14" s="1475" t="s">
        <v>281</v>
      </c>
      <c r="S14" s="1511">
        <v>18.956943486191701</v>
      </c>
      <c r="T14" s="1476" t="s">
        <v>281</v>
      </c>
    </row>
    <row r="15" spans="2:21" s="219" customFormat="1">
      <c r="B15" s="538" t="s">
        <v>243</v>
      </c>
      <c r="C15" s="1502">
        <v>22.832453017999601</v>
      </c>
      <c r="D15" s="1474"/>
      <c r="E15" s="1490">
        <v>22.9629494313671</v>
      </c>
      <c r="F15" s="1474"/>
      <c r="G15" s="1490">
        <v>23.663183619456699</v>
      </c>
      <c r="H15" s="1474" t="s">
        <v>281</v>
      </c>
      <c r="I15" s="1490">
        <v>22.683696140369001</v>
      </c>
      <c r="J15" s="1474" t="s">
        <v>281</v>
      </c>
      <c r="K15" s="1490">
        <v>21.5832176781981</v>
      </c>
      <c r="L15" s="1474" t="s">
        <v>281</v>
      </c>
      <c r="M15" s="1512">
        <v>20.560562987375299</v>
      </c>
      <c r="N15" s="1467" t="s">
        <v>281</v>
      </c>
      <c r="O15" s="1512">
        <v>20.683705747373601</v>
      </c>
      <c r="P15" s="1467" t="s">
        <v>281</v>
      </c>
      <c r="Q15" s="1510">
        <v>22.402435343644701</v>
      </c>
      <c r="R15" s="1467" t="s">
        <v>281</v>
      </c>
      <c r="S15" s="1512">
        <v>22.802235902031299</v>
      </c>
      <c r="T15" s="1468" t="s">
        <v>281</v>
      </c>
    </row>
    <row r="16" spans="2:21" s="219" customFormat="1">
      <c r="B16" s="538" t="s">
        <v>125</v>
      </c>
      <c r="C16" s="1502">
        <v>41.626822057950797</v>
      </c>
      <c r="D16" s="1474"/>
      <c r="E16" s="1490">
        <v>41.357221325880602</v>
      </c>
      <c r="F16" s="1474"/>
      <c r="G16" s="1490">
        <v>40.9277254782873</v>
      </c>
      <c r="H16" s="1474" t="s">
        <v>281</v>
      </c>
      <c r="I16" s="1490">
        <v>39.954421568627502</v>
      </c>
      <c r="J16" s="1474" t="s">
        <v>281</v>
      </c>
      <c r="K16" s="1490">
        <v>38.9034048921203</v>
      </c>
      <c r="L16" s="1474" t="s">
        <v>281</v>
      </c>
      <c r="M16" s="1512">
        <v>37.608724742405997</v>
      </c>
      <c r="N16" s="1467" t="s">
        <v>281</v>
      </c>
      <c r="O16" s="1490">
        <v>37.8885178525559</v>
      </c>
      <c r="P16" s="1467" t="s">
        <v>281</v>
      </c>
      <c r="Q16" s="1510">
        <v>38.514713343480501</v>
      </c>
      <c r="R16" s="1467" t="s">
        <v>281</v>
      </c>
      <c r="S16" s="1490">
        <v>37.457769161276701</v>
      </c>
      <c r="T16" s="1468" t="s">
        <v>281</v>
      </c>
    </row>
    <row r="17" spans="2:20" s="219" customFormat="1" ht="19.5">
      <c r="B17" s="538" t="s">
        <v>118</v>
      </c>
      <c r="C17" s="1502">
        <v>27.515775781758101</v>
      </c>
      <c r="D17" s="1475" t="s">
        <v>284</v>
      </c>
      <c r="E17" s="1490">
        <v>25.914931352633001</v>
      </c>
      <c r="F17" s="1475" t="s">
        <v>284</v>
      </c>
      <c r="G17" s="1490">
        <v>24.678508714015202</v>
      </c>
      <c r="H17" s="1475" t="s">
        <v>330</v>
      </c>
      <c r="I17" s="1490">
        <v>23.2682556493866</v>
      </c>
      <c r="J17" s="1475" t="s">
        <v>330</v>
      </c>
      <c r="K17" s="1490">
        <v>22.753652651210501</v>
      </c>
      <c r="L17" s="1475" t="s">
        <v>324</v>
      </c>
      <c r="M17" s="1512">
        <v>22.306355631922798</v>
      </c>
      <c r="N17" s="1475" t="s">
        <v>324</v>
      </c>
      <c r="O17" s="1490">
        <v>21.0871819685166</v>
      </c>
      <c r="P17" s="1475" t="s">
        <v>324</v>
      </c>
      <c r="Q17" s="1510">
        <v>21.247821187437399</v>
      </c>
      <c r="R17" s="1475" t="s">
        <v>324</v>
      </c>
      <c r="S17" s="1490">
        <v>19.885163142530001</v>
      </c>
      <c r="T17" s="1476" t="s">
        <v>321</v>
      </c>
    </row>
    <row r="18" spans="2:20" s="219" customFormat="1">
      <c r="B18" s="538" t="s">
        <v>245</v>
      </c>
      <c r="C18" s="1502">
        <v>26.028934336709501</v>
      </c>
      <c r="D18" s="1474"/>
      <c r="E18" s="1490">
        <v>27.498042106233001</v>
      </c>
      <c r="F18" s="1474"/>
      <c r="G18" s="1490">
        <v>28.885338252977299</v>
      </c>
      <c r="H18" s="1474" t="s">
        <v>281</v>
      </c>
      <c r="I18" s="1490">
        <v>28.8705894264356</v>
      </c>
      <c r="J18" s="1474" t="s">
        <v>281</v>
      </c>
      <c r="K18" s="1490">
        <v>29.0092658588738</v>
      </c>
      <c r="L18" s="1474" t="s">
        <v>281</v>
      </c>
      <c r="M18" s="1512">
        <v>28.272519688708702</v>
      </c>
      <c r="N18" s="1467" t="s">
        <v>281</v>
      </c>
      <c r="O18" s="1512">
        <v>27.789608494288998</v>
      </c>
      <c r="P18" s="1467" t="s">
        <v>281</v>
      </c>
      <c r="Q18" s="1510">
        <v>27.6760857962987</v>
      </c>
      <c r="R18" s="1467" t="s">
        <v>281</v>
      </c>
      <c r="S18" s="1511">
        <v>25.576096968402499</v>
      </c>
      <c r="T18" s="1468" t="s">
        <v>281</v>
      </c>
    </row>
    <row r="19" spans="2:20" s="219" customFormat="1" ht="19.5">
      <c r="B19" s="538" t="s">
        <v>121</v>
      </c>
      <c r="C19" s="1502">
        <v>35.298387633136699</v>
      </c>
      <c r="D19" s="1474"/>
      <c r="E19" s="1490">
        <v>34.348433559807397</v>
      </c>
      <c r="F19" s="1475" t="s">
        <v>283</v>
      </c>
      <c r="G19" s="1490">
        <v>35.435997842377802</v>
      </c>
      <c r="H19" s="1475" t="s">
        <v>338</v>
      </c>
      <c r="I19" s="1490">
        <v>32.441719159984203</v>
      </c>
      <c r="J19" s="1474" t="s">
        <v>281</v>
      </c>
      <c r="K19" s="1490">
        <v>32.480580773517701</v>
      </c>
      <c r="L19" s="1475" t="s">
        <v>338</v>
      </c>
      <c r="M19" s="1490">
        <v>31.5337485601131</v>
      </c>
      <c r="N19" s="1475" t="s">
        <v>338</v>
      </c>
      <c r="O19" s="1490">
        <v>31.351709905384499</v>
      </c>
      <c r="P19" s="1475" t="s">
        <v>281</v>
      </c>
      <c r="Q19" s="1510">
        <v>31.763792202404002</v>
      </c>
      <c r="R19" s="1475" t="s">
        <v>281</v>
      </c>
      <c r="S19" s="1511">
        <v>32.4571534613249</v>
      </c>
      <c r="T19" s="1476" t="s">
        <v>281</v>
      </c>
    </row>
    <row r="20" spans="2:20" s="219" customFormat="1" ht="19.5">
      <c r="B20" s="538" t="s">
        <v>265</v>
      </c>
      <c r="C20" s="1502">
        <v>52.272339612600398</v>
      </c>
      <c r="D20" s="1474"/>
      <c r="E20" s="1490">
        <v>53.282656013180599</v>
      </c>
      <c r="F20" s="1474"/>
      <c r="G20" s="1490">
        <v>53.056073998427102</v>
      </c>
      <c r="H20" s="1474" t="s">
        <v>281</v>
      </c>
      <c r="I20" s="1490">
        <v>42.570317755304501</v>
      </c>
      <c r="J20" s="1474" t="s">
        <v>281</v>
      </c>
      <c r="K20" s="1490">
        <v>37.623072658860004</v>
      </c>
      <c r="L20" s="1474" t="s">
        <v>281</v>
      </c>
      <c r="M20" s="1512">
        <v>40.622031743992402</v>
      </c>
      <c r="N20" s="1467" t="s">
        <v>281</v>
      </c>
      <c r="O20" s="1512">
        <v>41.143707810374501</v>
      </c>
      <c r="P20" s="1475" t="s">
        <v>281</v>
      </c>
      <c r="Q20" s="1510">
        <v>42.668992061582898</v>
      </c>
      <c r="R20" s="1467" t="s">
        <v>58</v>
      </c>
      <c r="S20" s="1512">
        <v>44.455448978133198</v>
      </c>
      <c r="T20" s="1476"/>
    </row>
    <row r="21" spans="2:20" s="219" customFormat="1" ht="19.5">
      <c r="B21" s="538" t="s">
        <v>272</v>
      </c>
      <c r="C21" s="1502">
        <v>27.4771607527532</v>
      </c>
      <c r="D21" s="1475" t="s">
        <v>274</v>
      </c>
      <c r="E21" s="1490">
        <v>27.4366406039364</v>
      </c>
      <c r="F21" s="1475" t="s">
        <v>274</v>
      </c>
      <c r="G21" s="1490">
        <v>26.107376073599902</v>
      </c>
      <c r="H21" s="1475" t="s">
        <v>322</v>
      </c>
      <c r="I21" s="1490">
        <v>25.8133602091273</v>
      </c>
      <c r="J21" s="1475" t="s">
        <v>322</v>
      </c>
      <c r="K21" s="1490">
        <v>23.811602254853899</v>
      </c>
      <c r="L21" s="1475" t="s">
        <v>322</v>
      </c>
      <c r="M21" s="1490">
        <v>24.706040658561299</v>
      </c>
      <c r="N21" s="1475" t="s">
        <v>325</v>
      </c>
      <c r="O21" s="1490">
        <v>22.609475565195702</v>
      </c>
      <c r="P21" s="1475" t="s">
        <v>325</v>
      </c>
      <c r="Q21" s="1513" t="s">
        <v>258</v>
      </c>
      <c r="R21" s="1475" t="s">
        <v>281</v>
      </c>
      <c r="S21" s="1490">
        <v>16.7637360519272</v>
      </c>
      <c r="T21" s="1476" t="s">
        <v>329</v>
      </c>
    </row>
    <row r="22" spans="2:20" s="219" customFormat="1" ht="19.5">
      <c r="B22" s="538" t="s">
        <v>286</v>
      </c>
      <c r="C22" s="1502">
        <v>41.441445734901002</v>
      </c>
      <c r="D22" s="1474"/>
      <c r="E22" s="1490">
        <v>39.7140295965227</v>
      </c>
      <c r="F22" s="1475" t="s">
        <v>274</v>
      </c>
      <c r="G22" s="1490">
        <v>37.979419596515797</v>
      </c>
      <c r="H22" s="1474" t="s">
        <v>281</v>
      </c>
      <c r="I22" s="1490">
        <v>35.232076214637097</v>
      </c>
      <c r="J22" s="1475" t="s">
        <v>329</v>
      </c>
      <c r="K22" s="1490">
        <v>32.276670456193102</v>
      </c>
      <c r="L22" s="1474" t="s">
        <v>281</v>
      </c>
      <c r="M22" s="1512">
        <v>32.756834182359498</v>
      </c>
      <c r="N22" s="1467" t="s">
        <v>281</v>
      </c>
      <c r="O22" s="1490">
        <v>32.324118731007196</v>
      </c>
      <c r="P22" s="1475" t="s">
        <v>281</v>
      </c>
      <c r="Q22" s="1510">
        <v>33.693428991079998</v>
      </c>
      <c r="R22" s="1467" t="s">
        <v>281</v>
      </c>
      <c r="S22" s="1490">
        <v>35.147930879099398</v>
      </c>
      <c r="T22" s="1476" t="s">
        <v>281</v>
      </c>
    </row>
    <row r="23" spans="2:20" s="219" customFormat="1" ht="19.5">
      <c r="B23" s="538" t="s">
        <v>120</v>
      </c>
      <c r="C23" s="1502">
        <v>17.298538033625601</v>
      </c>
      <c r="D23" s="1475" t="s">
        <v>283</v>
      </c>
      <c r="E23" s="1490">
        <v>16.015512152614299</v>
      </c>
      <c r="F23" s="1475" t="s">
        <v>274</v>
      </c>
      <c r="G23" s="1490">
        <v>15.412970734430001</v>
      </c>
      <c r="H23" s="1475" t="s">
        <v>322</v>
      </c>
      <c r="I23" s="1490">
        <v>15.0165377980406</v>
      </c>
      <c r="J23" s="1475" t="s">
        <v>322</v>
      </c>
      <c r="K23" s="1490">
        <v>14.9998786792865</v>
      </c>
      <c r="L23" s="1475" t="s">
        <v>322</v>
      </c>
      <c r="M23" s="1512">
        <v>14.561962750852301</v>
      </c>
      <c r="N23" s="1475" t="s">
        <v>339</v>
      </c>
      <c r="O23" s="1512">
        <v>14.671239250980801</v>
      </c>
      <c r="P23" s="1475" t="s">
        <v>322</v>
      </c>
      <c r="Q23" s="1510">
        <v>15.1899524969516</v>
      </c>
      <c r="R23" s="1475" t="s">
        <v>322</v>
      </c>
      <c r="S23" s="1512">
        <v>15.4560032394998</v>
      </c>
      <c r="T23" s="1476" t="s">
        <v>322</v>
      </c>
    </row>
    <row r="24" spans="2:20" s="219" customFormat="1" ht="19.5">
      <c r="B24" s="540" t="s">
        <v>128</v>
      </c>
      <c r="C24" s="1504">
        <v>76.813035910094001</v>
      </c>
      <c r="D24" s="1479"/>
      <c r="E24" s="1505">
        <v>81.288017375233494</v>
      </c>
      <c r="F24" s="1479"/>
      <c r="G24" s="1505">
        <v>79.691542548684893</v>
      </c>
      <c r="H24" s="1479" t="s">
        <v>281</v>
      </c>
      <c r="I24" s="1505">
        <v>77.600008643716095</v>
      </c>
      <c r="J24" s="1479" t="s">
        <v>281</v>
      </c>
      <c r="K24" s="1505">
        <v>76.787848698719401</v>
      </c>
      <c r="L24" s="1475"/>
      <c r="M24" s="1514">
        <v>78.139604238306347</v>
      </c>
      <c r="N24" s="1475"/>
      <c r="O24" s="1514">
        <v>76.7400851497068</v>
      </c>
      <c r="P24" s="1475"/>
      <c r="Q24" s="1514">
        <v>77.166482763893086</v>
      </c>
      <c r="R24" s="1475"/>
      <c r="S24" s="1514">
        <v>77.437512502975991</v>
      </c>
      <c r="T24" s="1476" t="s">
        <v>281</v>
      </c>
    </row>
    <row r="25" spans="2:20" s="219" customFormat="1">
      <c r="B25" s="538" t="s">
        <v>249</v>
      </c>
      <c r="C25" s="1502">
        <v>45.837093729432802</v>
      </c>
      <c r="D25" s="1474"/>
      <c r="E25" s="1490" t="s">
        <v>122</v>
      </c>
      <c r="F25" s="1474"/>
      <c r="G25" s="1490">
        <v>44.924695893650799</v>
      </c>
      <c r="H25" s="1474" t="s">
        <v>281</v>
      </c>
      <c r="I25" s="1490">
        <v>45.653944759475102</v>
      </c>
      <c r="J25" s="1474" t="s">
        <v>281</v>
      </c>
      <c r="K25" s="1490">
        <v>46.672121336529003</v>
      </c>
      <c r="L25" s="1474" t="s">
        <v>281</v>
      </c>
      <c r="M25" s="1512">
        <v>48.030355702549301</v>
      </c>
      <c r="N25" s="1467" t="s">
        <v>281</v>
      </c>
      <c r="O25" s="1490">
        <v>46.967606572398402</v>
      </c>
      <c r="P25" s="1467" t="s">
        <v>281</v>
      </c>
      <c r="Q25" s="1510">
        <v>46.127251407189803</v>
      </c>
      <c r="R25" s="1467" t="s">
        <v>281</v>
      </c>
      <c r="S25" s="1511">
        <v>46.553824640031998</v>
      </c>
      <c r="T25" s="1468" t="s">
        <v>281</v>
      </c>
    </row>
    <row r="26" spans="2:20" s="219" customFormat="1" ht="19.5">
      <c r="B26" s="538" t="s">
        <v>287</v>
      </c>
      <c r="C26" s="1502">
        <v>31.214887640449401</v>
      </c>
      <c r="D26" s="1475" t="s">
        <v>283</v>
      </c>
      <c r="E26" s="1490">
        <v>31.2778348749572</v>
      </c>
      <c r="F26" s="1474"/>
      <c r="G26" s="1490">
        <v>31.550513236088602</v>
      </c>
      <c r="H26" s="1474" t="s">
        <v>281</v>
      </c>
      <c r="I26" s="1490">
        <v>30.219888414834301</v>
      </c>
      <c r="J26" s="1474" t="s">
        <v>281</v>
      </c>
      <c r="K26" s="1490">
        <v>29.401156644487301</v>
      </c>
      <c r="L26" s="1474" t="s">
        <v>281</v>
      </c>
      <c r="M26" s="1490">
        <v>29.575933309170001</v>
      </c>
      <c r="N26" s="1475" t="s">
        <v>281</v>
      </c>
      <c r="O26" s="1490">
        <v>29.3975225225225</v>
      </c>
      <c r="P26" s="1475" t="s">
        <v>281</v>
      </c>
      <c r="Q26" s="1510">
        <v>30.296312317508399</v>
      </c>
      <c r="R26" s="1475" t="s">
        <v>281</v>
      </c>
      <c r="S26" s="1511">
        <v>30.6752203785611</v>
      </c>
      <c r="T26" s="1476" t="s">
        <v>281</v>
      </c>
    </row>
    <row r="27" spans="2:20" s="219" customFormat="1">
      <c r="B27" s="538" t="s">
        <v>251</v>
      </c>
      <c r="C27" s="1502">
        <v>46.552181946199603</v>
      </c>
      <c r="D27" s="1474"/>
      <c r="E27" s="1490">
        <v>47.137503349200898</v>
      </c>
      <c r="F27" s="1474"/>
      <c r="G27" s="1490">
        <v>44.298213814184798</v>
      </c>
      <c r="H27" s="1474" t="s">
        <v>281</v>
      </c>
      <c r="I27" s="1490">
        <v>42.640237441003002</v>
      </c>
      <c r="J27" s="1474" t="s">
        <v>281</v>
      </c>
      <c r="K27" s="1490">
        <v>41.0400059142017</v>
      </c>
      <c r="L27" s="1474" t="s">
        <v>281</v>
      </c>
      <c r="M27" s="1512">
        <v>40.584818496794</v>
      </c>
      <c r="N27" s="1467" t="s">
        <v>281</v>
      </c>
      <c r="O27" s="1512">
        <v>40.236383888504697</v>
      </c>
      <c r="P27" s="1467" t="s">
        <v>281</v>
      </c>
      <c r="Q27" s="1510">
        <v>37.294818247393003</v>
      </c>
      <c r="R27" s="1467" t="s">
        <v>281</v>
      </c>
      <c r="S27" s="1511">
        <v>35.584492380695899</v>
      </c>
      <c r="T27" s="1468" t="s">
        <v>281</v>
      </c>
    </row>
    <row r="28" spans="2:20" s="219" customFormat="1" ht="19.5">
      <c r="B28" s="538" t="s">
        <v>123</v>
      </c>
      <c r="C28" s="1502">
        <v>29.123708662480801</v>
      </c>
      <c r="D28" s="1474"/>
      <c r="E28" s="1490">
        <v>28.363442659381199</v>
      </c>
      <c r="F28" s="1475" t="s">
        <v>274</v>
      </c>
      <c r="G28" s="1490" t="s">
        <v>122</v>
      </c>
      <c r="H28" s="1474" t="s">
        <v>281</v>
      </c>
      <c r="I28" s="1490" t="s">
        <v>122</v>
      </c>
      <c r="J28" s="1475" t="s">
        <v>281</v>
      </c>
      <c r="K28" s="1490" t="s">
        <v>122</v>
      </c>
      <c r="L28" s="1474" t="s">
        <v>281</v>
      </c>
      <c r="M28" s="1512">
        <v>18.201204507099401</v>
      </c>
      <c r="N28" s="1475" t="s">
        <v>331</v>
      </c>
      <c r="O28" s="1490">
        <v>17.972934309862801</v>
      </c>
      <c r="P28" s="1475" t="s">
        <v>323</v>
      </c>
      <c r="Q28" s="1510">
        <v>19.6248826029924</v>
      </c>
      <c r="R28" s="1475" t="s">
        <v>323</v>
      </c>
      <c r="S28" s="1511">
        <v>19.4047407838158</v>
      </c>
      <c r="T28" s="1476" t="s">
        <v>323</v>
      </c>
    </row>
    <row r="29" spans="2:20" s="219" customFormat="1">
      <c r="B29" s="538" t="s">
        <v>124</v>
      </c>
      <c r="C29" s="1502">
        <v>67.644601689842702</v>
      </c>
      <c r="D29" s="1474"/>
      <c r="E29" s="1490">
        <v>69.220378819789801</v>
      </c>
      <c r="F29" s="1474"/>
      <c r="G29" s="1490">
        <v>69.518025699129893</v>
      </c>
      <c r="H29" s="1474"/>
      <c r="I29" s="1490">
        <v>68.170230782466803</v>
      </c>
      <c r="J29" s="1474" t="s">
        <v>281</v>
      </c>
      <c r="K29" s="1490">
        <v>66.167169895297306</v>
      </c>
      <c r="L29" s="1474" t="s">
        <v>281</v>
      </c>
      <c r="M29" s="1512">
        <v>67.033523832197602</v>
      </c>
      <c r="N29" s="1467" t="s">
        <v>281</v>
      </c>
      <c r="O29" s="1512">
        <v>66.290960230676006</v>
      </c>
      <c r="P29" s="1467" t="s">
        <v>281</v>
      </c>
      <c r="Q29" s="1510">
        <v>67.803034785787005</v>
      </c>
      <c r="R29" s="1467" t="s">
        <v>281</v>
      </c>
      <c r="S29" s="1511" t="s">
        <v>122</v>
      </c>
      <c r="T29" s="1468" t="s">
        <v>281</v>
      </c>
    </row>
    <row r="30" spans="2:20" s="219" customFormat="1">
      <c r="B30" s="538" t="s">
        <v>288</v>
      </c>
      <c r="C30" s="1502">
        <v>42.894922884224002</v>
      </c>
      <c r="D30" s="1474"/>
      <c r="E30" s="1490">
        <v>43.8693749870719</v>
      </c>
      <c r="F30" s="1474"/>
      <c r="G30" s="1490">
        <v>44.611853926001501</v>
      </c>
      <c r="H30" s="1474"/>
      <c r="I30" s="1490">
        <v>46.024732689829499</v>
      </c>
      <c r="J30" s="1474" t="s">
        <v>281</v>
      </c>
      <c r="K30" s="1490">
        <v>46.694313738835497</v>
      </c>
      <c r="L30" s="1474" t="s">
        <v>281</v>
      </c>
      <c r="M30" s="1490">
        <v>47.507580536792602</v>
      </c>
      <c r="N30" s="1467" t="s">
        <v>281</v>
      </c>
      <c r="O30" s="1490">
        <v>56.305670825230699</v>
      </c>
      <c r="P30" s="1467" t="s">
        <v>281</v>
      </c>
      <c r="Q30" s="1513">
        <v>56.263546625967798</v>
      </c>
      <c r="R30" s="1467" t="s">
        <v>281</v>
      </c>
      <c r="S30" s="1490" t="s">
        <v>122</v>
      </c>
      <c r="T30" s="1468" t="s">
        <v>281</v>
      </c>
    </row>
    <row r="31" spans="2:20" s="219" customFormat="1" ht="19.5">
      <c r="B31" s="538" t="s">
        <v>289</v>
      </c>
      <c r="C31" s="1502">
        <v>28.273759377382</v>
      </c>
      <c r="D31" s="1475" t="s">
        <v>274</v>
      </c>
      <c r="E31" s="1490" t="s">
        <v>122</v>
      </c>
      <c r="F31" s="1475"/>
      <c r="G31" s="1490" t="s">
        <v>122</v>
      </c>
      <c r="H31" s="1475" t="s">
        <v>340</v>
      </c>
      <c r="I31" s="1490" t="s">
        <v>122</v>
      </c>
      <c r="J31" s="1474" t="s">
        <v>281</v>
      </c>
      <c r="K31" s="1490">
        <v>25.019931589640699</v>
      </c>
      <c r="L31" s="1475" t="s">
        <v>332</v>
      </c>
      <c r="M31" s="1490" t="s">
        <v>122</v>
      </c>
      <c r="N31" s="1475" t="s">
        <v>281</v>
      </c>
      <c r="O31" s="1490">
        <v>24.241786507658102</v>
      </c>
      <c r="P31" s="1475" t="s">
        <v>332</v>
      </c>
      <c r="Q31" s="1513" t="s">
        <v>258</v>
      </c>
      <c r="R31" s="1475" t="s">
        <v>281</v>
      </c>
      <c r="S31" s="1490">
        <v>23.2548743604953</v>
      </c>
      <c r="T31" s="1476" t="s">
        <v>696</v>
      </c>
    </row>
    <row r="32" spans="2:20" s="219" customFormat="1">
      <c r="B32" s="538" t="s">
        <v>290</v>
      </c>
      <c r="C32" s="1502" t="s">
        <v>122</v>
      </c>
      <c r="D32" s="1474"/>
      <c r="E32" s="1490" t="s">
        <v>122</v>
      </c>
      <c r="F32" s="1474"/>
      <c r="G32" s="1490">
        <v>27.057450042621898</v>
      </c>
      <c r="H32" s="1474" t="s">
        <v>281</v>
      </c>
      <c r="I32" s="1490" t="s">
        <v>122</v>
      </c>
      <c r="J32" s="1474" t="s">
        <v>281</v>
      </c>
      <c r="K32" s="1490">
        <v>27.742188275401599</v>
      </c>
      <c r="L32" s="1474" t="s">
        <v>281</v>
      </c>
      <c r="M32" s="1490" t="s">
        <v>122</v>
      </c>
      <c r="N32" s="1467" t="s">
        <v>281</v>
      </c>
      <c r="O32" s="1490">
        <v>27.359726848931999</v>
      </c>
      <c r="P32" s="1467" t="s">
        <v>281</v>
      </c>
      <c r="Q32" s="1513" t="s">
        <v>258</v>
      </c>
      <c r="R32" s="1467" t="s">
        <v>281</v>
      </c>
      <c r="S32" s="1490">
        <v>26.812788802480799</v>
      </c>
      <c r="T32" s="1468" t="s">
        <v>281</v>
      </c>
    </row>
    <row r="33" spans="2:20" s="219" customFormat="1">
      <c r="B33" s="546" t="s">
        <v>127</v>
      </c>
      <c r="C33" s="1506">
        <v>39.320850860135302</v>
      </c>
      <c r="D33" s="1481"/>
      <c r="E33" s="1507">
        <v>37.410246789471898</v>
      </c>
      <c r="F33" s="1481"/>
      <c r="G33" s="1507">
        <v>38.466866855058001</v>
      </c>
      <c r="H33" s="1481" t="s">
        <v>281</v>
      </c>
      <c r="I33" s="1507">
        <v>38.466866855058001</v>
      </c>
      <c r="J33" s="1481" t="s">
        <v>281</v>
      </c>
      <c r="K33" s="1507">
        <v>34.104093392552102</v>
      </c>
      <c r="L33" s="1481" t="s">
        <v>281</v>
      </c>
      <c r="M33" s="1515">
        <v>32.831142805802699</v>
      </c>
      <c r="N33" s="1496" t="s">
        <v>281</v>
      </c>
      <c r="O33" s="1515">
        <v>32.227406300460302</v>
      </c>
      <c r="P33" s="1496" t="s">
        <v>281</v>
      </c>
      <c r="Q33" s="1516">
        <v>30.0890990978472</v>
      </c>
      <c r="R33" s="1496" t="s">
        <v>281</v>
      </c>
      <c r="S33" s="1515">
        <v>27.453934636781302</v>
      </c>
      <c r="T33" s="1497" t="s">
        <v>281</v>
      </c>
    </row>
    <row r="34" spans="2:20" s="201" customFormat="1" ht="15" customHeight="1">
      <c r="B34" s="270"/>
      <c r="C34" s="285"/>
      <c r="D34" s="285"/>
      <c r="E34" s="286"/>
      <c r="F34" s="286"/>
      <c r="G34" s="286"/>
      <c r="H34" s="286"/>
      <c r="I34" s="286"/>
      <c r="J34" s="286"/>
      <c r="K34" s="286"/>
      <c r="L34" s="286"/>
    </row>
    <row r="35" spans="2:20" s="201" customFormat="1" ht="15.75">
      <c r="B35" s="237" t="s">
        <v>270</v>
      </c>
      <c r="C35" s="285"/>
      <c r="D35" s="285"/>
      <c r="E35" s="286"/>
      <c r="F35" s="286"/>
      <c r="G35" s="286"/>
      <c r="H35" s="286"/>
      <c r="I35" s="286"/>
      <c r="J35" s="286"/>
      <c r="K35" s="286"/>
      <c r="L35" s="286"/>
    </row>
    <row r="36" spans="2:20" s="201" customFormat="1" ht="15.75">
      <c r="B36" s="237" t="s">
        <v>271</v>
      </c>
      <c r="C36" s="285"/>
      <c r="D36" s="285"/>
      <c r="E36" s="286"/>
      <c r="F36" s="286"/>
      <c r="G36" s="286"/>
      <c r="H36" s="286"/>
      <c r="I36" s="286"/>
      <c r="J36" s="286"/>
      <c r="K36" s="286"/>
      <c r="L36" s="286"/>
    </row>
    <row r="37" spans="2:20" s="201" customFormat="1" ht="15.75">
      <c r="B37" s="237" t="s">
        <v>238</v>
      </c>
      <c r="C37" s="285"/>
      <c r="D37" s="285"/>
      <c r="E37" s="286"/>
      <c r="F37" s="286"/>
      <c r="G37" s="286"/>
      <c r="H37" s="286"/>
      <c r="I37" s="286"/>
      <c r="J37" s="286"/>
      <c r="K37" s="286"/>
      <c r="L37" s="286"/>
    </row>
    <row r="38" spans="2:20" s="201" customFormat="1" ht="15.75">
      <c r="B38" s="237" t="s">
        <v>254</v>
      </c>
      <c r="C38" s="285"/>
      <c r="D38" s="285"/>
      <c r="E38" s="286"/>
      <c r="F38" s="286"/>
      <c r="G38" s="286"/>
      <c r="H38" s="286"/>
      <c r="I38" s="286"/>
      <c r="J38" s="286"/>
      <c r="K38" s="286"/>
      <c r="L38" s="286"/>
    </row>
    <row r="39" spans="2:20" s="201" customFormat="1" ht="15.75">
      <c r="B39" s="237" t="s">
        <v>341</v>
      </c>
      <c r="C39" s="285"/>
      <c r="D39" s="285"/>
      <c r="E39" s="286"/>
      <c r="F39" s="286"/>
      <c r="G39" s="286"/>
      <c r="H39" s="286"/>
      <c r="I39" s="286"/>
      <c r="J39" s="286"/>
      <c r="K39" s="286"/>
      <c r="L39" s="286"/>
    </row>
    <row r="40" spans="2:20" s="1443" customFormat="1" ht="15.75">
      <c r="B40" s="1448" t="s">
        <v>777</v>
      </c>
      <c r="C40" s="1460"/>
      <c r="D40" s="1460"/>
      <c r="E40" s="1461"/>
      <c r="F40" s="1461"/>
      <c r="G40" s="1461"/>
      <c r="H40" s="1461"/>
      <c r="I40" s="1461"/>
      <c r="J40" s="1461"/>
      <c r="K40" s="1461"/>
      <c r="L40" s="1461"/>
    </row>
    <row r="41" spans="2:20" s="1443" customFormat="1" ht="15.75">
      <c r="B41" s="1446" t="s">
        <v>761</v>
      </c>
      <c r="C41" s="1460"/>
      <c r="D41" s="1460"/>
      <c r="E41" s="1461"/>
      <c r="F41" s="1461"/>
      <c r="G41" s="1461"/>
      <c r="H41" s="1461"/>
      <c r="I41" s="1461"/>
      <c r="J41" s="1461"/>
      <c r="K41" s="1461"/>
      <c r="L41" s="1461"/>
    </row>
    <row r="42" spans="2:20" s="201" customFormat="1" ht="15.75">
      <c r="B42" s="1459" t="s">
        <v>779</v>
      </c>
      <c r="C42" s="286"/>
      <c r="D42" s="286"/>
      <c r="E42" s="286"/>
      <c r="F42" s="286"/>
      <c r="G42" s="286"/>
      <c r="H42" s="286"/>
      <c r="I42" s="286"/>
      <c r="J42" s="286"/>
      <c r="K42" s="286"/>
      <c r="L42" s="286"/>
    </row>
    <row r="43" spans="2:20" s="201" customFormat="1" ht="15.75">
      <c r="B43" s="236" t="s">
        <v>780</v>
      </c>
      <c r="C43" s="286"/>
      <c r="D43" s="286"/>
      <c r="E43" s="286"/>
      <c r="F43" s="286"/>
      <c r="G43" s="286"/>
      <c r="H43" s="286"/>
      <c r="I43" s="286"/>
      <c r="J43" s="286"/>
      <c r="K43" s="286"/>
      <c r="L43" s="286"/>
    </row>
    <row r="44" spans="2:20" s="201" customFormat="1" ht="15.75">
      <c r="B44" s="236" t="s">
        <v>783</v>
      </c>
      <c r="C44" s="286"/>
      <c r="D44" s="286"/>
      <c r="E44" s="286"/>
      <c r="F44" s="286"/>
      <c r="G44" s="286"/>
      <c r="H44" s="286"/>
      <c r="I44" s="286"/>
      <c r="J44" s="286"/>
      <c r="K44" s="286"/>
      <c r="L44" s="286"/>
    </row>
    <row r="45" spans="2:20" s="201" customFormat="1" ht="15.75"/>
  </sheetData>
  <mergeCells count="10">
    <mergeCell ref="S8:T8"/>
    <mergeCell ref="B5:T5"/>
    <mergeCell ref="B6:T6"/>
    <mergeCell ref="E8:F8"/>
    <mergeCell ref="G8:H8"/>
    <mergeCell ref="I8:J8"/>
    <mergeCell ref="K8:L8"/>
    <mergeCell ref="M8:N8"/>
    <mergeCell ref="O8:P8"/>
    <mergeCell ref="Q8:R8"/>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987BA-753E-43BB-AC3C-FC7EB149A2D9}">
  <dimension ref="B5:U44"/>
  <sheetViews>
    <sheetView showGridLines="0" topLeftCell="A16" zoomScaleNormal="100" workbookViewId="0">
      <selection activeCell="B39" sqref="B39"/>
    </sheetView>
  </sheetViews>
  <sheetFormatPr baseColWidth="10" defaultRowHeight="18"/>
  <cols>
    <col min="1" max="1" width="11.42578125" style="229"/>
    <col min="2" max="2" width="33.28515625" style="229" customWidth="1"/>
    <col min="3" max="3" width="10.7109375" style="229" customWidth="1"/>
    <col min="4" max="4" width="3.85546875" style="229" customWidth="1"/>
    <col min="5" max="5" width="10.7109375" style="229" customWidth="1"/>
    <col min="6" max="6" width="5.7109375" style="229" customWidth="1"/>
    <col min="7" max="7" width="10.7109375" style="229" customWidth="1"/>
    <col min="8" max="8" width="5.7109375" style="229" customWidth="1"/>
    <col min="9" max="9" width="10.7109375" style="229" customWidth="1"/>
    <col min="10" max="10" width="5.7109375" style="229" customWidth="1"/>
    <col min="11" max="11" width="10.7109375" style="229" customWidth="1"/>
    <col min="12" max="12" width="4.140625" style="229" customWidth="1"/>
    <col min="13" max="13" width="10.7109375" style="229" customWidth="1"/>
    <col min="14" max="14" width="5.7109375" style="229" customWidth="1"/>
    <col min="15" max="15" width="7.42578125" style="229" customWidth="1"/>
    <col min="16" max="16" width="4.7109375" style="229" customWidth="1"/>
    <col min="17" max="17" width="8.140625" style="229" customWidth="1"/>
    <col min="18" max="18" width="5.7109375" style="229" customWidth="1"/>
    <col min="19" max="19" width="6.85546875" style="229" customWidth="1"/>
    <col min="20" max="20" width="5.7109375" style="229" customWidth="1"/>
    <col min="21" max="16384" width="11.42578125" style="229"/>
  </cols>
  <sheetData>
    <row r="5" spans="2:21" s="219" customFormat="1" ht="22.5" customHeight="1">
      <c r="B5" s="1633" t="s">
        <v>707</v>
      </c>
      <c r="C5" s="1634"/>
      <c r="D5" s="1634"/>
      <c r="E5" s="1634"/>
      <c r="F5" s="1634"/>
      <c r="G5" s="1634"/>
      <c r="H5" s="1634"/>
      <c r="I5" s="1634"/>
      <c r="J5" s="1634"/>
      <c r="K5" s="1634"/>
      <c r="L5" s="1634"/>
      <c r="M5" s="1634"/>
      <c r="N5" s="1634"/>
      <c r="O5" s="1634"/>
      <c r="P5" s="1634"/>
      <c r="Q5" s="1634"/>
      <c r="R5" s="1634"/>
      <c r="S5" s="1634"/>
      <c r="T5" s="1635"/>
    </row>
    <row r="6" spans="2:21" s="219" customFormat="1">
      <c r="B6" s="1636" t="s">
        <v>256</v>
      </c>
      <c r="C6" s="1637"/>
      <c r="D6" s="1637"/>
      <c r="E6" s="1637"/>
      <c r="F6" s="1637"/>
      <c r="G6" s="1637"/>
      <c r="H6" s="1637"/>
      <c r="I6" s="1637"/>
      <c r="J6" s="1637"/>
      <c r="K6" s="1637"/>
      <c r="L6" s="1637"/>
      <c r="M6" s="1637"/>
      <c r="N6" s="1637"/>
      <c r="O6" s="1637"/>
      <c r="P6" s="1637"/>
      <c r="Q6" s="1637"/>
      <c r="R6" s="1637"/>
      <c r="S6" s="1637"/>
      <c r="T6" s="1638"/>
    </row>
    <row r="7" spans="2:21" s="221" customFormat="1">
      <c r="B7" s="509"/>
      <c r="C7" s="568"/>
      <c r="D7" s="568"/>
      <c r="E7" s="568"/>
      <c r="F7" s="568"/>
      <c r="G7" s="568"/>
      <c r="H7" s="568"/>
      <c r="I7" s="568"/>
      <c r="J7" s="568"/>
      <c r="K7" s="568"/>
      <c r="L7" s="568"/>
      <c r="M7" s="568"/>
      <c r="N7" s="568"/>
      <c r="O7" s="568"/>
      <c r="P7" s="568"/>
      <c r="Q7" s="568"/>
      <c r="R7" s="568"/>
      <c r="S7" s="568"/>
      <c r="T7" s="568"/>
    </row>
    <row r="8" spans="2:21" s="219" customFormat="1">
      <c r="B8" s="584" t="s">
        <v>117</v>
      </c>
      <c r="C8" s="527">
        <v>2013</v>
      </c>
      <c r="D8" s="527"/>
      <c r="E8" s="1629">
        <v>2014</v>
      </c>
      <c r="F8" s="1629"/>
      <c r="G8" s="1629">
        <v>2015</v>
      </c>
      <c r="H8" s="1629"/>
      <c r="I8" s="1629">
        <v>2016</v>
      </c>
      <c r="J8" s="1629"/>
      <c r="K8" s="1629">
        <v>2017</v>
      </c>
      <c r="L8" s="1629"/>
      <c r="M8" s="1629">
        <v>2018</v>
      </c>
      <c r="N8" s="1629"/>
      <c r="O8" s="1629">
        <v>2019</v>
      </c>
      <c r="P8" s="1629"/>
      <c r="Q8" s="1629">
        <v>2020</v>
      </c>
      <c r="R8" s="1629"/>
      <c r="S8" s="1629">
        <v>2021</v>
      </c>
      <c r="T8" s="1639"/>
    </row>
    <row r="9" spans="2:21" s="219" customFormat="1" ht="19.5">
      <c r="B9" s="533" t="s">
        <v>119</v>
      </c>
      <c r="C9" s="569">
        <v>5.4629458028586999</v>
      </c>
      <c r="D9" s="556" t="s">
        <v>284</v>
      </c>
      <c r="E9" s="570">
        <v>5.3109100947566397</v>
      </c>
      <c r="F9" s="556" t="s">
        <v>284</v>
      </c>
      <c r="G9" s="570">
        <v>6.4316546611868901</v>
      </c>
      <c r="H9" s="556" t="s">
        <v>324</v>
      </c>
      <c r="I9" s="570">
        <v>6.25652546159768</v>
      </c>
      <c r="J9" s="556" t="s">
        <v>324</v>
      </c>
      <c r="K9" s="570">
        <v>6.10036304457289</v>
      </c>
      <c r="L9" s="556" t="s">
        <v>324</v>
      </c>
      <c r="M9" s="571">
        <v>6.1440839552897497</v>
      </c>
      <c r="N9" s="556" t="s">
        <v>324</v>
      </c>
      <c r="O9" s="571">
        <v>7.7379579862506302</v>
      </c>
      <c r="P9" s="556" t="s">
        <v>324</v>
      </c>
      <c r="Q9" s="571">
        <v>7.6831928024549301</v>
      </c>
      <c r="R9" s="556" t="s">
        <v>322</v>
      </c>
      <c r="S9" s="555">
        <v>7.2599999999999909</v>
      </c>
      <c r="T9" s="557"/>
    </row>
    <row r="10" spans="2:21" s="219" customFormat="1" ht="19.5">
      <c r="B10" s="538" t="s">
        <v>292</v>
      </c>
      <c r="C10" s="573" t="s">
        <v>122</v>
      </c>
      <c r="D10" s="536"/>
      <c r="E10" s="558" t="s">
        <v>122</v>
      </c>
      <c r="F10" s="536"/>
      <c r="G10" s="558">
        <v>6.39499281688291</v>
      </c>
      <c r="H10" s="534"/>
      <c r="I10" s="558">
        <v>8.6793294238416596</v>
      </c>
      <c r="J10" s="534" t="s">
        <v>281</v>
      </c>
      <c r="K10" s="558">
        <v>11.503875341563749</v>
      </c>
      <c r="L10" s="534" t="s">
        <v>281</v>
      </c>
      <c r="M10" s="558">
        <v>13.588090461478441</v>
      </c>
      <c r="N10" s="385" t="s">
        <v>281</v>
      </c>
      <c r="O10" s="558">
        <v>15.65749821712283</v>
      </c>
      <c r="P10" s="385" t="s">
        <v>281</v>
      </c>
      <c r="Q10" s="558">
        <v>17.329250837227899</v>
      </c>
      <c r="R10" s="385" t="s">
        <v>281</v>
      </c>
      <c r="S10" s="558">
        <v>20.37</v>
      </c>
      <c r="T10" s="386"/>
    </row>
    <row r="11" spans="2:21" s="219" customFormat="1">
      <c r="B11" s="538" t="s">
        <v>279</v>
      </c>
      <c r="C11" s="573">
        <v>1.95</v>
      </c>
      <c r="D11" s="534"/>
      <c r="E11" s="558">
        <v>2.1800000000000002</v>
      </c>
      <c r="F11" s="534"/>
      <c r="G11" s="558">
        <v>2.17</v>
      </c>
      <c r="H11" s="534"/>
      <c r="I11" s="558">
        <v>2.5099999999999998</v>
      </c>
      <c r="J11" s="534"/>
      <c r="K11" s="558">
        <v>3.05</v>
      </c>
      <c r="L11" s="534"/>
      <c r="M11" s="558">
        <v>2.85</v>
      </c>
      <c r="N11" s="385"/>
      <c r="O11" s="558">
        <v>2.85</v>
      </c>
      <c r="P11" s="385"/>
      <c r="Q11" s="558">
        <v>2.97</v>
      </c>
      <c r="R11" s="385"/>
      <c r="S11" s="558" t="s">
        <v>122</v>
      </c>
      <c r="T11" s="386"/>
      <c r="U11" s="288"/>
    </row>
    <row r="12" spans="2:21" s="219" customFormat="1" ht="19.5">
      <c r="B12" s="538" t="s">
        <v>282</v>
      </c>
      <c r="C12" s="573">
        <v>19.543170679078901</v>
      </c>
      <c r="D12" s="536" t="s">
        <v>274</v>
      </c>
      <c r="E12" s="558">
        <v>22.19265411159196</v>
      </c>
      <c r="F12" s="536" t="s">
        <v>283</v>
      </c>
      <c r="G12" s="558">
        <v>25.226240987449152</v>
      </c>
      <c r="H12" s="536" t="s">
        <v>322</v>
      </c>
      <c r="I12" s="558">
        <v>26.449089143966699</v>
      </c>
      <c r="J12" s="536" t="s">
        <v>322</v>
      </c>
      <c r="K12" s="558">
        <v>24.48979591836731</v>
      </c>
      <c r="L12" s="536" t="s">
        <v>322</v>
      </c>
      <c r="M12" s="332">
        <v>24.38076111025282</v>
      </c>
      <c r="N12" s="536" t="s">
        <v>322</v>
      </c>
      <c r="O12" s="332">
        <v>24.586410635155097</v>
      </c>
      <c r="P12" s="536" t="s">
        <v>322</v>
      </c>
      <c r="Q12" s="332">
        <v>24.994029137807487</v>
      </c>
      <c r="R12" s="536" t="s">
        <v>322</v>
      </c>
      <c r="S12" s="559">
        <v>25.087451578823799</v>
      </c>
      <c r="T12" s="537" t="s">
        <v>325</v>
      </c>
    </row>
    <row r="13" spans="2:21" s="219" customFormat="1" ht="19.5">
      <c r="B13" s="538" t="s">
        <v>129</v>
      </c>
      <c r="C13" s="573">
        <v>27.4610046237418</v>
      </c>
      <c r="D13" s="534"/>
      <c r="E13" s="558">
        <v>23.9859042538646</v>
      </c>
      <c r="F13" s="536" t="s">
        <v>283</v>
      </c>
      <c r="G13" s="558">
        <v>24.6308870310475</v>
      </c>
      <c r="H13" s="534" t="s">
        <v>281</v>
      </c>
      <c r="I13" s="558">
        <v>19.44283795194556</v>
      </c>
      <c r="J13" s="536" t="s">
        <v>329</v>
      </c>
      <c r="K13" s="558">
        <v>21.546863881602281</v>
      </c>
      <c r="L13" s="534" t="s">
        <v>281</v>
      </c>
      <c r="M13" s="332">
        <v>21.677495490008027</v>
      </c>
      <c r="N13" s="536" t="s">
        <v>322</v>
      </c>
      <c r="O13" s="332">
        <v>23.702521022867799</v>
      </c>
      <c r="P13" s="536" t="s">
        <v>322</v>
      </c>
      <c r="Q13" s="332">
        <v>25.970076265980499</v>
      </c>
      <c r="R13" s="536" t="s">
        <v>322</v>
      </c>
      <c r="S13" s="559" t="s">
        <v>122</v>
      </c>
      <c r="T13" s="537" t="s">
        <v>281</v>
      </c>
    </row>
    <row r="14" spans="2:21" s="219" customFormat="1">
      <c r="B14" s="538" t="s">
        <v>243</v>
      </c>
      <c r="C14" s="573">
        <v>1.48715179602336</v>
      </c>
      <c r="D14" s="534"/>
      <c r="E14" s="558">
        <v>1.7111885827857298</v>
      </c>
      <c r="F14" s="534"/>
      <c r="G14" s="558">
        <v>1.79093463394292</v>
      </c>
      <c r="H14" s="541" t="s">
        <v>281</v>
      </c>
      <c r="I14" s="558">
        <v>1.89599269375421</v>
      </c>
      <c r="J14" s="541" t="s">
        <v>281</v>
      </c>
      <c r="K14" s="558">
        <v>2.1826042577900799</v>
      </c>
      <c r="L14" s="541" t="s">
        <v>281</v>
      </c>
      <c r="M14" s="332">
        <v>2.7991096359328598</v>
      </c>
      <c r="N14" s="586" t="s">
        <v>281</v>
      </c>
      <c r="O14" s="332">
        <v>2.3664839116377299</v>
      </c>
      <c r="P14" s="586" t="s">
        <v>281</v>
      </c>
      <c r="Q14" s="332">
        <v>1.02297681607428</v>
      </c>
      <c r="R14" s="586" t="s">
        <v>281</v>
      </c>
      <c r="S14" s="559">
        <v>1.0809493128554899</v>
      </c>
      <c r="T14" s="388" t="s">
        <v>281</v>
      </c>
    </row>
    <row r="15" spans="2:21" s="219" customFormat="1">
      <c r="B15" s="538" t="s">
        <v>125</v>
      </c>
      <c r="C15" s="573">
        <v>12.068372872065801</v>
      </c>
      <c r="D15" s="534"/>
      <c r="E15" s="558">
        <v>12.235087783120189</v>
      </c>
      <c r="F15" s="534"/>
      <c r="G15" s="558">
        <v>13.225022775584581</v>
      </c>
      <c r="H15" s="534" t="s">
        <v>281</v>
      </c>
      <c r="I15" s="558">
        <v>13.340312971342389</v>
      </c>
      <c r="J15" s="534" t="s">
        <v>281</v>
      </c>
      <c r="K15" s="558">
        <v>13.310561671020551</v>
      </c>
      <c r="L15" s="534" t="s">
        <v>281</v>
      </c>
      <c r="M15" s="332">
        <v>12.89977251438512</v>
      </c>
      <c r="N15" s="385" t="s">
        <v>281</v>
      </c>
      <c r="O15" s="332">
        <v>13.01053172360648</v>
      </c>
      <c r="P15" s="385" t="s">
        <v>281</v>
      </c>
      <c r="Q15" s="332">
        <v>12.309741248097421</v>
      </c>
      <c r="R15" s="385" t="s">
        <v>281</v>
      </c>
      <c r="S15" s="559">
        <v>12.3</v>
      </c>
      <c r="T15" s="386" t="s">
        <v>281</v>
      </c>
    </row>
    <row r="16" spans="2:21" s="219" customFormat="1" ht="19.5">
      <c r="B16" s="538" t="s">
        <v>118</v>
      </c>
      <c r="C16" s="573">
        <v>11.40360513965302</v>
      </c>
      <c r="D16" s="536" t="s">
        <v>284</v>
      </c>
      <c r="E16" s="558">
        <v>12.14583556078264</v>
      </c>
      <c r="F16" s="536" t="s">
        <v>284</v>
      </c>
      <c r="G16" s="558">
        <v>12.022049621502529</v>
      </c>
      <c r="H16" s="536" t="s">
        <v>330</v>
      </c>
      <c r="I16" s="558">
        <v>12.701676773546531</v>
      </c>
      <c r="J16" s="536" t="s">
        <v>330</v>
      </c>
      <c r="K16" s="558">
        <v>13.80043663876539</v>
      </c>
      <c r="L16" s="536" t="s">
        <v>324</v>
      </c>
      <c r="M16" s="332">
        <v>13.59579721259542</v>
      </c>
      <c r="N16" s="536" t="s">
        <v>324</v>
      </c>
      <c r="O16" s="332">
        <v>13.258226738911411</v>
      </c>
      <c r="P16" s="536" t="s">
        <v>324</v>
      </c>
      <c r="Q16" s="332">
        <v>12.45466084463304</v>
      </c>
      <c r="R16" s="536" t="s">
        <v>324</v>
      </c>
      <c r="S16" s="559">
        <v>12.206502872782451</v>
      </c>
      <c r="T16" s="537" t="s">
        <v>321</v>
      </c>
      <c r="U16" s="234"/>
    </row>
    <row r="17" spans="2:20" s="219" customFormat="1">
      <c r="B17" s="538" t="s">
        <v>245</v>
      </c>
      <c r="C17" s="573">
        <v>13.131162011340349</v>
      </c>
      <c r="D17" s="534"/>
      <c r="E17" s="558">
        <v>18.973910105803089</v>
      </c>
      <c r="F17" s="534"/>
      <c r="G17" s="558">
        <v>16.350129305374828</v>
      </c>
      <c r="H17" s="534" t="s">
        <v>281</v>
      </c>
      <c r="I17" s="558">
        <v>14.13914716255208</v>
      </c>
      <c r="J17" s="534" t="s">
        <v>281</v>
      </c>
      <c r="K17" s="558">
        <v>12.98030195036611</v>
      </c>
      <c r="L17" s="534" t="s">
        <v>281</v>
      </c>
      <c r="M17" s="332">
        <v>15.92649548751881</v>
      </c>
      <c r="N17" s="385" t="s">
        <v>281</v>
      </c>
      <c r="O17" s="332">
        <v>17.879108278357709</v>
      </c>
      <c r="P17" s="385" t="s">
        <v>281</v>
      </c>
      <c r="Q17" s="332">
        <v>16.360148282775789</v>
      </c>
      <c r="R17" s="385" t="s">
        <v>281</v>
      </c>
      <c r="S17" s="559">
        <v>16.34</v>
      </c>
      <c r="T17" s="386" t="s">
        <v>281</v>
      </c>
    </row>
    <row r="18" spans="2:20" s="219" customFormat="1" ht="19.5">
      <c r="B18" s="538" t="s">
        <v>121</v>
      </c>
      <c r="C18" s="573">
        <v>9.6286795018374391</v>
      </c>
      <c r="D18" s="534"/>
      <c r="E18" s="558">
        <v>11.148399876877441</v>
      </c>
      <c r="F18" s="536" t="s">
        <v>283</v>
      </c>
      <c r="G18" s="558">
        <v>11.350821723879221</v>
      </c>
      <c r="H18" s="536" t="s">
        <v>338</v>
      </c>
      <c r="I18" s="558">
        <v>11.59158310108354</v>
      </c>
      <c r="J18" s="534" t="s">
        <v>281</v>
      </c>
      <c r="K18" s="558">
        <v>11.53418530986449</v>
      </c>
      <c r="L18" s="536" t="s">
        <v>338</v>
      </c>
      <c r="M18" s="558">
        <v>11.68821111149637</v>
      </c>
      <c r="N18" s="536" t="s">
        <v>338</v>
      </c>
      <c r="O18" s="558">
        <v>11.90105115669162</v>
      </c>
      <c r="P18" s="536" t="s">
        <v>281</v>
      </c>
      <c r="Q18" s="558">
        <v>11.704900140688739</v>
      </c>
      <c r="R18" s="536" t="s">
        <v>281</v>
      </c>
      <c r="S18" s="558">
        <v>12.11</v>
      </c>
      <c r="T18" s="537" t="s">
        <v>281</v>
      </c>
    </row>
    <row r="19" spans="2:20" s="219" customFormat="1" ht="19.5">
      <c r="B19" s="538" t="s">
        <v>265</v>
      </c>
      <c r="C19" s="573">
        <v>17.443217095253409</v>
      </c>
      <c r="D19" s="534"/>
      <c r="E19" s="558">
        <v>16.875348784972228</v>
      </c>
      <c r="F19" s="534"/>
      <c r="G19" s="558">
        <v>15.543895481917099</v>
      </c>
      <c r="H19" s="534" t="s">
        <v>281</v>
      </c>
      <c r="I19" s="558">
        <v>17.210320491625772</v>
      </c>
      <c r="J19" s="534" t="s">
        <v>281</v>
      </c>
      <c r="K19" s="558">
        <v>17.609630941459859</v>
      </c>
      <c r="L19" s="534" t="s">
        <v>281</v>
      </c>
      <c r="M19" s="332">
        <v>16.880572291229829</v>
      </c>
      <c r="N19" s="385" t="s">
        <v>281</v>
      </c>
      <c r="O19" s="332">
        <v>17.423834090500762</v>
      </c>
      <c r="P19" s="385" t="s">
        <v>281</v>
      </c>
      <c r="Q19" s="332">
        <v>17.383128858952741</v>
      </c>
      <c r="R19" s="385" t="s">
        <v>281</v>
      </c>
      <c r="S19" s="559">
        <v>16.740000000000009</v>
      </c>
      <c r="T19" s="537" t="s">
        <v>323</v>
      </c>
    </row>
    <row r="20" spans="2:20" s="219" customFormat="1" ht="19.5">
      <c r="B20" s="538" t="s">
        <v>272</v>
      </c>
      <c r="C20" s="573">
        <v>19.91493491258878</v>
      </c>
      <c r="D20" s="536" t="s">
        <v>274</v>
      </c>
      <c r="E20" s="558">
        <v>20.399703424103539</v>
      </c>
      <c r="F20" s="536" t="s">
        <v>274</v>
      </c>
      <c r="G20" s="558">
        <v>25.200244475182551</v>
      </c>
      <c r="H20" s="536" t="s">
        <v>322</v>
      </c>
      <c r="I20" s="558">
        <v>25.18345878869955</v>
      </c>
      <c r="J20" s="536" t="s">
        <v>322</v>
      </c>
      <c r="K20" s="558">
        <v>24.847844580015678</v>
      </c>
      <c r="L20" s="536" t="s">
        <v>322</v>
      </c>
      <c r="M20" s="558">
        <v>24.826646088376112</v>
      </c>
      <c r="N20" s="536" t="s">
        <v>325</v>
      </c>
      <c r="O20" s="558">
        <v>14.61027179272463</v>
      </c>
      <c r="P20" s="536" t="s">
        <v>325</v>
      </c>
      <c r="Q20" s="558" t="s">
        <v>122</v>
      </c>
      <c r="R20" s="536" t="s">
        <v>281</v>
      </c>
      <c r="S20" s="558">
        <v>27.72</v>
      </c>
      <c r="T20" s="537" t="s">
        <v>281</v>
      </c>
    </row>
    <row r="21" spans="2:20" s="219" customFormat="1" ht="19.5">
      <c r="B21" s="538" t="s">
        <v>286</v>
      </c>
      <c r="C21" s="573">
        <v>13.365517964457121</v>
      </c>
      <c r="D21" s="534"/>
      <c r="E21" s="558">
        <v>13.006157812157461</v>
      </c>
      <c r="F21" s="536" t="s">
        <v>274</v>
      </c>
      <c r="G21" s="558">
        <v>12.027350273051411</v>
      </c>
      <c r="H21" s="534" t="s">
        <v>281</v>
      </c>
      <c r="I21" s="558">
        <v>12.691905077644151</v>
      </c>
      <c r="J21" s="536" t="s">
        <v>329</v>
      </c>
      <c r="K21" s="558">
        <v>14.038796065336781</v>
      </c>
      <c r="L21" s="534" t="s">
        <v>281</v>
      </c>
      <c r="M21" s="332">
        <v>12.744205895607459</v>
      </c>
      <c r="N21" s="385" t="s">
        <v>281</v>
      </c>
      <c r="O21" s="332">
        <v>11.736347243782021</v>
      </c>
      <c r="P21" s="385" t="s">
        <v>281</v>
      </c>
      <c r="Q21" s="332">
        <v>13.461608613016921</v>
      </c>
      <c r="R21" s="385" t="s">
        <v>281</v>
      </c>
      <c r="S21" s="559">
        <v>10.939999999999998</v>
      </c>
      <c r="T21" s="386" t="s">
        <v>281</v>
      </c>
    </row>
    <row r="22" spans="2:20" s="219" customFormat="1" ht="19.5">
      <c r="B22" s="538" t="s">
        <v>120</v>
      </c>
      <c r="C22" s="573">
        <v>7.2222298360995998</v>
      </c>
      <c r="D22" s="536" t="s">
        <v>283</v>
      </c>
      <c r="E22" s="558">
        <v>6.72005211267936</v>
      </c>
      <c r="F22" s="536" t="s">
        <v>274</v>
      </c>
      <c r="G22" s="558">
        <v>6.6146476736820903</v>
      </c>
      <c r="H22" s="536" t="s">
        <v>322</v>
      </c>
      <c r="I22" s="558">
        <v>6.8957625498047594</v>
      </c>
      <c r="J22" s="536" t="s">
        <v>322</v>
      </c>
      <c r="K22" s="558">
        <v>6.7335399809310799</v>
      </c>
      <c r="L22" s="536" t="s">
        <v>322</v>
      </c>
      <c r="M22" s="332">
        <v>6.3793959645324296</v>
      </c>
      <c r="N22" s="536" t="s">
        <v>339</v>
      </c>
      <c r="O22" s="332">
        <v>6.4161645510132201</v>
      </c>
      <c r="P22" s="536" t="s">
        <v>322</v>
      </c>
      <c r="Q22" s="332">
        <v>6.50418443566977</v>
      </c>
      <c r="R22" s="536" t="s">
        <v>322</v>
      </c>
      <c r="S22" s="559">
        <v>6.4729847995462899</v>
      </c>
      <c r="T22" s="537" t="s">
        <v>322</v>
      </c>
    </row>
    <row r="23" spans="2:20" s="219" customFormat="1" ht="19.5">
      <c r="B23" s="540" t="s">
        <v>128</v>
      </c>
      <c r="C23" s="576">
        <v>2.6404680920396499</v>
      </c>
      <c r="D23" s="541"/>
      <c r="E23" s="577">
        <v>2.9836428444552396</v>
      </c>
      <c r="F23" s="541"/>
      <c r="G23" s="577">
        <v>2.9186008008236302</v>
      </c>
      <c r="H23" s="541" t="s">
        <v>281</v>
      </c>
      <c r="I23" s="577">
        <v>3.61498180514503</v>
      </c>
      <c r="J23" s="541" t="s">
        <v>281</v>
      </c>
      <c r="K23" s="577">
        <v>4.1589792405172101</v>
      </c>
      <c r="L23" s="536" t="s">
        <v>322</v>
      </c>
      <c r="M23" s="439">
        <v>4.3616638406163357</v>
      </c>
      <c r="N23" s="536" t="s">
        <v>322</v>
      </c>
      <c r="O23" s="439">
        <v>5.1013114829342303</v>
      </c>
      <c r="P23" s="536" t="s">
        <v>322</v>
      </c>
      <c r="Q23" s="439">
        <v>5.2598766442335965</v>
      </c>
      <c r="R23" s="536" t="s">
        <v>322</v>
      </c>
      <c r="S23" s="560">
        <v>5.5218102650459588</v>
      </c>
      <c r="T23" s="537" t="s">
        <v>281</v>
      </c>
    </row>
    <row r="24" spans="2:20" s="219" customFormat="1">
      <c r="B24" s="538" t="s">
        <v>249</v>
      </c>
      <c r="C24" s="573">
        <v>11.02009529402029</v>
      </c>
      <c r="D24" s="534"/>
      <c r="E24" s="558" t="s">
        <v>122</v>
      </c>
      <c r="F24" s="534"/>
      <c r="G24" s="558">
        <v>10.840369910246281</v>
      </c>
      <c r="H24" s="534" t="s">
        <v>281</v>
      </c>
      <c r="I24" s="558">
        <v>11.145824124474309</v>
      </c>
      <c r="J24" s="534" t="s">
        <v>281</v>
      </c>
      <c r="K24" s="558">
        <v>10.50187781346764</v>
      </c>
      <c r="L24" s="534" t="s">
        <v>281</v>
      </c>
      <c r="M24" s="332">
        <v>9.9355429111629903</v>
      </c>
      <c r="N24" s="385" t="s">
        <v>281</v>
      </c>
      <c r="O24" s="332">
        <v>9.8051031883213007</v>
      </c>
      <c r="P24" s="385" t="s">
        <v>281</v>
      </c>
      <c r="Q24" s="332">
        <v>9.3884307307347203</v>
      </c>
      <c r="R24" s="385" t="s">
        <v>281</v>
      </c>
      <c r="S24" s="559">
        <v>10</v>
      </c>
      <c r="T24" s="386" t="s">
        <v>281</v>
      </c>
    </row>
    <row r="25" spans="2:20" s="219" customFormat="1" ht="19.5">
      <c r="B25" s="538" t="s">
        <v>287</v>
      </c>
      <c r="C25" s="573">
        <v>13.342696629213499</v>
      </c>
      <c r="D25" s="536" t="s">
        <v>283</v>
      </c>
      <c r="E25" s="558">
        <v>13.27852004110996</v>
      </c>
      <c r="F25" s="534"/>
      <c r="G25" s="558">
        <v>14.03295515937331</v>
      </c>
      <c r="H25" s="534" t="s">
        <v>281</v>
      </c>
      <c r="I25" s="558">
        <v>13.95470955037746</v>
      </c>
      <c r="J25" s="534" t="s">
        <v>281</v>
      </c>
      <c r="K25" s="558">
        <v>14.18444126609046</v>
      </c>
      <c r="L25" s="534" t="s">
        <v>281</v>
      </c>
      <c r="M25" s="558">
        <v>13.67645282107047</v>
      </c>
      <c r="N25" s="536" t="s">
        <v>281</v>
      </c>
      <c r="O25" s="558">
        <v>13.00675675675674</v>
      </c>
      <c r="P25" s="536" t="s">
        <v>281</v>
      </c>
      <c r="Q25" s="558">
        <v>12.809559857251021</v>
      </c>
      <c r="R25" s="536" t="s">
        <v>281</v>
      </c>
      <c r="S25" s="558">
        <v>12.799999999999997</v>
      </c>
      <c r="T25" s="537" t="s">
        <v>281</v>
      </c>
    </row>
    <row r="26" spans="2:20" s="219" customFormat="1">
      <c r="B26" s="538" t="s">
        <v>251</v>
      </c>
      <c r="C26" s="573">
        <v>11.169128709458761</v>
      </c>
      <c r="D26" s="534"/>
      <c r="E26" s="558">
        <v>11.061938478276328</v>
      </c>
      <c r="F26" s="534"/>
      <c r="G26" s="558">
        <v>13.048957871793839</v>
      </c>
      <c r="H26" s="534" t="s">
        <v>281</v>
      </c>
      <c r="I26" s="558">
        <v>12.962582275576761</v>
      </c>
      <c r="J26" s="534" t="s">
        <v>281</v>
      </c>
      <c r="K26" s="558">
        <v>12.446396599669811</v>
      </c>
      <c r="L26" s="534" t="s">
        <v>281</v>
      </c>
      <c r="M26" s="332">
        <v>12.08873618070572</v>
      </c>
      <c r="N26" s="385" t="s">
        <v>281</v>
      </c>
      <c r="O26" s="332">
        <v>11.506394530829478</v>
      </c>
      <c r="P26" s="385" t="s">
        <v>281</v>
      </c>
      <c r="Q26" s="332">
        <v>10.552988474962531</v>
      </c>
      <c r="R26" s="385" t="s">
        <v>281</v>
      </c>
      <c r="S26" s="559">
        <v>10.760000000000005</v>
      </c>
      <c r="T26" s="386" t="s">
        <v>281</v>
      </c>
    </row>
    <row r="27" spans="2:20" s="219" customFormat="1" ht="19.5">
      <c r="B27" s="538" t="s">
        <v>123</v>
      </c>
      <c r="C27" s="573">
        <v>24.667966517864869</v>
      </c>
      <c r="D27" s="534"/>
      <c r="E27" s="558">
        <v>23.592138459326279</v>
      </c>
      <c r="F27" s="536" t="s">
        <v>274</v>
      </c>
      <c r="G27" s="558" t="s">
        <v>122</v>
      </c>
      <c r="H27" s="534" t="s">
        <v>281</v>
      </c>
      <c r="I27" s="558" t="s">
        <v>122</v>
      </c>
      <c r="J27" s="536" t="s">
        <v>281</v>
      </c>
      <c r="K27" s="558" t="s">
        <v>122</v>
      </c>
      <c r="L27" s="536" t="s">
        <v>281</v>
      </c>
      <c r="M27" s="332">
        <v>23.642873104505298</v>
      </c>
      <c r="N27" s="536" t="s">
        <v>331</v>
      </c>
      <c r="O27" s="332">
        <v>23.058566122817503</v>
      </c>
      <c r="P27" s="536" t="s">
        <v>323</v>
      </c>
      <c r="Q27" s="332">
        <v>22.965763118995099</v>
      </c>
      <c r="R27" s="536" t="s">
        <v>323</v>
      </c>
      <c r="S27" s="559">
        <v>22.060000000000002</v>
      </c>
      <c r="T27" s="386" t="s">
        <v>281</v>
      </c>
    </row>
    <row r="28" spans="2:20" s="219" customFormat="1">
      <c r="B28" s="538" t="s">
        <v>124</v>
      </c>
      <c r="C28" s="573">
        <v>4.1963457871831</v>
      </c>
      <c r="D28" s="534"/>
      <c r="E28" s="558">
        <v>3.7073627152881299</v>
      </c>
      <c r="F28" s="534"/>
      <c r="G28" s="558">
        <v>4.0073399221642001</v>
      </c>
      <c r="H28" s="534"/>
      <c r="I28" s="558">
        <v>3.7228580340727797</v>
      </c>
      <c r="J28" s="534" t="s">
        <v>281</v>
      </c>
      <c r="K28" s="558">
        <v>3.6647217825322302</v>
      </c>
      <c r="L28" s="534" t="s">
        <v>281</v>
      </c>
      <c r="M28" s="332">
        <v>3.47755735097267</v>
      </c>
      <c r="N28" s="385" t="s">
        <v>281</v>
      </c>
      <c r="O28" s="332">
        <v>3.4978115270473298</v>
      </c>
      <c r="P28" s="385" t="s">
        <v>281</v>
      </c>
      <c r="Q28" s="332">
        <v>2.9702410563914601</v>
      </c>
      <c r="R28" s="385" t="s">
        <v>281</v>
      </c>
      <c r="S28" s="559" t="s">
        <v>122</v>
      </c>
      <c r="T28" s="386" t="s">
        <v>281</v>
      </c>
    </row>
    <row r="29" spans="2:20" s="219" customFormat="1">
      <c r="B29" s="538" t="s">
        <v>288</v>
      </c>
      <c r="C29" s="573">
        <v>15.734597976436451</v>
      </c>
      <c r="D29" s="534"/>
      <c r="E29" s="558">
        <v>15.29919413465549</v>
      </c>
      <c r="F29" s="534"/>
      <c r="G29" s="558">
        <v>16.489599936963188</v>
      </c>
      <c r="H29" s="534"/>
      <c r="I29" s="558">
        <v>14.623287785054611</v>
      </c>
      <c r="J29" s="534" t="s">
        <v>281</v>
      </c>
      <c r="K29" s="558">
        <v>11.815650636265591</v>
      </c>
      <c r="L29" s="534" t="s">
        <v>281</v>
      </c>
      <c r="M29" s="558">
        <v>12.98030604625667</v>
      </c>
      <c r="N29" s="385" t="s">
        <v>281</v>
      </c>
      <c r="O29" s="558">
        <v>16.55555242516429</v>
      </c>
      <c r="P29" s="385" t="s">
        <v>281</v>
      </c>
      <c r="Q29" s="558" t="s">
        <v>122</v>
      </c>
      <c r="R29" s="385" t="s">
        <v>281</v>
      </c>
      <c r="S29" s="558" t="s">
        <v>122</v>
      </c>
      <c r="T29" s="386" t="s">
        <v>281</v>
      </c>
    </row>
    <row r="30" spans="2:20" s="219" customFormat="1" ht="19.5">
      <c r="B30" s="538" t="s">
        <v>289</v>
      </c>
      <c r="C30" s="573">
        <v>10.769847956031619</v>
      </c>
      <c r="D30" s="536" t="s">
        <v>274</v>
      </c>
      <c r="E30" s="558" t="s">
        <v>122</v>
      </c>
      <c r="F30" s="536"/>
      <c r="G30" s="558" t="s">
        <v>122</v>
      </c>
      <c r="H30" s="536" t="s">
        <v>332</v>
      </c>
      <c r="I30" s="558" t="s">
        <v>122</v>
      </c>
      <c r="J30" s="534" t="s">
        <v>281</v>
      </c>
      <c r="K30" s="558">
        <v>14.103850011573181</v>
      </c>
      <c r="L30" s="536" t="s">
        <v>332</v>
      </c>
      <c r="M30" s="558" t="s">
        <v>122</v>
      </c>
      <c r="N30" s="536" t="s">
        <v>281</v>
      </c>
      <c r="O30" s="558">
        <v>13.090143809189758</v>
      </c>
      <c r="P30" s="536" t="s">
        <v>332</v>
      </c>
      <c r="Q30" s="558" t="s">
        <v>122</v>
      </c>
      <c r="R30" s="536" t="s">
        <v>281</v>
      </c>
      <c r="S30" s="558">
        <v>16.099999999999994</v>
      </c>
      <c r="T30" s="537" t="s">
        <v>281</v>
      </c>
    </row>
    <row r="31" spans="2:20" s="219" customFormat="1">
      <c r="B31" s="538" t="s">
        <v>290</v>
      </c>
      <c r="C31" s="573" t="s">
        <v>122</v>
      </c>
      <c r="D31" s="534"/>
      <c r="E31" s="558" t="s">
        <v>122</v>
      </c>
      <c r="F31" s="534"/>
      <c r="G31" s="558">
        <v>11.016491988014231</v>
      </c>
      <c r="H31" s="534" t="s">
        <v>281</v>
      </c>
      <c r="I31" s="558" t="s">
        <v>122</v>
      </c>
      <c r="J31" s="534" t="s">
        <v>281</v>
      </c>
      <c r="K31" s="558">
        <v>7.7660827304408295</v>
      </c>
      <c r="L31" s="534" t="s">
        <v>281</v>
      </c>
      <c r="M31" s="558" t="s">
        <v>122</v>
      </c>
      <c r="N31" s="385" t="s">
        <v>281</v>
      </c>
      <c r="O31" s="558">
        <v>7.9695746430538303</v>
      </c>
      <c r="P31" s="385" t="s">
        <v>281</v>
      </c>
      <c r="Q31" s="558" t="s">
        <v>122</v>
      </c>
      <c r="R31" s="385" t="s">
        <v>281</v>
      </c>
      <c r="S31" s="558">
        <v>7.2800000000000011</v>
      </c>
      <c r="T31" s="386" t="s">
        <v>281</v>
      </c>
    </row>
    <row r="32" spans="2:20" s="219" customFormat="1" ht="19.5">
      <c r="B32" s="546" t="s">
        <v>127</v>
      </c>
      <c r="C32" s="580">
        <v>17.293140515212698</v>
      </c>
      <c r="D32" s="547"/>
      <c r="E32" s="581">
        <v>17.3259559531284</v>
      </c>
      <c r="F32" s="547"/>
      <c r="G32" s="581">
        <v>16.96141128159115</v>
      </c>
      <c r="H32" s="547" t="s">
        <v>281</v>
      </c>
      <c r="I32" s="581">
        <v>18.190483990018009</v>
      </c>
      <c r="J32" s="547" t="s">
        <v>281</v>
      </c>
      <c r="K32" s="581">
        <v>16.945171670003049</v>
      </c>
      <c r="L32" s="547" t="s">
        <v>281</v>
      </c>
      <c r="M32" s="582">
        <v>14.12196139116776</v>
      </c>
      <c r="N32" s="562" t="s">
        <v>281</v>
      </c>
      <c r="O32" s="582">
        <v>14.30446965771595</v>
      </c>
      <c r="P32" s="548" t="s">
        <v>281</v>
      </c>
      <c r="Q32" s="582">
        <v>14.359023910550981</v>
      </c>
      <c r="R32" s="548" t="s">
        <v>281</v>
      </c>
      <c r="S32" s="561">
        <v>10.129523820245197</v>
      </c>
      <c r="T32" s="550" t="s">
        <v>281</v>
      </c>
    </row>
    <row r="33" spans="2:12" s="201" customFormat="1" ht="15.75">
      <c r="B33" s="237"/>
      <c r="C33" s="285"/>
      <c r="D33" s="285"/>
      <c r="E33" s="286"/>
      <c r="F33" s="286"/>
      <c r="G33" s="286"/>
      <c r="H33" s="286"/>
      <c r="I33" s="286"/>
      <c r="J33" s="286"/>
      <c r="K33" s="286"/>
      <c r="L33" s="286"/>
    </row>
    <row r="34" spans="2:12" s="201" customFormat="1" ht="15.75">
      <c r="B34" s="237" t="s">
        <v>270</v>
      </c>
      <c r="C34" s="285"/>
      <c r="D34" s="285"/>
      <c r="E34" s="286"/>
      <c r="F34" s="286"/>
      <c r="G34" s="286"/>
      <c r="H34" s="286"/>
      <c r="I34" s="286"/>
      <c r="J34" s="286"/>
      <c r="K34" s="286"/>
      <c r="L34" s="286"/>
    </row>
    <row r="35" spans="2:12" s="201" customFormat="1" ht="15.75">
      <c r="B35" s="237" t="s">
        <v>271</v>
      </c>
      <c r="C35" s="285"/>
      <c r="D35" s="285"/>
      <c r="E35" s="286"/>
      <c r="F35" s="286"/>
      <c r="G35" s="286"/>
      <c r="H35" s="286"/>
      <c r="I35" s="286"/>
      <c r="J35" s="286"/>
      <c r="K35" s="286"/>
      <c r="L35" s="286"/>
    </row>
    <row r="36" spans="2:12" s="201" customFormat="1" ht="15.75">
      <c r="B36" s="237" t="s">
        <v>238</v>
      </c>
      <c r="C36" s="285"/>
      <c r="D36" s="285"/>
      <c r="E36" s="286"/>
      <c r="F36" s="286"/>
      <c r="G36" s="286"/>
      <c r="H36" s="286"/>
      <c r="I36" s="286"/>
      <c r="J36" s="286"/>
      <c r="K36" s="286"/>
      <c r="L36" s="286"/>
    </row>
    <row r="37" spans="2:12" s="201" customFormat="1" ht="15.75">
      <c r="B37" s="237" t="s">
        <v>254</v>
      </c>
      <c r="C37" s="285"/>
      <c r="D37" s="285"/>
      <c r="E37" s="286"/>
      <c r="F37" s="286"/>
      <c r="G37" s="286"/>
      <c r="H37" s="286"/>
      <c r="I37" s="286"/>
      <c r="J37" s="286"/>
      <c r="K37" s="286"/>
      <c r="L37" s="286"/>
    </row>
    <row r="38" spans="2:12" s="201" customFormat="1" ht="15.75">
      <c r="B38" s="1448" t="s">
        <v>777</v>
      </c>
      <c r="C38" s="286"/>
      <c r="D38" s="286"/>
      <c r="E38" s="287"/>
      <c r="F38" s="287"/>
      <c r="G38" s="286"/>
      <c r="H38" s="286"/>
      <c r="I38" s="286"/>
      <c r="J38" s="286"/>
      <c r="K38" s="286"/>
      <c r="L38" s="286"/>
    </row>
    <row r="39" spans="2:12" s="201" customFormat="1" ht="15.75">
      <c r="B39" s="237" t="s">
        <v>341</v>
      </c>
      <c r="C39" s="286"/>
      <c r="D39" s="286"/>
      <c r="E39" s="286"/>
      <c r="F39" s="286"/>
      <c r="G39" s="286"/>
      <c r="H39" s="286"/>
      <c r="I39" s="286"/>
      <c r="J39" s="286"/>
      <c r="K39" s="286"/>
      <c r="L39" s="286"/>
    </row>
    <row r="40" spans="2:12" s="1443" customFormat="1" ht="15.75">
      <c r="B40" s="1450" t="s">
        <v>785</v>
      </c>
      <c r="C40" s="1461"/>
      <c r="D40" s="1461"/>
      <c r="E40" s="1461"/>
      <c r="F40" s="1461"/>
      <c r="G40" s="1461"/>
      <c r="H40" s="1461"/>
      <c r="I40" s="1461"/>
      <c r="J40" s="1461"/>
      <c r="K40" s="1461"/>
      <c r="L40" s="1461"/>
    </row>
    <row r="41" spans="2:12" s="201" customFormat="1" ht="15.75">
      <c r="B41" s="1459" t="s">
        <v>779</v>
      </c>
      <c r="C41" s="290"/>
      <c r="D41" s="290"/>
      <c r="E41" s="290"/>
      <c r="F41" s="290"/>
      <c r="G41" s="290"/>
      <c r="H41" s="290"/>
      <c r="I41" s="290"/>
      <c r="J41" s="290"/>
      <c r="K41" s="290"/>
      <c r="L41" s="290"/>
    </row>
    <row r="42" spans="2:12" s="201" customFormat="1" ht="15.75">
      <c r="B42" s="236" t="s">
        <v>780</v>
      </c>
      <c r="C42" s="286"/>
      <c r="D42" s="286"/>
      <c r="E42" s="286"/>
      <c r="F42" s="286"/>
      <c r="G42" s="286"/>
      <c r="H42" s="286"/>
      <c r="I42" s="286"/>
      <c r="J42" s="286"/>
      <c r="K42" s="286"/>
      <c r="L42" s="286"/>
    </row>
    <row r="43" spans="2:12" s="201" customFormat="1" ht="15.75">
      <c r="B43" s="236" t="s">
        <v>782</v>
      </c>
    </row>
    <row r="44" spans="2:12" s="201" customFormat="1" ht="15.75"/>
  </sheetData>
  <mergeCells count="10">
    <mergeCell ref="B6:T6"/>
    <mergeCell ref="B5:T5"/>
    <mergeCell ref="O8:P8"/>
    <mergeCell ref="Q8:R8"/>
    <mergeCell ref="S8:T8"/>
    <mergeCell ref="E8:F8"/>
    <mergeCell ref="G8:H8"/>
    <mergeCell ref="I8:J8"/>
    <mergeCell ref="K8:L8"/>
    <mergeCell ref="M8:N8"/>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F758B-45C6-4DC2-BF96-32C3305CE6D9}">
  <dimension ref="B5:AA43"/>
  <sheetViews>
    <sheetView showGridLines="0" workbookViewId="0">
      <selection activeCell="O24" sqref="O24"/>
    </sheetView>
  </sheetViews>
  <sheetFormatPr baseColWidth="10" defaultRowHeight="18"/>
  <cols>
    <col min="1" max="1" width="11.42578125" style="229"/>
    <col min="2" max="2" width="28.42578125" style="229" customWidth="1"/>
    <col min="3" max="3" width="10.7109375" style="229" customWidth="1"/>
    <col min="4" max="4" width="3.7109375" style="229" customWidth="1"/>
    <col min="5" max="5" width="10.7109375" style="229" customWidth="1"/>
    <col min="6" max="6" width="3.7109375" style="229" customWidth="1"/>
    <col min="7" max="7" width="10.7109375" style="229" customWidth="1"/>
    <col min="8" max="8" width="3.7109375" style="229" customWidth="1"/>
    <col min="9" max="9" width="10.7109375" style="229" customWidth="1"/>
    <col min="10" max="10" width="3.7109375" style="229" customWidth="1"/>
    <col min="11" max="11" width="10.7109375" style="229" customWidth="1"/>
    <col min="12" max="12" width="3.7109375" style="229" customWidth="1"/>
    <col min="13" max="13" width="10.7109375" style="229" customWidth="1"/>
    <col min="14" max="14" width="3.7109375" style="229" customWidth="1"/>
    <col min="15" max="15" width="9.85546875" style="229" customWidth="1"/>
    <col min="16" max="16" width="3.7109375" style="229" customWidth="1"/>
    <col min="17" max="17" width="8.28515625" style="229" customWidth="1"/>
    <col min="18" max="18" width="3.7109375" style="229" customWidth="1"/>
    <col min="19" max="19" width="7.85546875" style="229" customWidth="1"/>
    <col min="20" max="20" width="3.7109375" style="229" customWidth="1"/>
    <col min="28" max="16384" width="11.42578125" style="229"/>
  </cols>
  <sheetData>
    <row r="5" spans="2:27" s="219" customFormat="1">
      <c r="B5" s="1633" t="s">
        <v>708</v>
      </c>
      <c r="C5" s="1634"/>
      <c r="D5" s="1634"/>
      <c r="E5" s="1634"/>
      <c r="F5" s="1634"/>
      <c r="G5" s="1634"/>
      <c r="H5" s="1634"/>
      <c r="I5" s="1634"/>
      <c r="J5" s="1634"/>
      <c r="K5" s="1634"/>
      <c r="L5" s="1634"/>
      <c r="M5" s="1634"/>
      <c r="N5" s="1634"/>
      <c r="O5" s="1634"/>
      <c r="P5" s="1634"/>
      <c r="Q5" s="1634"/>
      <c r="R5" s="1634"/>
      <c r="S5" s="1634"/>
      <c r="T5" s="1635"/>
      <c r="U5" s="274"/>
      <c r="V5" s="274"/>
      <c r="W5" s="274"/>
      <c r="X5" s="274"/>
      <c r="Y5" s="274"/>
      <c r="Z5" s="274"/>
      <c r="AA5" s="274"/>
    </row>
    <row r="6" spans="2:27" s="219" customFormat="1">
      <c r="B6" s="1636" t="s">
        <v>256</v>
      </c>
      <c r="C6" s="1637"/>
      <c r="D6" s="1637"/>
      <c r="E6" s="1637"/>
      <c r="F6" s="1637"/>
      <c r="G6" s="1637"/>
      <c r="H6" s="1637"/>
      <c r="I6" s="1637"/>
      <c r="J6" s="1637"/>
      <c r="K6" s="1637"/>
      <c r="L6" s="1637"/>
      <c r="M6" s="1637"/>
      <c r="N6" s="1637"/>
      <c r="O6" s="1637"/>
      <c r="P6" s="1637"/>
      <c r="Q6" s="1637"/>
      <c r="R6" s="1637"/>
      <c r="S6" s="1637"/>
      <c r="T6" s="1638"/>
      <c r="U6" s="274"/>
      <c r="V6" s="274"/>
      <c r="W6" s="274"/>
      <c r="X6" s="274"/>
      <c r="Y6" s="274"/>
      <c r="Z6" s="274"/>
      <c r="AA6" s="274"/>
    </row>
    <row r="7" spans="2:27" s="221" customFormat="1">
      <c r="B7" s="509"/>
      <c r="C7" s="568"/>
      <c r="D7" s="568"/>
      <c r="E7" s="568"/>
      <c r="F7" s="568"/>
      <c r="G7" s="568"/>
      <c r="H7" s="568"/>
      <c r="I7" s="568"/>
      <c r="J7" s="568"/>
      <c r="K7" s="568"/>
      <c r="L7" s="568"/>
      <c r="M7" s="568"/>
      <c r="N7" s="568"/>
      <c r="O7" s="568"/>
      <c r="P7" s="568"/>
      <c r="Q7" s="568"/>
      <c r="R7" s="568"/>
      <c r="S7" s="568"/>
      <c r="T7" s="568"/>
      <c r="U7" s="551"/>
      <c r="V7" s="551"/>
      <c r="W7" s="551"/>
      <c r="X7" s="551"/>
      <c r="Y7" s="551"/>
      <c r="Z7" s="551"/>
      <c r="AA7" s="551"/>
    </row>
    <row r="8" spans="2:27" s="219" customFormat="1">
      <c r="B8" s="1547" t="s">
        <v>117</v>
      </c>
      <c r="C8" s="1472">
        <v>2013</v>
      </c>
      <c r="D8" s="1472"/>
      <c r="E8" s="1629">
        <v>2014</v>
      </c>
      <c r="F8" s="1629"/>
      <c r="G8" s="1629">
        <v>2015</v>
      </c>
      <c r="H8" s="1629"/>
      <c r="I8" s="1629">
        <v>2016</v>
      </c>
      <c r="J8" s="1629"/>
      <c r="K8" s="1629">
        <v>2017</v>
      </c>
      <c r="L8" s="1629"/>
      <c r="M8" s="1629">
        <v>2018</v>
      </c>
      <c r="N8" s="1629"/>
      <c r="O8" s="1629">
        <v>2019</v>
      </c>
      <c r="P8" s="1629"/>
      <c r="Q8" s="1629">
        <v>2020</v>
      </c>
      <c r="R8" s="1629"/>
      <c r="S8" s="1629">
        <v>2021</v>
      </c>
      <c r="T8" s="1639"/>
      <c r="U8" s="274"/>
      <c r="V8" s="274"/>
      <c r="W8" s="274"/>
      <c r="X8" s="274"/>
      <c r="Y8" s="274"/>
      <c r="Z8" s="274"/>
      <c r="AA8" s="274"/>
    </row>
    <row r="9" spans="2:27" s="219" customFormat="1" ht="19.5">
      <c r="B9" s="1477" t="s">
        <v>119</v>
      </c>
      <c r="C9" s="1502">
        <v>67.184912434640694</v>
      </c>
      <c r="D9" s="1490"/>
      <c r="E9" s="1490">
        <v>67.654229006250503</v>
      </c>
      <c r="F9" s="1490"/>
      <c r="G9" s="1490">
        <v>68.653695865366302</v>
      </c>
      <c r="H9" s="1490"/>
      <c r="I9" s="1490">
        <v>68.160547044534098</v>
      </c>
      <c r="J9" s="1490"/>
      <c r="K9" s="1490">
        <v>69.095732293641703</v>
      </c>
      <c r="L9" s="1490" t="s">
        <v>281</v>
      </c>
      <c r="M9" s="1490">
        <v>68.885027087043795</v>
      </c>
      <c r="N9" s="1490" t="s">
        <v>281</v>
      </c>
      <c r="O9" s="1490">
        <v>68.920806566410405</v>
      </c>
      <c r="P9" s="1490" t="s">
        <v>281</v>
      </c>
      <c r="Q9" s="1466">
        <v>66.644792770729595</v>
      </c>
      <c r="R9" s="1518" t="s">
        <v>322</v>
      </c>
      <c r="S9" s="1466">
        <v>66.936526906981101</v>
      </c>
      <c r="T9" s="1519"/>
      <c r="U9" s="274"/>
      <c r="V9" s="274"/>
      <c r="W9" s="274"/>
      <c r="X9" s="274"/>
      <c r="Y9" s="274"/>
      <c r="Z9" s="274"/>
      <c r="AA9" s="274"/>
    </row>
    <row r="10" spans="2:27" s="219" customFormat="1" ht="19.5">
      <c r="B10" s="538" t="s">
        <v>275</v>
      </c>
      <c r="C10" s="573">
        <v>24.222311817313098</v>
      </c>
      <c r="D10" s="590" t="s">
        <v>276</v>
      </c>
      <c r="E10" s="558">
        <v>20.0568002511292</v>
      </c>
      <c r="F10" s="590" t="s">
        <v>276</v>
      </c>
      <c r="G10" s="558">
        <v>21.2454695221161</v>
      </c>
      <c r="H10" s="590" t="s">
        <v>283</v>
      </c>
      <c r="I10" s="558">
        <v>23.896567029164899</v>
      </c>
      <c r="J10" s="558"/>
      <c r="K10" s="558">
        <v>27.070632979481299</v>
      </c>
      <c r="L10" s="590" t="s">
        <v>281</v>
      </c>
      <c r="M10" s="558">
        <v>31.3095806790468</v>
      </c>
      <c r="N10" s="590" t="s">
        <v>281</v>
      </c>
      <c r="O10" s="558">
        <v>36.1957287201692</v>
      </c>
      <c r="P10" s="558" t="s">
        <v>281</v>
      </c>
      <c r="Q10" s="558">
        <v>39.7142582634619</v>
      </c>
      <c r="R10" s="385" t="s">
        <v>281</v>
      </c>
      <c r="S10" s="558">
        <v>39.051576281664097</v>
      </c>
      <c r="T10" s="386" t="s">
        <v>281</v>
      </c>
      <c r="U10" s="274"/>
      <c r="V10" s="274"/>
      <c r="W10" s="274"/>
      <c r="X10" s="274"/>
      <c r="Y10" s="274"/>
      <c r="Z10" s="274"/>
      <c r="AA10" s="274"/>
    </row>
    <row r="11" spans="2:27" s="219" customFormat="1" ht="19.5">
      <c r="B11" s="538" t="s">
        <v>277</v>
      </c>
      <c r="C11" s="573">
        <v>56.314775256561603</v>
      </c>
      <c r="D11" s="590" t="s">
        <v>274</v>
      </c>
      <c r="E11" s="558" t="s">
        <v>122</v>
      </c>
      <c r="F11" s="558"/>
      <c r="G11" s="558">
        <v>53.431155585490202</v>
      </c>
      <c r="H11" s="590" t="s">
        <v>274</v>
      </c>
      <c r="I11" s="558" t="s">
        <v>122</v>
      </c>
      <c r="J11" s="558"/>
      <c r="K11" s="558">
        <v>52.742120863831602</v>
      </c>
      <c r="L11" s="590" t="s">
        <v>322</v>
      </c>
      <c r="M11" s="558" t="s">
        <v>328</v>
      </c>
      <c r="N11" s="590" t="s">
        <v>281</v>
      </c>
      <c r="O11" s="558">
        <v>51.039548339980897</v>
      </c>
      <c r="P11" s="590" t="s">
        <v>322</v>
      </c>
      <c r="Q11" s="558" t="s">
        <v>122</v>
      </c>
      <c r="R11" s="385" t="s">
        <v>281</v>
      </c>
      <c r="S11" s="558" t="s">
        <v>122</v>
      </c>
      <c r="T11" s="386" t="s">
        <v>281</v>
      </c>
      <c r="U11" s="274"/>
      <c r="V11" s="274"/>
      <c r="W11" s="274"/>
      <c r="X11" s="274"/>
      <c r="Y11" s="274"/>
      <c r="Z11" s="274"/>
      <c r="AA11" s="274"/>
    </row>
    <row r="12" spans="2:27" s="219" customFormat="1" ht="19.5">
      <c r="B12" s="538" t="s">
        <v>282</v>
      </c>
      <c r="C12" s="573">
        <v>51.163650935544503</v>
      </c>
      <c r="D12" s="590" t="s">
        <v>284</v>
      </c>
      <c r="E12" s="558">
        <v>53.243069364838</v>
      </c>
      <c r="F12" s="590" t="s">
        <v>283</v>
      </c>
      <c r="G12" s="558">
        <v>53.271222146396497</v>
      </c>
      <c r="H12" s="558"/>
      <c r="I12" s="558">
        <v>53.469842357779299</v>
      </c>
      <c r="J12" s="558"/>
      <c r="K12" s="558">
        <v>52.7012433195802</v>
      </c>
      <c r="L12" s="590" t="s">
        <v>281</v>
      </c>
      <c r="M12" s="558">
        <v>53.699984551212701</v>
      </c>
      <c r="N12" s="590" t="s">
        <v>281</v>
      </c>
      <c r="O12" s="558">
        <v>53.963564746430301</v>
      </c>
      <c r="P12" s="590" t="s">
        <v>281</v>
      </c>
      <c r="Q12" s="332">
        <v>54.067351325531398</v>
      </c>
      <c r="R12" s="590" t="s">
        <v>281</v>
      </c>
      <c r="S12" s="332">
        <v>55.006456156825898</v>
      </c>
      <c r="T12" s="591" t="s">
        <v>323</v>
      </c>
      <c r="U12" s="274"/>
      <c r="V12" s="274"/>
      <c r="W12" s="274"/>
      <c r="X12" s="274"/>
      <c r="Y12" s="274"/>
      <c r="Z12" s="274"/>
      <c r="AA12" s="274"/>
    </row>
    <row r="13" spans="2:27" s="219" customFormat="1" ht="19.5">
      <c r="B13" s="538" t="s">
        <v>129</v>
      </c>
      <c r="C13" s="573">
        <v>35.0001814808262</v>
      </c>
      <c r="D13" s="590" t="s">
        <v>283</v>
      </c>
      <c r="E13" s="558">
        <v>33.376515001864803</v>
      </c>
      <c r="F13" s="590" t="s">
        <v>283</v>
      </c>
      <c r="G13" s="558">
        <v>34.302645620502098</v>
      </c>
      <c r="H13" s="558"/>
      <c r="I13" s="558">
        <v>37.689745466749997</v>
      </c>
      <c r="J13" s="590" t="s">
        <v>283</v>
      </c>
      <c r="K13" s="558">
        <v>34.202304479342999</v>
      </c>
      <c r="L13" s="590" t="s">
        <v>281</v>
      </c>
      <c r="M13" s="558">
        <v>33.500138203774902</v>
      </c>
      <c r="N13" s="590" t="s">
        <v>322</v>
      </c>
      <c r="O13" s="558">
        <v>33.587611727933599</v>
      </c>
      <c r="P13" s="590" t="s">
        <v>322</v>
      </c>
      <c r="Q13" s="558">
        <v>35.565950886478397</v>
      </c>
      <c r="R13" s="590" t="s">
        <v>322</v>
      </c>
      <c r="S13" s="558" t="s">
        <v>122</v>
      </c>
      <c r="T13" s="591" t="s">
        <v>281</v>
      </c>
      <c r="U13" s="274"/>
      <c r="V13" s="274"/>
      <c r="W13" s="274"/>
      <c r="X13" s="274"/>
      <c r="Y13" s="274"/>
      <c r="Z13" s="274"/>
      <c r="AA13" s="274"/>
    </row>
    <row r="14" spans="2:27" s="219" customFormat="1" ht="19.5">
      <c r="B14" s="538" t="s">
        <v>126</v>
      </c>
      <c r="C14" s="573">
        <v>76.611406399589995</v>
      </c>
      <c r="D14" s="558"/>
      <c r="E14" s="558">
        <v>77.296573022965703</v>
      </c>
      <c r="F14" s="558"/>
      <c r="G14" s="558">
        <v>76.792084476967403</v>
      </c>
      <c r="H14" s="558"/>
      <c r="I14" s="558">
        <v>77.464784420814695</v>
      </c>
      <c r="J14" s="558"/>
      <c r="K14" s="558">
        <v>77.587911572266904</v>
      </c>
      <c r="L14" s="558" t="s">
        <v>281</v>
      </c>
      <c r="M14" s="558">
        <v>77.415281016429503</v>
      </c>
      <c r="N14" s="558" t="s">
        <v>281</v>
      </c>
      <c r="O14" s="558">
        <v>76.418503035746397</v>
      </c>
      <c r="P14" s="590" t="s">
        <v>281</v>
      </c>
      <c r="Q14" s="559">
        <v>76.553388790138101</v>
      </c>
      <c r="R14" s="592" t="s">
        <v>281</v>
      </c>
      <c r="S14" s="559">
        <v>76.920242334995706</v>
      </c>
      <c r="T14" s="386" t="s">
        <v>281</v>
      </c>
      <c r="U14" s="274"/>
      <c r="V14" s="274"/>
      <c r="W14" s="274"/>
      <c r="X14" s="274"/>
      <c r="Y14" s="274"/>
      <c r="Z14" s="274"/>
      <c r="AA14" s="274"/>
    </row>
    <row r="15" spans="2:27" s="219" customFormat="1" ht="19.5">
      <c r="B15" s="538" t="s">
        <v>243</v>
      </c>
      <c r="C15" s="573">
        <v>78.514622074432197</v>
      </c>
      <c r="D15" s="558"/>
      <c r="E15" s="558">
        <v>78.222559088195695</v>
      </c>
      <c r="F15" s="558"/>
      <c r="G15" s="558">
        <v>77.527149154253806</v>
      </c>
      <c r="H15" s="558"/>
      <c r="I15" s="558">
        <v>77.735119015316698</v>
      </c>
      <c r="J15" s="558"/>
      <c r="K15" s="558">
        <v>79.406133055132401</v>
      </c>
      <c r="L15" s="558" t="s">
        <v>281</v>
      </c>
      <c r="M15" s="558">
        <v>80.293321251907997</v>
      </c>
      <c r="N15" s="558" t="s">
        <v>281</v>
      </c>
      <c r="O15" s="558">
        <v>80.302087875656596</v>
      </c>
      <c r="P15" s="590" t="s">
        <v>281</v>
      </c>
      <c r="Q15" s="332">
        <v>79.078590724412194</v>
      </c>
      <c r="R15" s="385" t="s">
        <v>281</v>
      </c>
      <c r="S15" s="332">
        <v>79.118260114611502</v>
      </c>
      <c r="T15" s="386" t="s">
        <v>281</v>
      </c>
      <c r="U15" s="274"/>
      <c r="V15" s="274"/>
      <c r="W15" s="274"/>
      <c r="X15" s="274"/>
      <c r="Y15" s="274"/>
      <c r="Z15" s="274"/>
      <c r="AA15" s="274"/>
    </row>
    <row r="16" spans="2:27" s="219" customFormat="1" ht="19.5">
      <c r="B16" s="538" t="s">
        <v>125</v>
      </c>
      <c r="C16" s="573">
        <v>53.077952024770099</v>
      </c>
      <c r="D16" s="558"/>
      <c r="E16" s="558">
        <v>52.916621206530401</v>
      </c>
      <c r="F16" s="558"/>
      <c r="G16" s="558">
        <v>52.535681749164901</v>
      </c>
      <c r="H16" s="558"/>
      <c r="I16" s="558">
        <v>53.740573152337902</v>
      </c>
      <c r="J16" s="558"/>
      <c r="K16" s="558">
        <v>54.959861503627003</v>
      </c>
      <c r="L16" s="558" t="s">
        <v>281</v>
      </c>
      <c r="M16" s="558">
        <v>56.503412284223202</v>
      </c>
      <c r="N16" s="558" t="s">
        <v>281</v>
      </c>
      <c r="O16" s="558">
        <v>56.132802465964602</v>
      </c>
      <c r="P16" s="590" t="s">
        <v>281</v>
      </c>
      <c r="Q16" s="332">
        <v>55.5999492643328</v>
      </c>
      <c r="R16" s="590" t="s">
        <v>281</v>
      </c>
      <c r="S16" s="332">
        <v>56.212011717212597</v>
      </c>
      <c r="T16" s="591"/>
      <c r="U16" s="274"/>
      <c r="V16" s="274"/>
      <c r="W16" s="274"/>
      <c r="X16" s="274"/>
      <c r="Y16" s="274"/>
      <c r="Z16" s="274"/>
      <c r="AA16" s="274"/>
    </row>
    <row r="17" spans="2:27" s="219" customFormat="1" ht="19.5">
      <c r="B17" s="538" t="s">
        <v>118</v>
      </c>
      <c r="C17" s="573">
        <v>70.865338981561294</v>
      </c>
      <c r="D17" s="590" t="s">
        <v>284</v>
      </c>
      <c r="E17" s="558">
        <v>71.430997289325305</v>
      </c>
      <c r="F17" s="590" t="s">
        <v>284</v>
      </c>
      <c r="G17" s="558">
        <v>71.753583938470598</v>
      </c>
      <c r="H17" s="590" t="s">
        <v>284</v>
      </c>
      <c r="I17" s="558">
        <v>72.615813198839803</v>
      </c>
      <c r="J17" s="590" t="s">
        <v>284</v>
      </c>
      <c r="K17" s="558">
        <v>73.645403360527496</v>
      </c>
      <c r="L17" s="590" t="s">
        <v>324</v>
      </c>
      <c r="M17" s="558">
        <v>74.079629036381206</v>
      </c>
      <c r="N17" s="590" t="s">
        <v>324</v>
      </c>
      <c r="O17" s="558">
        <v>75.001364546284705</v>
      </c>
      <c r="P17" s="590" t="s">
        <v>324</v>
      </c>
      <c r="Q17" s="332">
        <v>75.957821748828295</v>
      </c>
      <c r="R17" s="590" t="s">
        <v>324</v>
      </c>
      <c r="S17" s="332">
        <v>77.6024704316184</v>
      </c>
      <c r="T17" s="591" t="s">
        <v>321</v>
      </c>
      <c r="U17" s="274"/>
      <c r="V17" s="274"/>
      <c r="W17" s="274"/>
      <c r="X17" s="274"/>
      <c r="Y17" s="274"/>
      <c r="Z17" s="274"/>
      <c r="AA17" s="274"/>
    </row>
    <row r="18" spans="2:27" s="219" customFormat="1" ht="19.5">
      <c r="B18" s="538" t="s">
        <v>245</v>
      </c>
      <c r="C18" s="573">
        <v>68.855941712421995</v>
      </c>
      <c r="D18" s="558"/>
      <c r="E18" s="558">
        <v>67.712412278681199</v>
      </c>
      <c r="F18" s="558"/>
      <c r="G18" s="558">
        <v>66.667215734075697</v>
      </c>
      <c r="H18" s="558"/>
      <c r="I18" s="558">
        <v>65.839253471929297</v>
      </c>
      <c r="J18" s="558"/>
      <c r="K18" s="558">
        <v>65.254649128490897</v>
      </c>
      <c r="L18" s="558" t="s">
        <v>281</v>
      </c>
      <c r="M18" s="558">
        <v>65.658542647218695</v>
      </c>
      <c r="N18" s="558" t="s">
        <v>281</v>
      </c>
      <c r="O18" s="558">
        <v>65.641613676639196</v>
      </c>
      <c r="P18" s="590" t="s">
        <v>281</v>
      </c>
      <c r="Q18" s="332">
        <v>66.991215543727606</v>
      </c>
      <c r="R18" s="385" t="s">
        <v>281</v>
      </c>
      <c r="S18" s="332">
        <v>68.784899738383004</v>
      </c>
      <c r="T18" s="386" t="s">
        <v>281</v>
      </c>
      <c r="U18" s="274"/>
      <c r="V18" s="274"/>
      <c r="W18" s="274"/>
      <c r="X18" s="274"/>
      <c r="Y18" s="274"/>
      <c r="Z18" s="274"/>
      <c r="AA18" s="274"/>
    </row>
    <row r="19" spans="2:27" s="219" customFormat="1" ht="19.5">
      <c r="B19" s="538" t="s">
        <v>121</v>
      </c>
      <c r="C19" s="573">
        <v>64.5868791574689</v>
      </c>
      <c r="D19" s="558"/>
      <c r="E19" s="558">
        <v>63.631035304534201</v>
      </c>
      <c r="F19" s="590" t="s">
        <v>283</v>
      </c>
      <c r="G19" s="558">
        <v>63.717768989948297</v>
      </c>
      <c r="H19" s="558"/>
      <c r="I19" s="558">
        <v>65.105778597509698</v>
      </c>
      <c r="J19" s="558"/>
      <c r="K19" s="558">
        <v>65.366771141505296</v>
      </c>
      <c r="L19" s="558" t="s">
        <v>281</v>
      </c>
      <c r="M19" s="558">
        <v>65.537487142147199</v>
      </c>
      <c r="N19" s="558" t="s">
        <v>281</v>
      </c>
      <c r="O19" s="558">
        <v>65.921436794807803</v>
      </c>
      <c r="P19" s="590" t="s">
        <v>281</v>
      </c>
      <c r="Q19" s="332">
        <v>65.674145900305504</v>
      </c>
      <c r="R19" s="590" t="s">
        <v>281</v>
      </c>
      <c r="S19" s="332">
        <v>65.726988966483006</v>
      </c>
      <c r="T19" s="591" t="s">
        <v>281</v>
      </c>
      <c r="U19" s="274"/>
      <c r="V19" s="274"/>
      <c r="W19" s="274"/>
      <c r="X19" s="274"/>
      <c r="Y19" s="274"/>
      <c r="Z19" s="274"/>
      <c r="AA19" s="274"/>
    </row>
    <row r="20" spans="2:27" s="219" customFormat="1" ht="19.5">
      <c r="B20" s="538" t="s">
        <v>265</v>
      </c>
      <c r="C20" s="573">
        <v>33.342430424311097</v>
      </c>
      <c r="D20" s="558"/>
      <c r="E20" s="558">
        <v>33.878994016146301</v>
      </c>
      <c r="F20" s="558"/>
      <c r="G20" s="558">
        <v>32.960641382305703</v>
      </c>
      <c r="H20" s="558"/>
      <c r="I20" s="558">
        <v>42.207755190459402</v>
      </c>
      <c r="J20" s="558"/>
      <c r="K20" s="558">
        <v>48.764980892157197</v>
      </c>
      <c r="L20" s="558" t="s">
        <v>281</v>
      </c>
      <c r="M20" s="558">
        <v>48.157444328709602</v>
      </c>
      <c r="N20" s="558" t="s">
        <v>281</v>
      </c>
      <c r="O20" s="558">
        <v>46.1102127768795</v>
      </c>
      <c r="P20" s="590" t="s">
        <v>281</v>
      </c>
      <c r="Q20" s="332">
        <v>46.102157004249896</v>
      </c>
      <c r="R20" s="590" t="s">
        <v>281</v>
      </c>
      <c r="S20" s="332">
        <v>47.251825567635798</v>
      </c>
      <c r="T20" s="591"/>
      <c r="U20" s="274"/>
      <c r="V20" s="274"/>
      <c r="W20" s="274"/>
      <c r="X20" s="274"/>
      <c r="Y20" s="274"/>
      <c r="Z20" s="274"/>
      <c r="AA20" s="274"/>
    </row>
    <row r="21" spans="2:27" s="219" customFormat="1" ht="19.5">
      <c r="B21" s="538" t="s">
        <v>272</v>
      </c>
      <c r="C21" s="573">
        <v>71.873422581172704</v>
      </c>
      <c r="D21" s="590" t="s">
        <v>274</v>
      </c>
      <c r="E21" s="558">
        <v>71.002965758964706</v>
      </c>
      <c r="F21" s="590" t="s">
        <v>274</v>
      </c>
      <c r="G21" s="558">
        <v>71.833885547013196</v>
      </c>
      <c r="H21" s="590" t="s">
        <v>274</v>
      </c>
      <c r="I21" s="558">
        <v>72.211898837831896</v>
      </c>
      <c r="J21" s="590" t="s">
        <v>274</v>
      </c>
      <c r="K21" s="558">
        <v>74.316229491176998</v>
      </c>
      <c r="L21" s="590" t="s">
        <v>322</v>
      </c>
      <c r="M21" s="558">
        <v>72.860263474863302</v>
      </c>
      <c r="N21" s="590" t="s">
        <v>325</v>
      </c>
      <c r="O21" s="558">
        <v>74.5043598033227</v>
      </c>
      <c r="P21" s="590" t="s">
        <v>325</v>
      </c>
      <c r="Q21" s="332">
        <v>73.796603736959995</v>
      </c>
      <c r="R21" s="590" t="s">
        <v>325</v>
      </c>
      <c r="S21" s="332">
        <v>80.461043676977894</v>
      </c>
      <c r="T21" s="591" t="s">
        <v>329</v>
      </c>
      <c r="U21" s="274"/>
      <c r="V21" s="274"/>
      <c r="W21" s="274"/>
      <c r="X21" s="274"/>
      <c r="Y21" s="274"/>
      <c r="Z21" s="274"/>
      <c r="AA21" s="274"/>
    </row>
    <row r="22" spans="2:27" s="219" customFormat="1" ht="19.5">
      <c r="B22" s="538" t="s">
        <v>286</v>
      </c>
      <c r="C22" s="573">
        <v>54.712602046408797</v>
      </c>
      <c r="D22" s="558"/>
      <c r="E22" s="558">
        <v>56.671489616654704</v>
      </c>
      <c r="F22" s="590" t="s">
        <v>274</v>
      </c>
      <c r="G22" s="558">
        <v>58.159498127002799</v>
      </c>
      <c r="H22" s="558"/>
      <c r="I22" s="558">
        <v>60.799378135625602</v>
      </c>
      <c r="J22" s="590" t="s">
        <v>283</v>
      </c>
      <c r="K22" s="558">
        <v>62.369880199128801</v>
      </c>
      <c r="L22" s="558" t="s">
        <v>281</v>
      </c>
      <c r="M22" s="558">
        <v>63.149475058558998</v>
      </c>
      <c r="N22" s="558" t="s">
        <v>281</v>
      </c>
      <c r="O22" s="558">
        <v>63.173770598181001</v>
      </c>
      <c r="P22" s="590" t="s">
        <v>281</v>
      </c>
      <c r="Q22" s="332">
        <v>61.7988060455029</v>
      </c>
      <c r="R22" s="590" t="s">
        <v>281</v>
      </c>
      <c r="S22" s="332">
        <v>60.192791995853398</v>
      </c>
      <c r="T22" s="591" t="s">
        <v>281</v>
      </c>
      <c r="U22" s="274"/>
      <c r="V22" s="274"/>
      <c r="W22" s="274"/>
      <c r="X22" s="274"/>
      <c r="Y22" s="274"/>
      <c r="Z22" s="274"/>
      <c r="AA22" s="274"/>
    </row>
    <row r="23" spans="2:27" s="219" customFormat="1" ht="19.5">
      <c r="B23" s="538" t="s">
        <v>120</v>
      </c>
      <c r="C23" s="573">
        <v>76.090542551113003</v>
      </c>
      <c r="D23" s="590" t="s">
        <v>283</v>
      </c>
      <c r="E23" s="558">
        <v>77.756723594991996</v>
      </c>
      <c r="F23" s="558"/>
      <c r="G23" s="558">
        <v>78.491076993805706</v>
      </c>
      <c r="H23" s="558"/>
      <c r="I23" s="558">
        <v>78.752689436052506</v>
      </c>
      <c r="J23" s="558"/>
      <c r="K23" s="558">
        <v>78.7956392381315</v>
      </c>
      <c r="L23" s="590" t="s">
        <v>281</v>
      </c>
      <c r="M23" s="558">
        <v>79.421869975658296</v>
      </c>
      <c r="N23" s="590" t="s">
        <v>329</v>
      </c>
      <c r="O23" s="558">
        <v>79.154268468530105</v>
      </c>
      <c r="P23" s="590" t="s">
        <v>281</v>
      </c>
      <c r="Q23" s="332">
        <v>78.654356080381106</v>
      </c>
      <c r="R23" s="590" t="s">
        <v>281</v>
      </c>
      <c r="S23" s="332">
        <v>78.559908240682006</v>
      </c>
      <c r="T23" s="591" t="s">
        <v>281</v>
      </c>
      <c r="U23" s="274"/>
      <c r="V23" s="274"/>
      <c r="W23" s="274"/>
      <c r="X23" s="274"/>
      <c r="Y23" s="274"/>
      <c r="Z23" s="274"/>
      <c r="AA23" s="274"/>
    </row>
    <row r="24" spans="2:27" s="219" customFormat="1" ht="19.5">
      <c r="B24" s="540" t="s">
        <v>128</v>
      </c>
      <c r="C24" s="576">
        <v>25.454804500362801</v>
      </c>
      <c r="D24" s="577"/>
      <c r="E24" s="577">
        <v>17.861242694567999</v>
      </c>
      <c r="F24" s="577"/>
      <c r="G24" s="577">
        <v>18.611032443182602</v>
      </c>
      <c r="H24" s="577"/>
      <c r="I24" s="577">
        <v>22.222855922879202</v>
      </c>
      <c r="J24" s="577"/>
      <c r="K24" s="577">
        <v>22.512065447819399</v>
      </c>
      <c r="L24" s="590" t="s">
        <v>322</v>
      </c>
      <c r="M24" s="577">
        <v>21.160433653037771</v>
      </c>
      <c r="N24" s="590" t="s">
        <v>322</v>
      </c>
      <c r="O24" s="577">
        <v>21.807649038946565</v>
      </c>
      <c r="P24" s="590" t="s">
        <v>322</v>
      </c>
      <c r="Q24" s="439">
        <v>21.352023088616043</v>
      </c>
      <c r="R24" s="590" t="s">
        <v>322</v>
      </c>
      <c r="S24" s="560">
        <v>20.932730138865143</v>
      </c>
      <c r="T24" s="591" t="s">
        <v>281</v>
      </c>
      <c r="U24" s="274"/>
      <c r="V24" s="274"/>
      <c r="W24" s="274"/>
      <c r="X24" s="274"/>
      <c r="Y24" s="274"/>
      <c r="Z24" s="274"/>
      <c r="AA24" s="274"/>
    </row>
    <row r="25" spans="2:27" s="219" customFormat="1" ht="19.5">
      <c r="B25" s="538" t="s">
        <v>249</v>
      </c>
      <c r="C25" s="573">
        <v>52.485408349458702</v>
      </c>
      <c r="D25" s="558"/>
      <c r="E25" s="558">
        <v>53.722601449127403</v>
      </c>
      <c r="F25" s="558"/>
      <c r="G25" s="558">
        <v>53.887445772406899</v>
      </c>
      <c r="H25" s="558"/>
      <c r="I25" s="558">
        <v>53.269565931220903</v>
      </c>
      <c r="J25" s="558"/>
      <c r="K25" s="558">
        <v>52.608411563514601</v>
      </c>
      <c r="L25" s="558" t="s">
        <v>281</v>
      </c>
      <c r="M25" s="558">
        <v>51.517716424534598</v>
      </c>
      <c r="N25" s="558" t="s">
        <v>281</v>
      </c>
      <c r="O25" s="558">
        <v>52.9933463837231</v>
      </c>
      <c r="P25" s="590" t="s">
        <v>281</v>
      </c>
      <c r="Q25" s="332">
        <v>54.325443459479501</v>
      </c>
      <c r="R25" s="385" t="s">
        <v>281</v>
      </c>
      <c r="S25" s="332">
        <v>53.863853826749903</v>
      </c>
      <c r="T25" s="591"/>
      <c r="U25" s="274"/>
      <c r="V25" s="274"/>
      <c r="W25" s="274"/>
      <c r="X25" s="274"/>
      <c r="Y25" s="274"/>
      <c r="Z25" s="274"/>
      <c r="AA25" s="274"/>
    </row>
    <row r="26" spans="2:27" s="219" customFormat="1" ht="19.5">
      <c r="B26" s="538" t="s">
        <v>287</v>
      </c>
      <c r="C26" s="573">
        <v>65.301966292134793</v>
      </c>
      <c r="D26" s="590" t="s">
        <v>283</v>
      </c>
      <c r="E26" s="558">
        <v>64.707091469681401</v>
      </c>
      <c r="F26" s="558"/>
      <c r="G26" s="558">
        <v>64.255807671528899</v>
      </c>
      <c r="H26" s="558"/>
      <c r="I26" s="558">
        <v>65.690843452576303</v>
      </c>
      <c r="J26" s="558"/>
      <c r="K26" s="558">
        <v>66.332939493812603</v>
      </c>
      <c r="L26" s="590" t="s">
        <v>281</v>
      </c>
      <c r="M26" s="558">
        <v>66.437114896701701</v>
      </c>
      <c r="N26" s="590" t="s">
        <v>281</v>
      </c>
      <c r="O26" s="558">
        <v>66.700450450450504</v>
      </c>
      <c r="P26" s="590" t="s">
        <v>281</v>
      </c>
      <c r="Q26" s="332">
        <v>66.583756894127802</v>
      </c>
      <c r="R26" s="590" t="s">
        <v>281</v>
      </c>
      <c r="S26" s="332">
        <v>66.061461105316098</v>
      </c>
      <c r="T26" s="591"/>
      <c r="U26" s="274"/>
      <c r="V26" s="274"/>
      <c r="W26" s="274"/>
      <c r="X26" s="274"/>
      <c r="Y26" s="274"/>
      <c r="Z26" s="274"/>
      <c r="AA26" s="274"/>
    </row>
    <row r="27" spans="2:27" s="219" customFormat="1" ht="19.5">
      <c r="B27" s="538" t="s">
        <v>251</v>
      </c>
      <c r="C27" s="573">
        <v>47.505975939639903</v>
      </c>
      <c r="D27" s="558"/>
      <c r="E27" s="558">
        <v>46.409080994507399</v>
      </c>
      <c r="F27" s="558"/>
      <c r="G27" s="558">
        <v>46.3903471672104</v>
      </c>
      <c r="H27" s="558"/>
      <c r="I27" s="558">
        <v>48.418755628610299</v>
      </c>
      <c r="J27" s="558"/>
      <c r="K27" s="558">
        <v>50.422970755017701</v>
      </c>
      <c r="L27" s="558" t="s">
        <v>281</v>
      </c>
      <c r="M27" s="558">
        <v>51.446023204233398</v>
      </c>
      <c r="N27" s="558" t="s">
        <v>281</v>
      </c>
      <c r="O27" s="558">
        <v>52.4926932486052</v>
      </c>
      <c r="P27" s="590" t="s">
        <v>281</v>
      </c>
      <c r="Q27" s="332">
        <v>56.9665738987675</v>
      </c>
      <c r="R27" s="385" t="s">
        <v>281</v>
      </c>
      <c r="S27" s="332">
        <v>59.668812269011497</v>
      </c>
      <c r="T27" s="591"/>
      <c r="U27" s="274"/>
      <c r="V27" s="274"/>
      <c r="W27" s="274"/>
      <c r="X27" s="274"/>
      <c r="Y27" s="274"/>
      <c r="Z27" s="274"/>
      <c r="AA27" s="274"/>
    </row>
    <row r="28" spans="2:27" s="219" customFormat="1" ht="19.5">
      <c r="B28" s="538" t="s">
        <v>123</v>
      </c>
      <c r="C28" s="573">
        <v>63.888263590429098</v>
      </c>
      <c r="D28" s="558"/>
      <c r="E28" s="558">
        <v>65.147583628544197</v>
      </c>
      <c r="F28" s="590" t="s">
        <v>274</v>
      </c>
      <c r="G28" s="558">
        <v>66.038069942452395</v>
      </c>
      <c r="H28" s="558"/>
      <c r="I28" s="558">
        <v>67.083514440258895</v>
      </c>
      <c r="J28" s="590" t="s">
        <v>274</v>
      </c>
      <c r="K28" s="558">
        <v>77.076529654799998</v>
      </c>
      <c r="L28" s="590" t="s">
        <v>325</v>
      </c>
      <c r="M28" s="558">
        <v>70.248633516445096</v>
      </c>
      <c r="N28" s="590" t="s">
        <v>331</v>
      </c>
      <c r="O28" s="558">
        <v>70.703798116721998</v>
      </c>
      <c r="P28" s="590" t="s">
        <v>323</v>
      </c>
      <c r="Q28" s="332">
        <v>71.221946493612194</v>
      </c>
      <c r="R28" s="590" t="s">
        <v>323</v>
      </c>
      <c r="S28" s="558">
        <v>70.919531440553996</v>
      </c>
      <c r="T28" s="591" t="s">
        <v>323</v>
      </c>
      <c r="U28" s="274"/>
      <c r="V28" s="274"/>
      <c r="W28" s="274"/>
      <c r="X28" s="274"/>
      <c r="Y28" s="274"/>
      <c r="Z28" s="274"/>
      <c r="AA28" s="274"/>
    </row>
    <row r="29" spans="2:27" s="219" customFormat="1" ht="19.5">
      <c r="B29" s="538" t="s">
        <v>124</v>
      </c>
      <c r="C29" s="573">
        <v>60.604261736767398</v>
      </c>
      <c r="D29" s="558"/>
      <c r="E29" s="558">
        <v>59.6099357306611</v>
      </c>
      <c r="F29" s="558"/>
      <c r="G29" s="558">
        <v>59.205356341435397</v>
      </c>
      <c r="H29" s="558"/>
      <c r="I29" s="558">
        <v>58.707848739880397</v>
      </c>
      <c r="J29" s="558"/>
      <c r="K29" s="558">
        <v>60.1441648962412</v>
      </c>
      <c r="L29" s="558" t="s">
        <v>281</v>
      </c>
      <c r="M29" s="558">
        <v>55.592942789265898</v>
      </c>
      <c r="N29" s="558" t="s">
        <v>281</v>
      </c>
      <c r="O29" s="558">
        <v>60.6589326434651</v>
      </c>
      <c r="P29" s="590" t="s">
        <v>281</v>
      </c>
      <c r="Q29" s="332">
        <v>56.598866461371102</v>
      </c>
      <c r="R29" s="385" t="s">
        <v>281</v>
      </c>
      <c r="S29" s="558" t="s">
        <v>122</v>
      </c>
      <c r="T29" s="386" t="s">
        <v>281</v>
      </c>
      <c r="U29" s="274"/>
      <c r="V29" s="274"/>
      <c r="W29" s="274"/>
      <c r="X29" s="274"/>
      <c r="Y29" s="274"/>
      <c r="Z29" s="274"/>
      <c r="AA29" s="274"/>
    </row>
    <row r="30" spans="2:27" s="219" customFormat="1" ht="19.5">
      <c r="B30" s="538" t="s">
        <v>288</v>
      </c>
      <c r="C30" s="573">
        <v>45.918101672943898</v>
      </c>
      <c r="D30" s="558"/>
      <c r="E30" s="558">
        <v>45.2920818441943</v>
      </c>
      <c r="F30" s="558"/>
      <c r="G30" s="558">
        <v>42.722367995798201</v>
      </c>
      <c r="H30" s="558"/>
      <c r="I30" s="558">
        <v>41.4122683955746</v>
      </c>
      <c r="J30" s="558"/>
      <c r="K30" s="558">
        <v>40.953783103659802</v>
      </c>
      <c r="L30" s="558" t="s">
        <v>281</v>
      </c>
      <c r="M30" s="558">
        <v>39.277527960265701</v>
      </c>
      <c r="N30" s="558" t="s">
        <v>281</v>
      </c>
      <c r="O30" s="558">
        <v>31.0411003628756</v>
      </c>
      <c r="P30" s="590" t="s">
        <v>281</v>
      </c>
      <c r="Q30" s="558">
        <v>29.955113559191201</v>
      </c>
      <c r="R30" s="385" t="s">
        <v>281</v>
      </c>
      <c r="S30" s="558" t="s">
        <v>122</v>
      </c>
      <c r="T30" s="386" t="s">
        <v>281</v>
      </c>
      <c r="U30" s="274"/>
      <c r="V30" s="274"/>
      <c r="W30" s="274"/>
      <c r="X30" s="274"/>
      <c r="Y30" s="274"/>
      <c r="Z30" s="274"/>
      <c r="AA30" s="274"/>
    </row>
    <row r="31" spans="2:27" s="219" customFormat="1" ht="19.5">
      <c r="B31" s="538" t="s">
        <v>289</v>
      </c>
      <c r="C31" s="573">
        <v>68.948529706743699</v>
      </c>
      <c r="D31" s="590" t="s">
        <v>274</v>
      </c>
      <c r="E31" s="558">
        <v>67.042665202506299</v>
      </c>
      <c r="F31" s="590" t="s">
        <v>274</v>
      </c>
      <c r="G31" s="558">
        <v>69.689236288335096</v>
      </c>
      <c r="H31" s="558"/>
      <c r="I31" s="558">
        <v>69.5819267360433</v>
      </c>
      <c r="J31" s="590" t="s">
        <v>274</v>
      </c>
      <c r="K31" s="558">
        <v>71.324872052053607</v>
      </c>
      <c r="L31" s="590" t="s">
        <v>332</v>
      </c>
      <c r="M31" s="558">
        <v>70.951225748514204</v>
      </c>
      <c r="N31" s="590" t="s">
        <v>322</v>
      </c>
      <c r="O31" s="558">
        <v>71.700572898398207</v>
      </c>
      <c r="P31" s="590" t="s">
        <v>332</v>
      </c>
      <c r="Q31" s="332">
        <v>72.348642115740105</v>
      </c>
      <c r="R31" s="590" t="s">
        <v>281</v>
      </c>
      <c r="S31" s="332">
        <v>72.446532713748894</v>
      </c>
      <c r="T31" s="591" t="s">
        <v>696</v>
      </c>
      <c r="U31" s="274"/>
      <c r="V31" s="274"/>
      <c r="W31" s="274"/>
      <c r="X31" s="274"/>
      <c r="Y31" s="274"/>
      <c r="Z31" s="274"/>
      <c r="AA31" s="274"/>
    </row>
    <row r="32" spans="2:27" s="219" customFormat="1" ht="19.5">
      <c r="B32" s="538" t="s">
        <v>290</v>
      </c>
      <c r="C32" s="573" t="s">
        <v>122</v>
      </c>
      <c r="D32" s="558"/>
      <c r="E32" s="558" t="s">
        <v>122</v>
      </c>
      <c r="F32" s="558"/>
      <c r="G32" s="558">
        <v>70.992095436513793</v>
      </c>
      <c r="H32" s="558"/>
      <c r="I32" s="558" t="s">
        <v>122</v>
      </c>
      <c r="J32" s="558"/>
      <c r="K32" s="558">
        <v>67.0851981376845</v>
      </c>
      <c r="L32" s="558" t="s">
        <v>281</v>
      </c>
      <c r="M32" s="558" t="s">
        <v>122</v>
      </c>
      <c r="N32" s="558" t="s">
        <v>281</v>
      </c>
      <c r="O32" s="558">
        <v>67.530856153858707</v>
      </c>
      <c r="P32" s="590" t="s">
        <v>281</v>
      </c>
      <c r="Q32" s="558" t="s">
        <v>122</v>
      </c>
      <c r="R32" s="385" t="s">
        <v>281</v>
      </c>
      <c r="S32" s="558">
        <v>68.272277361689902</v>
      </c>
      <c r="T32" s="386" t="s">
        <v>281</v>
      </c>
      <c r="U32" s="274"/>
      <c r="V32" s="274"/>
      <c r="W32" s="274"/>
      <c r="X32" s="274"/>
      <c r="Y32" s="274"/>
      <c r="Z32" s="274"/>
      <c r="AA32" s="274"/>
    </row>
    <row r="33" spans="2:27" s="219" customFormat="1" ht="19.5">
      <c r="B33" s="546" t="s">
        <v>127</v>
      </c>
      <c r="C33" s="580">
        <v>47.486770396429598</v>
      </c>
      <c r="D33" s="581"/>
      <c r="E33" s="581">
        <v>49.7781666072569</v>
      </c>
      <c r="F33" s="581"/>
      <c r="G33" s="581">
        <v>50.005403767153297</v>
      </c>
      <c r="H33" s="581"/>
      <c r="I33" s="581">
        <v>49.575051854893402</v>
      </c>
      <c r="J33" s="581"/>
      <c r="K33" s="581">
        <v>49.957618636310599</v>
      </c>
      <c r="L33" s="581" t="s">
        <v>281</v>
      </c>
      <c r="M33" s="581">
        <v>52.983012977705002</v>
      </c>
      <c r="N33" s="581" t="s">
        <v>281</v>
      </c>
      <c r="O33" s="581">
        <v>56.058214600134797</v>
      </c>
      <c r="P33" s="593" t="s">
        <v>281</v>
      </c>
      <c r="Q33" s="582">
        <v>55.774273585140399</v>
      </c>
      <c r="R33" s="562" t="s">
        <v>281</v>
      </c>
      <c r="S33" s="582">
        <v>61.3342495904798</v>
      </c>
      <c r="T33" s="563" t="s">
        <v>281</v>
      </c>
      <c r="U33" s="274"/>
      <c r="V33" s="274"/>
      <c r="W33" s="274"/>
      <c r="X33" s="274"/>
      <c r="Y33" s="274"/>
      <c r="Z33" s="274"/>
      <c r="AA33" s="274"/>
    </row>
    <row r="34" spans="2:27">
      <c r="C34" s="291"/>
      <c r="D34" s="291"/>
      <c r="E34" s="292"/>
      <c r="F34" s="292"/>
      <c r="G34" s="292"/>
      <c r="H34" s="292"/>
      <c r="I34" s="292"/>
      <c r="J34" s="292"/>
      <c r="K34" s="292"/>
      <c r="L34" s="292"/>
    </row>
    <row r="35" spans="2:27">
      <c r="B35" s="237" t="s">
        <v>270</v>
      </c>
      <c r="C35" s="291"/>
      <c r="D35" s="291"/>
      <c r="E35" s="292"/>
      <c r="F35" s="292"/>
      <c r="G35" s="292"/>
      <c r="H35" s="292"/>
      <c r="I35" s="292"/>
      <c r="J35" s="292"/>
      <c r="K35" s="292"/>
      <c r="L35" s="292"/>
    </row>
    <row r="36" spans="2:27">
      <c r="B36" s="237" t="s">
        <v>271</v>
      </c>
      <c r="C36" s="291"/>
      <c r="D36" s="291"/>
      <c r="E36" s="292"/>
      <c r="F36" s="292"/>
      <c r="G36" s="292"/>
      <c r="H36" s="292"/>
      <c r="I36" s="292"/>
      <c r="J36" s="292"/>
      <c r="K36" s="292"/>
      <c r="L36" s="292"/>
    </row>
    <row r="37" spans="2:27">
      <c r="B37" s="237" t="s">
        <v>238</v>
      </c>
      <c r="C37" s="291"/>
      <c r="D37" s="291"/>
      <c r="E37" s="292"/>
      <c r="F37" s="292"/>
      <c r="G37" s="292"/>
      <c r="H37" s="292"/>
      <c r="I37" s="292"/>
      <c r="J37" s="292"/>
      <c r="K37" s="292"/>
      <c r="L37" s="292"/>
    </row>
    <row r="38" spans="2:27">
      <c r="B38" s="237" t="s">
        <v>254</v>
      </c>
      <c r="C38" s="291"/>
      <c r="D38" s="291"/>
      <c r="E38" s="292"/>
      <c r="F38" s="292"/>
      <c r="G38" s="292"/>
      <c r="H38" s="292"/>
      <c r="I38" s="292"/>
      <c r="J38" s="292"/>
      <c r="K38" s="292"/>
      <c r="L38" s="292"/>
    </row>
    <row r="39" spans="2:27" s="1445" customFormat="1">
      <c r="B39" s="1450" t="s">
        <v>785</v>
      </c>
      <c r="C39" s="1462"/>
      <c r="D39" s="1462"/>
      <c r="E39" s="1463"/>
      <c r="F39" s="1463"/>
      <c r="G39" s="1463"/>
      <c r="H39" s="1463"/>
      <c r="I39" s="1463"/>
      <c r="J39" s="1463"/>
      <c r="K39" s="1463"/>
      <c r="L39" s="1463"/>
      <c r="U39" s="1436"/>
      <c r="V39" s="1436"/>
      <c r="W39" s="1436"/>
      <c r="X39" s="1436"/>
      <c r="Y39" s="1436"/>
      <c r="Z39" s="1436"/>
      <c r="AA39" s="1436"/>
    </row>
    <row r="40" spans="2:27">
      <c r="B40" s="276" t="s">
        <v>778</v>
      </c>
      <c r="C40" s="292"/>
      <c r="D40" s="292"/>
      <c r="E40" s="292"/>
      <c r="F40" s="292"/>
      <c r="G40" s="292"/>
      <c r="H40" s="292"/>
      <c r="I40" s="292"/>
      <c r="J40" s="292"/>
      <c r="K40" s="292"/>
      <c r="L40" s="292"/>
    </row>
    <row r="41" spans="2:27">
      <c r="B41" s="1459" t="s">
        <v>779</v>
      </c>
      <c r="C41" s="292"/>
      <c r="D41" s="292"/>
      <c r="E41" s="292"/>
      <c r="F41" s="292"/>
      <c r="G41" s="292"/>
      <c r="H41" s="292"/>
      <c r="I41" s="292"/>
      <c r="J41" s="292"/>
      <c r="K41" s="292"/>
      <c r="L41" s="292"/>
    </row>
    <row r="42" spans="2:27">
      <c r="B42" s="1412" t="s">
        <v>780</v>
      </c>
      <c r="C42" s="1413"/>
      <c r="D42" s="1413"/>
      <c r="E42" s="1413"/>
      <c r="F42" s="1413"/>
      <c r="G42" s="1413"/>
      <c r="H42" s="1413"/>
      <c r="I42" s="1413"/>
      <c r="J42" s="1413"/>
      <c r="K42" s="1413"/>
      <c r="L42" s="1413"/>
      <c r="M42" s="219"/>
      <c r="N42" s="219"/>
      <c r="O42" s="219"/>
    </row>
    <row r="43" spans="2:27">
      <c r="B43" s="293"/>
    </row>
  </sheetData>
  <mergeCells count="10">
    <mergeCell ref="S8:T8"/>
    <mergeCell ref="B5:T5"/>
    <mergeCell ref="B6:T6"/>
    <mergeCell ref="E8:F8"/>
    <mergeCell ref="G8:H8"/>
    <mergeCell ref="I8:J8"/>
    <mergeCell ref="K8:L8"/>
    <mergeCell ref="M8:N8"/>
    <mergeCell ref="O8:P8"/>
    <mergeCell ref="Q8:R8"/>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11FC1-A41D-46C1-8E7F-DD817E60590A}">
  <dimension ref="B5:AB43"/>
  <sheetViews>
    <sheetView showGridLines="0" topLeftCell="A19" workbookViewId="0">
      <selection activeCell="E40" sqref="E40"/>
    </sheetView>
  </sheetViews>
  <sheetFormatPr baseColWidth="10" defaultRowHeight="21.75"/>
  <cols>
    <col min="1" max="1" width="11.42578125" style="228"/>
    <col min="2" max="2" width="30.140625" style="228" customWidth="1"/>
    <col min="3" max="3" width="10.7109375" style="228" customWidth="1"/>
    <col min="4" max="4" width="3.7109375" style="228" customWidth="1"/>
    <col min="5" max="5" width="10.7109375" style="228" customWidth="1"/>
    <col min="6" max="6" width="3.7109375" style="228" customWidth="1"/>
    <col min="7" max="7" width="10.7109375" style="228" customWidth="1"/>
    <col min="8" max="8" width="3.7109375" style="228" customWidth="1"/>
    <col min="9" max="9" width="10.7109375" style="228" customWidth="1"/>
    <col min="10" max="10" width="3.7109375" style="228" customWidth="1"/>
    <col min="11" max="11" width="10.7109375" style="228" customWidth="1"/>
    <col min="12" max="12" width="3.7109375" style="228" customWidth="1"/>
    <col min="13" max="13" width="10.7109375" style="228" customWidth="1"/>
    <col min="14" max="14" width="3.7109375" style="228" customWidth="1"/>
    <col min="15" max="15" width="9.85546875" style="228" customWidth="1"/>
    <col min="16" max="16" width="3.7109375" style="228" customWidth="1"/>
    <col min="17" max="17" width="11" style="228" customWidth="1"/>
    <col min="18" max="18" width="3.7109375" style="228" customWidth="1"/>
    <col min="19" max="19" width="10.7109375" style="228" customWidth="1"/>
    <col min="20" max="20" width="3.7109375" style="228" customWidth="1"/>
    <col min="21" max="21" width="5.7109375" style="228" customWidth="1"/>
    <col min="29" max="16384" width="11.42578125" style="228"/>
  </cols>
  <sheetData>
    <row r="5" spans="2:20" s="219" customFormat="1" ht="21" customHeight="1">
      <c r="B5" s="1633" t="s">
        <v>709</v>
      </c>
      <c r="C5" s="1634"/>
      <c r="D5" s="1634"/>
      <c r="E5" s="1634"/>
      <c r="F5" s="1634"/>
      <c r="G5" s="1634"/>
      <c r="H5" s="1634"/>
      <c r="I5" s="1634"/>
      <c r="J5" s="1634"/>
      <c r="K5" s="1634"/>
      <c r="L5" s="1634"/>
      <c r="M5" s="1634"/>
      <c r="N5" s="1634"/>
      <c r="O5" s="1634"/>
      <c r="P5" s="1634"/>
      <c r="Q5" s="1634"/>
      <c r="R5" s="1634"/>
      <c r="S5" s="1634"/>
      <c r="T5" s="1635"/>
    </row>
    <row r="6" spans="2:20" s="219" customFormat="1" ht="18">
      <c r="B6" s="1636" t="s">
        <v>256</v>
      </c>
      <c r="C6" s="1637"/>
      <c r="D6" s="1637"/>
      <c r="E6" s="1637"/>
      <c r="F6" s="1637"/>
      <c r="G6" s="1637"/>
      <c r="H6" s="1637"/>
      <c r="I6" s="1637"/>
      <c r="J6" s="1637"/>
      <c r="K6" s="1637"/>
      <c r="L6" s="1637"/>
      <c r="M6" s="1637"/>
      <c r="N6" s="1637"/>
      <c r="O6" s="1637"/>
      <c r="P6" s="1637"/>
      <c r="Q6" s="1637"/>
      <c r="R6" s="1637"/>
      <c r="S6" s="1637"/>
      <c r="T6" s="1638"/>
    </row>
    <row r="7" spans="2:20" s="221" customFormat="1" ht="18">
      <c r="B7" s="509"/>
      <c r="C7" s="529"/>
      <c r="D7" s="529"/>
      <c r="E7" s="529"/>
      <c r="F7" s="529"/>
      <c r="G7" s="529"/>
      <c r="H7" s="529"/>
      <c r="I7" s="529"/>
      <c r="J7" s="529"/>
      <c r="K7" s="529"/>
      <c r="L7" s="529"/>
      <c r="M7" s="529"/>
      <c r="N7" s="529"/>
      <c r="O7" s="529"/>
      <c r="P7" s="529"/>
      <c r="Q7" s="529"/>
      <c r="R7" s="529"/>
      <c r="S7" s="529"/>
      <c r="T7" s="529"/>
    </row>
    <row r="8" spans="2:20" s="219" customFormat="1" ht="18">
      <c r="B8" s="525" t="s">
        <v>117</v>
      </c>
      <c r="C8" s="527">
        <v>2013</v>
      </c>
      <c r="D8" s="587"/>
      <c r="E8" s="1629">
        <v>2014</v>
      </c>
      <c r="F8" s="1639"/>
      <c r="G8" s="1629">
        <v>2015</v>
      </c>
      <c r="H8" s="1639"/>
      <c r="I8" s="1629">
        <v>2016</v>
      </c>
      <c r="J8" s="1639"/>
      <c r="K8" s="1629">
        <v>2017</v>
      </c>
      <c r="L8" s="1639"/>
      <c r="M8" s="1629">
        <v>2018</v>
      </c>
      <c r="N8" s="1639"/>
      <c r="O8" s="1629">
        <v>2019</v>
      </c>
      <c r="P8" s="1639"/>
      <c r="Q8" s="1629">
        <v>2020</v>
      </c>
      <c r="R8" s="1639"/>
      <c r="S8" s="1629">
        <v>2021</v>
      </c>
      <c r="T8" s="1639"/>
    </row>
    <row r="9" spans="2:20" s="219" customFormat="1" ht="19.5">
      <c r="B9" s="533" t="s">
        <v>119</v>
      </c>
      <c r="C9" s="569">
        <v>14.877346326726</v>
      </c>
      <c r="D9" s="588" t="s">
        <v>284</v>
      </c>
      <c r="E9" s="570">
        <v>14.623671132966701</v>
      </c>
      <c r="F9" s="588" t="s">
        <v>284</v>
      </c>
      <c r="G9" s="570">
        <v>14.0632475664866</v>
      </c>
      <c r="H9" s="588" t="s">
        <v>324</v>
      </c>
      <c r="I9" s="570">
        <v>13.8009875630707</v>
      </c>
      <c r="J9" s="588" t="s">
        <v>324</v>
      </c>
      <c r="K9" s="570">
        <v>13.544469344036701</v>
      </c>
      <c r="L9" s="588" t="s">
        <v>324</v>
      </c>
      <c r="M9" s="571">
        <v>13.5360229951463</v>
      </c>
      <c r="N9" s="588" t="s">
        <v>324</v>
      </c>
      <c r="O9" s="571">
        <v>13.653391521104099</v>
      </c>
      <c r="P9" s="588" t="s">
        <v>284</v>
      </c>
      <c r="Q9" s="571">
        <v>14.6262146085447</v>
      </c>
      <c r="R9" s="588" t="s">
        <v>327</v>
      </c>
      <c r="S9" s="571">
        <v>14.8087479181521</v>
      </c>
      <c r="T9" s="589" t="s">
        <v>324</v>
      </c>
    </row>
    <row r="10" spans="2:20" s="219" customFormat="1" ht="19.5">
      <c r="B10" s="538" t="s">
        <v>275</v>
      </c>
      <c r="C10" s="573">
        <v>44.972318106600603</v>
      </c>
      <c r="D10" s="590" t="s">
        <v>276</v>
      </c>
      <c r="E10" s="558">
        <v>47.7293745905937</v>
      </c>
      <c r="F10" s="590" t="s">
        <v>276</v>
      </c>
      <c r="G10" s="558">
        <v>51.166424891244503</v>
      </c>
      <c r="H10" s="590" t="s">
        <v>281</v>
      </c>
      <c r="I10" s="558">
        <v>49.531348155504602</v>
      </c>
      <c r="J10" s="590" t="s">
        <v>281</v>
      </c>
      <c r="K10" s="558">
        <v>46.809084309862101</v>
      </c>
      <c r="L10" s="590" t="s">
        <v>281</v>
      </c>
      <c r="M10" s="558" t="s">
        <v>122</v>
      </c>
      <c r="N10" s="385" t="s">
        <v>281</v>
      </c>
      <c r="O10" s="558">
        <v>37.773188147163097</v>
      </c>
      <c r="P10" s="385"/>
      <c r="Q10" s="558">
        <v>36.204298925115999</v>
      </c>
      <c r="R10" s="385" t="s">
        <v>281</v>
      </c>
      <c r="S10" s="558">
        <v>38.039238930214701</v>
      </c>
      <c r="T10" s="386" t="s">
        <v>281</v>
      </c>
    </row>
    <row r="11" spans="2:20" s="219" customFormat="1" ht="19.5">
      <c r="B11" s="538" t="s">
        <v>277</v>
      </c>
      <c r="C11" s="573">
        <v>11.208341424794201</v>
      </c>
      <c r="D11" s="590" t="s">
        <v>274</v>
      </c>
      <c r="E11" s="558" t="s">
        <v>122</v>
      </c>
      <c r="F11" s="558"/>
      <c r="G11" s="558">
        <v>12.6976490586613</v>
      </c>
      <c r="H11" s="590" t="s">
        <v>322</v>
      </c>
      <c r="I11" s="558" t="s">
        <v>122</v>
      </c>
      <c r="J11" s="558" t="s">
        <v>281</v>
      </c>
      <c r="K11" s="558">
        <v>10.0689613453512</v>
      </c>
      <c r="L11" s="590" t="s">
        <v>322</v>
      </c>
      <c r="M11" s="558" t="s">
        <v>122</v>
      </c>
      <c r="N11" s="590" t="s">
        <v>322</v>
      </c>
      <c r="O11" s="558">
        <v>9.5050839840458394</v>
      </c>
      <c r="P11" s="385"/>
      <c r="Q11" s="558" t="s">
        <v>122</v>
      </c>
      <c r="R11" s="385" t="s">
        <v>281</v>
      </c>
      <c r="S11" s="558" t="s">
        <v>258</v>
      </c>
      <c r="T11" s="386" t="s">
        <v>281</v>
      </c>
    </row>
    <row r="12" spans="2:20" s="219" customFormat="1" ht="19.5">
      <c r="B12" s="538" t="s">
        <v>282</v>
      </c>
      <c r="C12" s="573">
        <v>8.8838198575876195</v>
      </c>
      <c r="D12" s="558"/>
      <c r="E12" s="558">
        <v>8.6091940577845403</v>
      </c>
      <c r="F12" s="590" t="s">
        <v>283</v>
      </c>
      <c r="G12" s="558">
        <v>6.9578375812242301</v>
      </c>
      <c r="H12" s="590" t="s">
        <v>281</v>
      </c>
      <c r="I12" s="558">
        <v>6.6443949517446201</v>
      </c>
      <c r="J12" s="590" t="s">
        <v>281</v>
      </c>
      <c r="K12" s="558">
        <v>7.0362473347548002</v>
      </c>
      <c r="L12" s="590" t="s">
        <v>281</v>
      </c>
      <c r="M12" s="332">
        <v>6.89665093796755</v>
      </c>
      <c r="N12" s="590" t="s">
        <v>281</v>
      </c>
      <c r="O12" s="332">
        <v>6.66174298375185</v>
      </c>
      <c r="P12" s="590" t="s">
        <v>276</v>
      </c>
      <c r="Q12" s="332">
        <v>7.5925483639837603</v>
      </c>
      <c r="R12" s="590" t="s">
        <v>281</v>
      </c>
      <c r="S12" s="332">
        <v>6.9069139570372098</v>
      </c>
      <c r="T12" s="591" t="s">
        <v>323</v>
      </c>
    </row>
    <row r="13" spans="2:20" s="219" customFormat="1" ht="19.5">
      <c r="B13" s="538" t="s">
        <v>129</v>
      </c>
      <c r="C13" s="573">
        <v>8.3975438221523504</v>
      </c>
      <c r="D13" s="590" t="s">
        <v>283</v>
      </c>
      <c r="E13" s="558">
        <v>8.1434646936302304</v>
      </c>
      <c r="F13" s="590" t="s">
        <v>283</v>
      </c>
      <c r="G13" s="558">
        <v>7.8108892403483399</v>
      </c>
      <c r="H13" s="558" t="s">
        <v>281</v>
      </c>
      <c r="I13" s="558">
        <v>12.895051694705201</v>
      </c>
      <c r="J13" s="590" t="s">
        <v>329</v>
      </c>
      <c r="K13" s="558">
        <v>13.117497810756401</v>
      </c>
      <c r="L13" s="558" t="s">
        <v>281</v>
      </c>
      <c r="M13" s="332">
        <v>12.6296730181162</v>
      </c>
      <c r="N13" s="590" t="s">
        <v>322</v>
      </c>
      <c r="O13" s="559">
        <v>11.2898820403177</v>
      </c>
      <c r="P13" s="590"/>
      <c r="Q13" s="559">
        <v>11.0541808913071</v>
      </c>
      <c r="R13" s="590" t="s">
        <v>322</v>
      </c>
      <c r="S13" s="558" t="s">
        <v>258</v>
      </c>
      <c r="T13" s="591" t="s">
        <v>281</v>
      </c>
    </row>
    <row r="14" spans="2:20" s="219" customFormat="1" ht="18">
      <c r="B14" s="538" t="s">
        <v>126</v>
      </c>
      <c r="C14" s="573">
        <v>16.156863751757498</v>
      </c>
      <c r="D14" s="558"/>
      <c r="E14" s="558">
        <v>15.802915114898999</v>
      </c>
      <c r="F14" s="558"/>
      <c r="G14" s="558">
        <v>16.160656723936398</v>
      </c>
      <c r="H14" s="558" t="s">
        <v>281</v>
      </c>
      <c r="I14" s="558">
        <v>15.6955315965296</v>
      </c>
      <c r="J14" s="558" t="s">
        <v>281</v>
      </c>
      <c r="K14" s="558">
        <v>15.221631770470401</v>
      </c>
      <c r="L14" s="558" t="s">
        <v>281</v>
      </c>
      <c r="M14" s="332">
        <v>15.1760023824092</v>
      </c>
      <c r="N14" s="385" t="s">
        <v>281</v>
      </c>
      <c r="O14" s="559">
        <v>15.4680088482306</v>
      </c>
      <c r="P14" s="592"/>
      <c r="Q14" s="559">
        <v>15.7293341583198</v>
      </c>
      <c r="R14" s="385" t="s">
        <v>281</v>
      </c>
      <c r="S14" s="558">
        <v>15.280110383477</v>
      </c>
      <c r="T14" s="386" t="s">
        <v>281</v>
      </c>
    </row>
    <row r="15" spans="2:20" s="219" customFormat="1" ht="18">
      <c r="B15" s="538" t="s">
        <v>243</v>
      </c>
      <c r="C15" s="573">
        <v>10.9136458743434</v>
      </c>
      <c r="D15" s="558"/>
      <c r="E15" s="558">
        <v>11.2128960662012</v>
      </c>
      <c r="F15" s="558"/>
      <c r="G15" s="558">
        <v>11.7425505204282</v>
      </c>
      <c r="H15" s="558" t="s">
        <v>281</v>
      </c>
      <c r="I15" s="558">
        <v>11.544508432072501</v>
      </c>
      <c r="J15" s="558" t="s">
        <v>281</v>
      </c>
      <c r="K15" s="558">
        <v>10.6990772222148</v>
      </c>
      <c r="L15" s="558" t="s">
        <v>281</v>
      </c>
      <c r="M15" s="332">
        <v>10.073872594914899</v>
      </c>
      <c r="N15" s="385" t="s">
        <v>281</v>
      </c>
      <c r="O15" s="332">
        <v>9.9925997438509206</v>
      </c>
      <c r="P15" s="385"/>
      <c r="Q15" s="332">
        <v>10.10799455211</v>
      </c>
      <c r="R15" s="385" t="s">
        <v>281</v>
      </c>
      <c r="S15" s="332">
        <v>9.7710013250031995</v>
      </c>
      <c r="T15" s="386" t="s">
        <v>281</v>
      </c>
    </row>
    <row r="16" spans="2:20" s="219" customFormat="1" ht="19.5">
      <c r="B16" s="538" t="s">
        <v>125</v>
      </c>
      <c r="C16" s="573">
        <v>18.724881834163099</v>
      </c>
      <c r="D16" s="558"/>
      <c r="E16" s="558">
        <v>18.7874617132574</v>
      </c>
      <c r="F16" s="558"/>
      <c r="G16" s="558">
        <v>19.1314910416034</v>
      </c>
      <c r="H16" s="558" t="s">
        <v>281</v>
      </c>
      <c r="I16" s="558">
        <v>18.499245852186998</v>
      </c>
      <c r="J16" s="558" t="s">
        <v>281</v>
      </c>
      <c r="K16" s="558">
        <v>17.741196838120199</v>
      </c>
      <c r="L16" s="558" t="s">
        <v>281</v>
      </c>
      <c r="M16" s="332">
        <v>16.827244747758598</v>
      </c>
      <c r="N16" s="385" t="s">
        <v>281</v>
      </c>
      <c r="O16" s="332">
        <v>17.004880554842</v>
      </c>
      <c r="P16" s="590" t="s">
        <v>276</v>
      </c>
      <c r="Q16" s="332">
        <v>17.4594114662608</v>
      </c>
      <c r="R16" s="590" t="s">
        <v>281</v>
      </c>
      <c r="S16" s="332">
        <v>16.870444978605001</v>
      </c>
      <c r="T16" s="591"/>
    </row>
    <row r="17" spans="2:20" s="219" customFormat="1" ht="19.5">
      <c r="B17" s="538" t="s">
        <v>118</v>
      </c>
      <c r="C17" s="573">
        <v>11.5070925102389</v>
      </c>
      <c r="D17" s="590" t="s">
        <v>284</v>
      </c>
      <c r="E17" s="558">
        <v>11.342905600174401</v>
      </c>
      <c r="F17" s="590" t="s">
        <v>284</v>
      </c>
      <c r="G17" s="558">
        <v>10.773727288673101</v>
      </c>
      <c r="H17" s="590" t="s">
        <v>330</v>
      </c>
      <c r="I17" s="558">
        <v>9.8428200537992208</v>
      </c>
      <c r="J17" s="590" t="s">
        <v>330</v>
      </c>
      <c r="K17" s="558">
        <v>9.5687529278662193</v>
      </c>
      <c r="L17" s="590" t="s">
        <v>324</v>
      </c>
      <c r="M17" s="332">
        <v>9.9138399338901806</v>
      </c>
      <c r="N17" s="590" t="s">
        <v>324</v>
      </c>
      <c r="O17" s="332">
        <v>9.5593474370870393</v>
      </c>
      <c r="P17" s="590" t="s">
        <v>284</v>
      </c>
      <c r="Q17" s="332">
        <v>9.1247917034651493</v>
      </c>
      <c r="R17" s="590" t="s">
        <v>324</v>
      </c>
      <c r="S17" s="332">
        <v>8.29118140774405</v>
      </c>
      <c r="T17" s="591" t="s">
        <v>321</v>
      </c>
    </row>
    <row r="18" spans="2:20" s="219" customFormat="1" ht="19.5">
      <c r="B18" s="538" t="s">
        <v>245</v>
      </c>
      <c r="C18" s="573">
        <v>8.9226672252060908</v>
      </c>
      <c r="D18" s="558"/>
      <c r="E18" s="558">
        <v>8.6469802367899806</v>
      </c>
      <c r="F18" s="558"/>
      <c r="G18" s="558">
        <v>8.1734174504604002</v>
      </c>
      <c r="H18" s="558" t="s">
        <v>281</v>
      </c>
      <c r="I18" s="558">
        <v>8.1571353841480896</v>
      </c>
      <c r="J18" s="590" t="s">
        <v>281</v>
      </c>
      <c r="K18" s="558">
        <v>8.5385213503531396</v>
      </c>
      <c r="L18" s="558" t="s">
        <v>281</v>
      </c>
      <c r="M18" s="332">
        <v>8.3104214238004293</v>
      </c>
      <c r="N18" s="385" t="s">
        <v>281</v>
      </c>
      <c r="O18" s="332">
        <v>8.0877425503715497</v>
      </c>
      <c r="P18" s="385"/>
      <c r="Q18" s="332">
        <v>7.6261773912040098</v>
      </c>
      <c r="R18" s="385" t="s">
        <v>281</v>
      </c>
      <c r="S18" s="332">
        <v>7.3269593712647403</v>
      </c>
      <c r="T18" s="386" t="s">
        <v>281</v>
      </c>
    </row>
    <row r="19" spans="2:20" s="219" customFormat="1" ht="19.5">
      <c r="B19" s="538" t="s">
        <v>121</v>
      </c>
      <c r="C19" s="573">
        <v>13.059358705968201</v>
      </c>
      <c r="D19" s="558"/>
      <c r="E19" s="558">
        <v>12.737441151956199</v>
      </c>
      <c r="F19" s="590" t="s">
        <v>283</v>
      </c>
      <c r="G19" s="558">
        <v>12.969181374194701</v>
      </c>
      <c r="H19" s="558" t="s">
        <v>281</v>
      </c>
      <c r="I19" s="558">
        <v>12.7095542614585</v>
      </c>
      <c r="J19" s="590" t="s">
        <v>281</v>
      </c>
      <c r="K19" s="558">
        <v>12.417290092857799</v>
      </c>
      <c r="L19" s="558" t="s">
        <v>281</v>
      </c>
      <c r="M19" s="332">
        <v>12.456032369855</v>
      </c>
      <c r="N19" s="590" t="s">
        <v>281</v>
      </c>
      <c r="O19" s="332">
        <v>12.3270820945122</v>
      </c>
      <c r="P19" s="590" t="s">
        <v>274</v>
      </c>
      <c r="Q19" s="332">
        <v>11.8255906284973</v>
      </c>
      <c r="R19" s="590" t="s">
        <v>281</v>
      </c>
      <c r="S19" s="332">
        <v>11.720313067049901</v>
      </c>
      <c r="T19" s="591" t="s">
        <v>281</v>
      </c>
    </row>
    <row r="20" spans="2:20" s="219" customFormat="1" ht="19.5">
      <c r="B20" s="538" t="s">
        <v>265</v>
      </c>
      <c r="C20" s="573">
        <v>27.982424420230998</v>
      </c>
      <c r="D20" s="558"/>
      <c r="E20" s="558">
        <v>27.720764598456299</v>
      </c>
      <c r="F20" s="558"/>
      <c r="G20" s="558">
        <v>28.133840429153299</v>
      </c>
      <c r="H20" s="558" t="s">
        <v>281</v>
      </c>
      <c r="I20" s="558">
        <v>25.015676840461101</v>
      </c>
      <c r="J20" s="590" t="s">
        <v>281</v>
      </c>
      <c r="K20" s="558">
        <v>22.131738641994101</v>
      </c>
      <c r="L20" s="558" t="s">
        <v>281</v>
      </c>
      <c r="M20" s="332">
        <v>22.396538353882701</v>
      </c>
      <c r="N20" s="385" t="s">
        <v>281</v>
      </c>
      <c r="O20" s="332">
        <v>22.413011301900202</v>
      </c>
      <c r="P20" s="590" t="s">
        <v>276</v>
      </c>
      <c r="Q20" s="332">
        <v>21.539571806591301</v>
      </c>
      <c r="R20" s="590" t="s">
        <v>281</v>
      </c>
      <c r="S20" s="332">
        <v>22.310357561687098</v>
      </c>
      <c r="T20" s="591" t="s">
        <v>323</v>
      </c>
    </row>
    <row r="21" spans="2:20" s="219" customFormat="1" ht="19.5">
      <c r="B21" s="538" t="s">
        <v>272</v>
      </c>
      <c r="C21" s="573">
        <v>4.5856231826357803</v>
      </c>
      <c r="D21" s="590" t="s">
        <v>274</v>
      </c>
      <c r="E21" s="558">
        <v>4.3913453761121604</v>
      </c>
      <c r="F21" s="590" t="s">
        <v>274</v>
      </c>
      <c r="G21" s="558">
        <v>4.3812526136327099</v>
      </c>
      <c r="H21" s="590" t="s">
        <v>322</v>
      </c>
      <c r="I21" s="558">
        <v>4.2045919813549197</v>
      </c>
      <c r="J21" s="590" t="s">
        <v>322</v>
      </c>
      <c r="K21" s="558">
        <v>3.8203639175094599</v>
      </c>
      <c r="L21" s="590" t="s">
        <v>322</v>
      </c>
      <c r="M21" s="332">
        <v>4.1602026050397898</v>
      </c>
      <c r="N21" s="590" t="s">
        <v>325</v>
      </c>
      <c r="O21" s="332">
        <v>3.7675061375871999</v>
      </c>
      <c r="P21" s="590" t="s">
        <v>274</v>
      </c>
      <c r="Q21" s="332">
        <v>3.5971428111329802</v>
      </c>
      <c r="R21" s="590" t="s">
        <v>325</v>
      </c>
      <c r="S21" s="332">
        <v>3.5016696556213698</v>
      </c>
      <c r="T21" s="591" t="s">
        <v>329</v>
      </c>
    </row>
    <row r="22" spans="2:20" s="219" customFormat="1" ht="19.5">
      <c r="B22" s="538" t="s">
        <v>286</v>
      </c>
      <c r="C22" s="573">
        <v>13.9988848168288</v>
      </c>
      <c r="D22" s="558"/>
      <c r="E22" s="558">
        <v>13.588658147881601</v>
      </c>
      <c r="F22" s="590" t="s">
        <v>274</v>
      </c>
      <c r="G22" s="558">
        <v>13.136254908155401</v>
      </c>
      <c r="H22" s="558" t="s">
        <v>281</v>
      </c>
      <c r="I22" s="558">
        <v>12.5641970873671</v>
      </c>
      <c r="J22" s="590" t="s">
        <v>329</v>
      </c>
      <c r="K22" s="558">
        <v>12.350282533365</v>
      </c>
      <c r="L22" s="558" t="s">
        <v>281</v>
      </c>
      <c r="M22" s="332">
        <v>12.4299726685908</v>
      </c>
      <c r="N22" s="385" t="s">
        <v>281</v>
      </c>
      <c r="O22" s="332">
        <v>12.592390282570699</v>
      </c>
      <c r="P22" s="590" t="s">
        <v>276</v>
      </c>
      <c r="Q22" s="332">
        <v>13.212030705933699</v>
      </c>
      <c r="R22" s="590" t="s">
        <v>281</v>
      </c>
      <c r="S22" s="332">
        <v>13.9628686922038</v>
      </c>
      <c r="T22" s="591" t="s">
        <v>281</v>
      </c>
    </row>
    <row r="23" spans="2:20" s="219" customFormat="1" ht="19.5">
      <c r="B23" s="538" t="s">
        <v>120</v>
      </c>
      <c r="C23" s="573">
        <v>9.1684093153331698</v>
      </c>
      <c r="D23" s="590" t="s">
        <v>283</v>
      </c>
      <c r="E23" s="558">
        <v>8.3258040576762706</v>
      </c>
      <c r="F23" s="558"/>
      <c r="G23" s="558">
        <v>7.8987605680460202</v>
      </c>
      <c r="H23" s="558" t="s">
        <v>281</v>
      </c>
      <c r="I23" s="558">
        <v>7.5486688437207796</v>
      </c>
      <c r="J23" s="590" t="s">
        <v>281</v>
      </c>
      <c r="K23" s="558">
        <v>7.8137597423884904</v>
      </c>
      <c r="L23" s="558" t="s">
        <v>281</v>
      </c>
      <c r="M23" s="332">
        <v>7.7522680656424496</v>
      </c>
      <c r="N23" s="590" t="s">
        <v>281</v>
      </c>
      <c r="O23" s="332">
        <v>7.8112184900673904</v>
      </c>
      <c r="P23" s="590"/>
      <c r="Q23" s="332">
        <v>8.2770225793828391</v>
      </c>
      <c r="R23" s="590" t="s">
        <v>281</v>
      </c>
      <c r="S23" s="332">
        <v>8.3560935772288207</v>
      </c>
      <c r="T23" s="591" t="s">
        <v>281</v>
      </c>
    </row>
    <row r="24" spans="2:20" s="219" customFormat="1" ht="19.5">
      <c r="B24" s="540" t="s">
        <v>128</v>
      </c>
      <c r="C24" s="576">
        <v>41.800100762029103</v>
      </c>
      <c r="D24" s="577"/>
      <c r="E24" s="577">
        <v>32.328685726081098</v>
      </c>
      <c r="F24" s="577"/>
      <c r="G24" s="577">
        <v>30.119493679984402</v>
      </c>
      <c r="H24" s="577" t="s">
        <v>281</v>
      </c>
      <c r="I24" s="577">
        <v>26.3818909332857</v>
      </c>
      <c r="J24" s="590" t="s">
        <v>281</v>
      </c>
      <c r="K24" s="577">
        <v>26.168125245560901</v>
      </c>
      <c r="L24" s="590" t="s">
        <v>322</v>
      </c>
      <c r="M24" s="439">
        <v>26.555642685779983</v>
      </c>
      <c r="N24" s="590" t="s">
        <v>322</v>
      </c>
      <c r="O24" s="439">
        <v>26.181240043696874</v>
      </c>
      <c r="P24" s="590" t="s">
        <v>274</v>
      </c>
      <c r="Q24" s="439">
        <v>26.333286383974681</v>
      </c>
      <c r="R24" s="590" t="s">
        <v>322</v>
      </c>
      <c r="S24" s="439">
        <v>26.433003201643459</v>
      </c>
      <c r="T24" s="591" t="s">
        <v>281</v>
      </c>
    </row>
    <row r="25" spans="2:20" s="219" customFormat="1" ht="19.5">
      <c r="B25" s="538" t="s">
        <v>249</v>
      </c>
      <c r="C25" s="573">
        <v>15.984015196598101</v>
      </c>
      <c r="D25" s="590"/>
      <c r="E25" s="558">
        <v>15.237929043624201</v>
      </c>
      <c r="F25" s="590"/>
      <c r="G25" s="558">
        <v>15.039728147857801</v>
      </c>
      <c r="H25" s="590" t="s">
        <v>281</v>
      </c>
      <c r="I25" s="558">
        <v>14.153174372639899</v>
      </c>
      <c r="J25" s="590" t="s">
        <v>281</v>
      </c>
      <c r="K25" s="558">
        <v>13.677681052153799</v>
      </c>
      <c r="L25" s="590" t="s">
        <v>281</v>
      </c>
      <c r="M25" s="332">
        <v>13.854632844672301</v>
      </c>
      <c r="N25" s="590" t="s">
        <v>281</v>
      </c>
      <c r="O25" s="332">
        <v>12.7305077156959</v>
      </c>
      <c r="P25" s="590"/>
      <c r="Q25" s="332">
        <v>12.444796840789699</v>
      </c>
      <c r="R25" s="590" t="s">
        <v>281</v>
      </c>
      <c r="S25" s="332">
        <v>13.1742151897712</v>
      </c>
      <c r="T25" s="591" t="s">
        <v>323</v>
      </c>
    </row>
    <row r="26" spans="2:20" s="219" customFormat="1" ht="19.5">
      <c r="B26" s="538" t="s">
        <v>287</v>
      </c>
      <c r="C26" s="573">
        <v>5.9550561797752799</v>
      </c>
      <c r="D26" s="590" t="s">
        <v>283</v>
      </c>
      <c r="E26" s="558">
        <v>6.0911270983213504</v>
      </c>
      <c r="F26" s="590" t="s">
        <v>283</v>
      </c>
      <c r="G26" s="558">
        <v>6.0777957860615901</v>
      </c>
      <c r="H26" s="590" t="s">
        <v>324</v>
      </c>
      <c r="I26" s="558">
        <v>6.0584181161798503</v>
      </c>
      <c r="J26" s="590" t="s">
        <v>324</v>
      </c>
      <c r="K26" s="558">
        <v>5.6401965051924599</v>
      </c>
      <c r="L26" s="590" t="s">
        <v>324</v>
      </c>
      <c r="M26" s="332">
        <v>5.8656518062099803</v>
      </c>
      <c r="N26" s="590" t="s">
        <v>324</v>
      </c>
      <c r="O26" s="332">
        <v>5.7094594594594597</v>
      </c>
      <c r="P26" s="590" t="s">
        <v>284</v>
      </c>
      <c r="Q26" s="332">
        <v>5.6126311236076596</v>
      </c>
      <c r="R26" s="590" t="s">
        <v>324</v>
      </c>
      <c r="S26" s="332">
        <v>5.46992668586884</v>
      </c>
      <c r="T26" s="591" t="s">
        <v>321</v>
      </c>
    </row>
    <row r="27" spans="2:20" s="219" customFormat="1" ht="19.5">
      <c r="B27" s="538" t="s">
        <v>251</v>
      </c>
      <c r="C27" s="573">
        <v>6.5154743456881397</v>
      </c>
      <c r="D27" s="558"/>
      <c r="E27" s="558">
        <v>6.2642342437709404</v>
      </c>
      <c r="F27" s="558"/>
      <c r="G27" s="558">
        <v>6.4839753487560303</v>
      </c>
      <c r="H27" s="558" t="s">
        <v>281</v>
      </c>
      <c r="I27" s="558">
        <v>5.2555467586531499</v>
      </c>
      <c r="J27" s="590" t="s">
        <v>281</v>
      </c>
      <c r="K27" s="558">
        <v>5.4830917864117996</v>
      </c>
      <c r="L27" s="558" t="s">
        <v>281</v>
      </c>
      <c r="M27" s="332">
        <v>5.3099928304508301</v>
      </c>
      <c r="N27" s="385" t="s">
        <v>281</v>
      </c>
      <c r="O27" s="332">
        <v>5.1328890504370799</v>
      </c>
      <c r="P27" s="385"/>
      <c r="Q27" s="332">
        <v>4.9483468098819499</v>
      </c>
      <c r="R27" s="385" t="s">
        <v>281</v>
      </c>
      <c r="S27" s="332">
        <v>4.7060464105495399</v>
      </c>
      <c r="T27" s="591" t="s">
        <v>323</v>
      </c>
    </row>
    <row r="28" spans="2:20" s="219" customFormat="1" ht="19.5">
      <c r="B28" s="538" t="s">
        <v>123</v>
      </c>
      <c r="C28" s="573">
        <v>7.8991934227067597</v>
      </c>
      <c r="D28" s="558"/>
      <c r="E28" s="558">
        <v>7.2621864338095898</v>
      </c>
      <c r="F28" s="590" t="s">
        <v>274</v>
      </c>
      <c r="G28" s="558">
        <v>4.7952519370291</v>
      </c>
      <c r="H28" s="590" t="s">
        <v>325</v>
      </c>
      <c r="I28" s="558">
        <v>4.6979160017699302</v>
      </c>
      <c r="J28" s="590" t="s">
        <v>325</v>
      </c>
      <c r="K28" s="558">
        <v>4.5535744330947399</v>
      </c>
      <c r="L28" s="590" t="s">
        <v>325</v>
      </c>
      <c r="M28" s="332">
        <v>6.6365630032450502</v>
      </c>
      <c r="N28" s="590" t="s">
        <v>323</v>
      </c>
      <c r="O28" s="332">
        <v>4.4615598380168402</v>
      </c>
      <c r="P28" s="590" t="s">
        <v>276</v>
      </c>
      <c r="Q28" s="332">
        <v>4.9798484640719902</v>
      </c>
      <c r="R28" s="590" t="s">
        <v>323</v>
      </c>
      <c r="S28" s="558">
        <v>5.0855510578614798</v>
      </c>
      <c r="T28" s="590" t="s">
        <v>323</v>
      </c>
    </row>
    <row r="29" spans="2:20" s="219" customFormat="1" ht="18">
      <c r="B29" s="538" t="s">
        <v>124</v>
      </c>
      <c r="C29" s="573">
        <v>30.264660756449501</v>
      </c>
      <c r="D29" s="558"/>
      <c r="E29" s="558">
        <v>30.481789960673801</v>
      </c>
      <c r="F29" s="558"/>
      <c r="G29" s="558">
        <v>31.066349568384901</v>
      </c>
      <c r="H29" s="558" t="s">
        <v>281</v>
      </c>
      <c r="I29" s="558">
        <v>31.973981771007701</v>
      </c>
      <c r="J29" s="558" t="s">
        <v>281</v>
      </c>
      <c r="K29" s="558">
        <v>30.4203473396128</v>
      </c>
      <c r="L29" s="558" t="s">
        <v>281</v>
      </c>
      <c r="M29" s="332">
        <v>34.4311817503878</v>
      </c>
      <c r="N29" s="385" t="s">
        <v>281</v>
      </c>
      <c r="O29" s="332">
        <v>28.286505296546</v>
      </c>
      <c r="P29" s="385"/>
      <c r="Q29" s="332">
        <v>32.825835737619599</v>
      </c>
      <c r="R29" s="385" t="s">
        <v>281</v>
      </c>
      <c r="S29" s="558" t="s">
        <v>258</v>
      </c>
      <c r="T29" s="386" t="s">
        <v>281</v>
      </c>
    </row>
    <row r="30" spans="2:20" s="219" customFormat="1" ht="18">
      <c r="B30" s="538" t="s">
        <v>288</v>
      </c>
      <c r="C30" s="573">
        <v>23.388826897980799</v>
      </c>
      <c r="D30" s="558"/>
      <c r="E30" s="558">
        <v>23.505484430947099</v>
      </c>
      <c r="F30" s="558"/>
      <c r="G30" s="558">
        <v>23.978708512398601</v>
      </c>
      <c r="H30" s="558" t="s">
        <v>281</v>
      </c>
      <c r="I30" s="558">
        <v>23.071289468862101</v>
      </c>
      <c r="J30" s="558" t="s">
        <v>281</v>
      </c>
      <c r="K30" s="558">
        <v>22.309388992688501</v>
      </c>
      <c r="L30" s="558" t="s">
        <v>281</v>
      </c>
      <c r="M30" s="558">
        <v>20.8441660224148</v>
      </c>
      <c r="N30" s="385" t="s">
        <v>281</v>
      </c>
      <c r="O30" s="558">
        <v>23.465096211646699</v>
      </c>
      <c r="P30" s="385"/>
      <c r="Q30" s="558">
        <v>24.268399277659</v>
      </c>
      <c r="R30" s="385" t="s">
        <v>281</v>
      </c>
      <c r="S30" s="558" t="s">
        <v>258</v>
      </c>
      <c r="T30" s="386" t="s">
        <v>281</v>
      </c>
    </row>
    <row r="31" spans="2:20" s="219" customFormat="1" ht="19.5">
      <c r="B31" s="538" t="s">
        <v>289</v>
      </c>
      <c r="C31" s="573">
        <v>3.6819512977895501</v>
      </c>
      <c r="D31" s="590" t="s">
        <v>274</v>
      </c>
      <c r="E31" s="558">
        <v>3.7465280020670502</v>
      </c>
      <c r="F31" s="590" t="s">
        <v>274</v>
      </c>
      <c r="G31" s="558">
        <v>3.4175258483659801</v>
      </c>
      <c r="H31" s="590" t="s">
        <v>332</v>
      </c>
      <c r="I31" s="558">
        <v>3.40443043272048</v>
      </c>
      <c r="J31" s="590" t="s">
        <v>322</v>
      </c>
      <c r="K31" s="558">
        <v>3.6217627240696499</v>
      </c>
      <c r="L31" s="590" t="s">
        <v>332</v>
      </c>
      <c r="M31" s="332">
        <v>3.61644143160941</v>
      </c>
      <c r="N31" s="590" t="s">
        <v>342</v>
      </c>
      <c r="O31" s="332">
        <v>4.5124517713083101</v>
      </c>
      <c r="P31" s="590" t="s">
        <v>283</v>
      </c>
      <c r="Q31" s="332">
        <v>4.3958481444618203</v>
      </c>
      <c r="R31" s="590" t="s">
        <v>274</v>
      </c>
      <c r="S31" s="332">
        <v>4.4131599152991496</v>
      </c>
      <c r="T31" s="591" t="s">
        <v>696</v>
      </c>
    </row>
    <row r="32" spans="2:20" s="219" customFormat="1" ht="19.5">
      <c r="B32" s="538" t="s">
        <v>290</v>
      </c>
      <c r="C32" s="573" t="s">
        <v>122</v>
      </c>
      <c r="D32" s="558"/>
      <c r="E32" s="558" t="s">
        <v>122</v>
      </c>
      <c r="F32" s="558"/>
      <c r="G32" s="558">
        <v>0.94298218206258999</v>
      </c>
      <c r="H32" s="590" t="s">
        <v>324</v>
      </c>
      <c r="I32" s="558" t="s">
        <v>328</v>
      </c>
      <c r="J32" s="590" t="s">
        <v>281</v>
      </c>
      <c r="K32" s="558">
        <v>0.87642934019765995</v>
      </c>
      <c r="L32" s="590" t="s">
        <v>324</v>
      </c>
      <c r="M32" s="558" t="s">
        <v>122</v>
      </c>
      <c r="N32" s="385" t="s">
        <v>281</v>
      </c>
      <c r="O32" s="558">
        <v>0.93526868360113002</v>
      </c>
      <c r="P32" s="385"/>
      <c r="Q32" s="558" t="s">
        <v>258</v>
      </c>
      <c r="R32" s="385" t="s">
        <v>281</v>
      </c>
      <c r="S32" s="558">
        <v>0.93972023657488002</v>
      </c>
      <c r="T32" s="386" t="s">
        <v>281</v>
      </c>
    </row>
    <row r="33" spans="2:20" s="219" customFormat="1" ht="19.5">
      <c r="B33" s="546" t="s">
        <v>127</v>
      </c>
      <c r="C33" s="580">
        <v>10.4238565217937</v>
      </c>
      <c r="D33" s="581"/>
      <c r="E33" s="581">
        <v>9.6908095337700093</v>
      </c>
      <c r="F33" s="581"/>
      <c r="G33" s="581">
        <v>10.3358785691057</v>
      </c>
      <c r="H33" s="581" t="s">
        <v>281</v>
      </c>
      <c r="I33" s="581">
        <v>7.9504399037408904</v>
      </c>
      <c r="J33" s="593" t="s">
        <v>324</v>
      </c>
      <c r="K33" s="581">
        <v>7.7543467337354501</v>
      </c>
      <c r="L33" s="593" t="s">
        <v>324</v>
      </c>
      <c r="M33" s="582">
        <v>7.4457638549330998</v>
      </c>
      <c r="N33" s="593" t="s">
        <v>324</v>
      </c>
      <c r="O33" s="582">
        <v>5.34329213057004</v>
      </c>
      <c r="P33" s="593"/>
      <c r="Q33" s="582">
        <v>5.3835858108019501</v>
      </c>
      <c r="R33" s="593" t="s">
        <v>324</v>
      </c>
      <c r="S33" s="582">
        <v>4.5053118337938498</v>
      </c>
      <c r="T33" s="594" t="s">
        <v>324</v>
      </c>
    </row>
    <row r="34" spans="2:20" s="201" customFormat="1" ht="15.75">
      <c r="C34" s="275"/>
      <c r="D34" s="275"/>
      <c r="E34" s="276"/>
      <c r="F34" s="276"/>
      <c r="G34" s="276"/>
      <c r="H34" s="276"/>
      <c r="I34" s="276"/>
      <c r="J34" s="276"/>
      <c r="K34" s="276"/>
      <c r="L34" s="276"/>
    </row>
    <row r="35" spans="2:20" s="201" customFormat="1" ht="15.75">
      <c r="B35" s="237" t="s">
        <v>270</v>
      </c>
      <c r="C35" s="275"/>
      <c r="D35" s="275"/>
      <c r="E35" s="276"/>
      <c r="F35" s="276"/>
      <c r="G35" s="276"/>
      <c r="H35" s="276"/>
      <c r="I35" s="276"/>
      <c r="J35" s="276"/>
      <c r="K35" s="276"/>
      <c r="L35" s="276"/>
    </row>
    <row r="36" spans="2:20" s="201" customFormat="1" ht="15.75">
      <c r="B36" s="237" t="s">
        <v>271</v>
      </c>
      <c r="C36" s="275"/>
      <c r="D36" s="275"/>
      <c r="E36" s="276"/>
      <c r="F36" s="276"/>
      <c r="G36" s="276"/>
      <c r="H36" s="276"/>
      <c r="I36" s="276"/>
      <c r="J36" s="276"/>
      <c r="K36" s="276"/>
      <c r="L36" s="276"/>
    </row>
    <row r="37" spans="2:20" s="201" customFormat="1" ht="15.75">
      <c r="B37" s="237" t="s">
        <v>238</v>
      </c>
      <c r="C37" s="275"/>
      <c r="D37" s="275"/>
      <c r="E37" s="276"/>
      <c r="F37" s="276"/>
      <c r="G37" s="276"/>
      <c r="H37" s="276"/>
      <c r="I37" s="276"/>
      <c r="J37" s="276"/>
      <c r="K37" s="276"/>
      <c r="L37" s="276"/>
    </row>
    <row r="38" spans="2:20" s="201" customFormat="1" ht="15.75">
      <c r="B38" s="237" t="s">
        <v>254</v>
      </c>
      <c r="C38" s="275"/>
      <c r="D38" s="275"/>
      <c r="E38" s="276"/>
      <c r="F38" s="276"/>
      <c r="G38" s="276"/>
      <c r="H38" s="276"/>
      <c r="I38" s="276"/>
      <c r="J38" s="276"/>
      <c r="K38" s="276"/>
      <c r="L38" s="276"/>
    </row>
    <row r="39" spans="2:20" s="1443" customFormat="1" ht="15.75">
      <c r="B39" s="1448" t="s">
        <v>341</v>
      </c>
      <c r="C39" s="1453"/>
      <c r="D39" s="1453"/>
      <c r="E39" s="1454"/>
      <c r="F39" s="1454"/>
      <c r="G39" s="1454"/>
      <c r="H39" s="1454"/>
      <c r="I39" s="1454"/>
      <c r="J39" s="1454"/>
      <c r="K39" s="1454"/>
      <c r="L39" s="1454"/>
    </row>
    <row r="40" spans="2:20" s="1443" customFormat="1" ht="15.75">
      <c r="B40" s="1450" t="s">
        <v>785</v>
      </c>
      <c r="C40" s="1453"/>
      <c r="D40" s="1453"/>
      <c r="E40" s="1454"/>
      <c r="F40" s="1454"/>
      <c r="G40" s="1454"/>
      <c r="H40" s="1454"/>
      <c r="I40" s="1454"/>
      <c r="J40" s="1454"/>
      <c r="K40" s="1454"/>
      <c r="L40" s="1454"/>
    </row>
    <row r="41" spans="2:20" s="201" customFormat="1" ht="15.75">
      <c r="B41" s="276" t="s">
        <v>778</v>
      </c>
      <c r="C41" s="276"/>
      <c r="D41" s="276"/>
      <c r="E41" s="276"/>
      <c r="F41" s="276"/>
      <c r="G41" s="276"/>
      <c r="H41" s="276"/>
      <c r="I41" s="276"/>
      <c r="J41" s="276"/>
      <c r="K41" s="276"/>
      <c r="L41" s="276"/>
    </row>
    <row r="42" spans="2:20" s="201" customFormat="1" ht="15.75">
      <c r="B42" s="1459" t="s">
        <v>779</v>
      </c>
      <c r="C42" s="276"/>
      <c r="D42" s="276"/>
      <c r="E42" s="276"/>
      <c r="F42" s="276"/>
      <c r="G42" s="276"/>
      <c r="H42" s="276"/>
      <c r="I42" s="276"/>
      <c r="J42" s="276"/>
      <c r="K42" s="276"/>
      <c r="L42" s="276"/>
    </row>
    <row r="43" spans="2:20" s="201" customFormat="1" ht="15.75">
      <c r="B43" s="236" t="s">
        <v>780</v>
      </c>
      <c r="C43" s="276"/>
      <c r="D43" s="276"/>
      <c r="E43" s="276"/>
      <c r="F43" s="276"/>
      <c r="G43" s="276"/>
      <c r="H43" s="276"/>
      <c r="I43" s="276"/>
      <c r="J43" s="276"/>
      <c r="K43" s="276"/>
      <c r="L43" s="276"/>
    </row>
  </sheetData>
  <mergeCells count="10">
    <mergeCell ref="B6:T6"/>
    <mergeCell ref="B5:T5"/>
    <mergeCell ref="O8:P8"/>
    <mergeCell ref="Q8:R8"/>
    <mergeCell ref="S8:T8"/>
    <mergeCell ref="E8:F8"/>
    <mergeCell ref="G8:H8"/>
    <mergeCell ref="I8:J8"/>
    <mergeCell ref="K8:L8"/>
    <mergeCell ref="M8:N8"/>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FD36F-2CC8-4658-BC64-8C60EFBBEFA6}">
  <dimension ref="B1:AB51"/>
  <sheetViews>
    <sheetView showGridLines="0" topLeftCell="A10" workbookViewId="0">
      <selection activeCell="L17" sqref="L17"/>
    </sheetView>
  </sheetViews>
  <sheetFormatPr baseColWidth="10" defaultRowHeight="21.75"/>
  <cols>
    <col min="1" max="1" width="11.42578125" style="228"/>
    <col min="2" max="2" width="29.140625" style="228" customWidth="1"/>
    <col min="3" max="3" width="10.7109375" style="228" customWidth="1"/>
    <col min="4" max="4" width="3.7109375" style="228" customWidth="1"/>
    <col min="5" max="5" width="10.7109375" style="228" customWidth="1"/>
    <col min="6" max="6" width="3.7109375" style="228" customWidth="1"/>
    <col min="7" max="7" width="10.7109375" style="228" customWidth="1"/>
    <col min="8" max="8" width="3.7109375" style="228" customWidth="1"/>
    <col min="9" max="9" width="10.7109375" style="228" customWidth="1"/>
    <col min="10" max="10" width="3.7109375" style="228" customWidth="1"/>
    <col min="11" max="11" width="10.7109375" style="228" customWidth="1"/>
    <col min="12" max="12" width="3.7109375" style="228" customWidth="1"/>
    <col min="13" max="13" width="10.7109375" style="228" customWidth="1"/>
    <col min="14" max="14" width="3.7109375" style="228" customWidth="1"/>
    <col min="15" max="15" width="9.7109375" style="228" customWidth="1"/>
    <col min="16" max="16" width="3.7109375" style="228" customWidth="1"/>
    <col min="17" max="17" width="8.5703125" style="228" customWidth="1"/>
    <col min="18" max="18" width="3.7109375" style="228" customWidth="1"/>
    <col min="19" max="19" width="10.7109375" style="228" customWidth="1"/>
    <col min="20" max="20" width="3.7109375" style="228" customWidth="1"/>
    <col min="21" max="21" width="5.7109375" style="228" customWidth="1"/>
    <col min="29" max="16384" width="11.42578125" style="228"/>
  </cols>
  <sheetData>
    <row r="1" spans="2:28" s="294" customFormat="1">
      <c r="V1" s="295"/>
      <c r="W1" s="295"/>
      <c r="X1" s="295"/>
      <c r="Y1" s="295"/>
      <c r="Z1" s="295"/>
      <c r="AA1" s="295"/>
      <c r="AB1" s="295"/>
    </row>
    <row r="2" spans="2:28" s="294" customFormat="1">
      <c r="V2" s="295"/>
      <c r="W2" s="295"/>
      <c r="X2" s="295"/>
      <c r="Y2" s="295"/>
      <c r="Z2" s="295"/>
      <c r="AA2" s="295"/>
      <c r="AB2" s="295"/>
    </row>
    <row r="3" spans="2:28" s="294" customFormat="1">
      <c r="V3" s="295"/>
      <c r="W3" s="295"/>
      <c r="X3" s="295"/>
      <c r="Y3" s="295"/>
      <c r="Z3" s="295"/>
      <c r="AA3" s="295"/>
      <c r="AB3" s="295"/>
    </row>
    <row r="4" spans="2:28" s="294" customFormat="1">
      <c r="V4" s="295"/>
      <c r="W4" s="295"/>
      <c r="X4" s="295"/>
      <c r="Y4" s="295"/>
      <c r="Z4" s="295"/>
      <c r="AA4" s="295"/>
      <c r="AB4" s="295"/>
    </row>
    <row r="5" spans="2:28" s="296" customFormat="1" ht="18">
      <c r="B5" s="1633" t="s">
        <v>710</v>
      </c>
      <c r="C5" s="1634"/>
      <c r="D5" s="1634"/>
      <c r="E5" s="1634"/>
      <c r="F5" s="1634"/>
      <c r="G5" s="1634"/>
      <c r="H5" s="1634"/>
      <c r="I5" s="1634"/>
      <c r="J5" s="1634"/>
      <c r="K5" s="1634"/>
      <c r="L5" s="1634"/>
      <c r="M5" s="1634"/>
      <c r="N5" s="1634"/>
      <c r="O5" s="1634"/>
      <c r="P5" s="1634"/>
      <c r="Q5" s="1634"/>
      <c r="R5" s="1634"/>
      <c r="S5" s="1634"/>
      <c r="T5" s="1635"/>
    </row>
    <row r="6" spans="2:28" s="296" customFormat="1" ht="18">
      <c r="B6" s="1636" t="s">
        <v>256</v>
      </c>
      <c r="C6" s="1637"/>
      <c r="D6" s="1637"/>
      <c r="E6" s="1637"/>
      <c r="F6" s="1637"/>
      <c r="G6" s="1637"/>
      <c r="H6" s="1637"/>
      <c r="I6" s="1637"/>
      <c r="J6" s="1637"/>
      <c r="K6" s="1637"/>
      <c r="L6" s="1637"/>
      <c r="M6" s="1637"/>
      <c r="N6" s="1637"/>
      <c r="O6" s="1637"/>
      <c r="P6" s="1637"/>
      <c r="Q6" s="1637"/>
      <c r="R6" s="1637"/>
      <c r="S6" s="1637"/>
      <c r="T6" s="1638"/>
    </row>
    <row r="7" spans="2:28" s="221" customFormat="1" ht="18">
      <c r="B7" s="509"/>
      <c r="C7" s="529"/>
      <c r="D7" s="529"/>
      <c r="E7" s="529"/>
      <c r="F7" s="529"/>
      <c r="G7" s="529"/>
      <c r="H7" s="529"/>
      <c r="I7" s="529"/>
      <c r="J7" s="529"/>
      <c r="K7" s="529"/>
      <c r="L7" s="529"/>
      <c r="M7" s="529"/>
      <c r="N7" s="529"/>
      <c r="O7" s="529"/>
      <c r="P7" s="529"/>
      <c r="Q7" s="529"/>
      <c r="R7" s="529"/>
      <c r="S7" s="529"/>
      <c r="T7" s="529"/>
    </row>
    <row r="8" spans="2:28" s="296" customFormat="1" ht="18">
      <c r="B8" s="1547" t="s">
        <v>117</v>
      </c>
      <c r="C8" s="1472">
        <v>2013</v>
      </c>
      <c r="D8" s="1472"/>
      <c r="E8" s="1629">
        <v>2014</v>
      </c>
      <c r="F8" s="1629"/>
      <c r="G8" s="1629">
        <v>2015</v>
      </c>
      <c r="H8" s="1629"/>
      <c r="I8" s="1629">
        <v>2016</v>
      </c>
      <c r="J8" s="1629"/>
      <c r="K8" s="1629">
        <v>2017</v>
      </c>
      <c r="L8" s="1629"/>
      <c r="M8" s="1629">
        <v>2018</v>
      </c>
      <c r="N8" s="1629"/>
      <c r="O8" s="1629">
        <v>2019</v>
      </c>
      <c r="P8" s="1629"/>
      <c r="Q8" s="1629">
        <v>2020</v>
      </c>
      <c r="R8" s="1629"/>
      <c r="S8" s="1629">
        <v>2021</v>
      </c>
      <c r="T8" s="1639"/>
      <c r="U8" s="297"/>
    </row>
    <row r="9" spans="2:28" s="296" customFormat="1" ht="19.5">
      <c r="B9" s="1477" t="s">
        <v>119</v>
      </c>
      <c r="C9" s="1502">
        <v>17.937785137060601</v>
      </c>
      <c r="D9" s="1490"/>
      <c r="E9" s="1490">
        <v>17.722099860782802</v>
      </c>
      <c r="F9" s="1490"/>
      <c r="G9" s="1490">
        <v>17.283056568147099</v>
      </c>
      <c r="H9" s="1490" t="s">
        <v>281</v>
      </c>
      <c r="I9" s="1490">
        <v>18.038465392395199</v>
      </c>
      <c r="J9" s="1518" t="s">
        <v>329</v>
      </c>
      <c r="K9" s="1490">
        <v>17.359798362321701</v>
      </c>
      <c r="L9" s="1490" t="s">
        <v>281</v>
      </c>
      <c r="M9" s="1490">
        <v>17.57894991781</v>
      </c>
      <c r="N9" s="1490" t="s">
        <v>281</v>
      </c>
      <c r="O9" s="1490">
        <v>17.4258019124855</v>
      </c>
      <c r="P9" s="1490" t="s">
        <v>281</v>
      </c>
      <c r="Q9" s="1490">
        <v>18.728992620725801</v>
      </c>
      <c r="R9" s="1518" t="s">
        <v>322</v>
      </c>
      <c r="S9" s="1490">
        <v>18.254725174866898</v>
      </c>
      <c r="T9" s="1519"/>
    </row>
    <row r="10" spans="2:28" s="296" customFormat="1" ht="19.5">
      <c r="B10" s="538" t="s">
        <v>275</v>
      </c>
      <c r="C10" s="573">
        <v>29.135135391411399</v>
      </c>
      <c r="D10" s="590" t="s">
        <v>276</v>
      </c>
      <c r="E10" s="558">
        <v>30.468554928068201</v>
      </c>
      <c r="F10" s="590" t="s">
        <v>276</v>
      </c>
      <c r="G10" s="558">
        <v>25.977390299200199</v>
      </c>
      <c r="H10" s="590" t="s">
        <v>281</v>
      </c>
      <c r="I10" s="558">
        <v>25.806407670943901</v>
      </c>
      <c r="J10" s="590" t="s">
        <v>281</v>
      </c>
      <c r="K10" s="558">
        <v>25.2232336696487</v>
      </c>
      <c r="L10" s="590" t="s">
        <v>281</v>
      </c>
      <c r="M10" s="558">
        <v>26.443829370243598</v>
      </c>
      <c r="N10" s="590" t="s">
        <v>281</v>
      </c>
      <c r="O10" s="558">
        <v>24.896289471532</v>
      </c>
      <c r="P10" s="590" t="s">
        <v>281</v>
      </c>
      <c r="Q10" s="558">
        <v>22.982909340162202</v>
      </c>
      <c r="R10" s="590" t="s">
        <v>281</v>
      </c>
      <c r="S10" s="558">
        <v>21.695739884202499</v>
      </c>
      <c r="T10" s="591" t="s">
        <v>281</v>
      </c>
    </row>
    <row r="11" spans="2:28" s="296" customFormat="1" ht="19.5">
      <c r="B11" s="538" t="s">
        <v>277</v>
      </c>
      <c r="C11" s="573">
        <v>29.632971333821299</v>
      </c>
      <c r="D11" s="590"/>
      <c r="E11" s="558" t="s">
        <v>122</v>
      </c>
      <c r="F11" s="558"/>
      <c r="G11" s="558">
        <v>30.626383142499801</v>
      </c>
      <c r="H11" s="590" t="s">
        <v>322</v>
      </c>
      <c r="I11" s="558" t="s">
        <v>122</v>
      </c>
      <c r="J11" s="558" t="s">
        <v>281</v>
      </c>
      <c r="K11" s="558">
        <v>33.981610307906401</v>
      </c>
      <c r="L11" s="590" t="s">
        <v>322</v>
      </c>
      <c r="M11" s="558" t="s">
        <v>122</v>
      </c>
      <c r="N11" s="558" t="s">
        <v>281</v>
      </c>
      <c r="O11" s="558">
        <v>35.711476883321197</v>
      </c>
      <c r="P11" s="590" t="s">
        <v>322</v>
      </c>
      <c r="Q11" s="558" t="s">
        <v>122</v>
      </c>
      <c r="R11" s="558" t="s">
        <v>281</v>
      </c>
      <c r="S11" s="558" t="s">
        <v>122</v>
      </c>
      <c r="T11" s="660" t="s">
        <v>281</v>
      </c>
    </row>
    <row r="12" spans="2:28" s="296" customFormat="1" ht="19.5">
      <c r="B12" s="538" t="s">
        <v>282</v>
      </c>
      <c r="C12" s="573">
        <v>39.465491199408198</v>
      </c>
      <c r="D12" s="558"/>
      <c r="E12" s="558">
        <v>37.7003158264124</v>
      </c>
      <c r="F12" s="590" t="s">
        <v>283</v>
      </c>
      <c r="G12" s="558">
        <v>39.299172180518099</v>
      </c>
      <c r="H12" s="590" t="s">
        <v>281</v>
      </c>
      <c r="I12" s="558">
        <v>39.449488892696003</v>
      </c>
      <c r="J12" s="590" t="s">
        <v>281</v>
      </c>
      <c r="K12" s="558">
        <v>39.777919308836204</v>
      </c>
      <c r="L12" s="590" t="s">
        <v>281</v>
      </c>
      <c r="M12" s="558">
        <v>38.892321952726697</v>
      </c>
      <c r="N12" s="590" t="s">
        <v>281</v>
      </c>
      <c r="O12" s="558">
        <v>38.924175283111801</v>
      </c>
      <c r="P12" s="590" t="s">
        <v>281</v>
      </c>
      <c r="Q12" s="558">
        <v>37.941246716025802</v>
      </c>
      <c r="R12" s="590" t="s">
        <v>281</v>
      </c>
      <c r="S12" s="558">
        <v>37.720389717102996</v>
      </c>
      <c r="T12" s="591" t="s">
        <v>323</v>
      </c>
    </row>
    <row r="13" spans="2:28" s="296" customFormat="1" ht="19.5">
      <c r="B13" s="538" t="s">
        <v>129</v>
      </c>
      <c r="C13" s="573">
        <v>39.3234704916879</v>
      </c>
      <c r="D13" s="558"/>
      <c r="E13" s="558">
        <v>38.959030831464801</v>
      </c>
      <c r="F13" s="590" t="s">
        <v>283</v>
      </c>
      <c r="G13" s="558">
        <v>38.532538069245497</v>
      </c>
      <c r="H13" s="590" t="s">
        <v>281</v>
      </c>
      <c r="I13" s="558">
        <v>43.059262501286</v>
      </c>
      <c r="J13" s="590" t="s">
        <v>326</v>
      </c>
      <c r="K13" s="558">
        <v>45.8543466206714</v>
      </c>
      <c r="L13" s="590" t="s">
        <v>281</v>
      </c>
      <c r="M13" s="558">
        <v>47.024314372097699</v>
      </c>
      <c r="N13" s="590" t="s">
        <v>322</v>
      </c>
      <c r="O13" s="558">
        <v>49.118768377971797</v>
      </c>
      <c r="P13" s="590" t="s">
        <v>322</v>
      </c>
      <c r="Q13" s="558">
        <v>47.593436486314197</v>
      </c>
      <c r="R13" s="590" t="s">
        <v>322</v>
      </c>
      <c r="S13" s="558" t="s">
        <v>122</v>
      </c>
      <c r="T13" s="591" t="s">
        <v>281</v>
      </c>
    </row>
    <row r="14" spans="2:28" s="296" customFormat="1" ht="18">
      <c r="B14" s="538" t="s">
        <v>126</v>
      </c>
      <c r="C14" s="573">
        <v>7.2317298486524599</v>
      </c>
      <c r="D14" s="558"/>
      <c r="E14" s="558">
        <v>6.9005119389659804</v>
      </c>
      <c r="F14" s="558"/>
      <c r="G14" s="558">
        <v>7.0472587990961797</v>
      </c>
      <c r="H14" s="558" t="s">
        <v>281</v>
      </c>
      <c r="I14" s="558">
        <v>6.8396843015993802</v>
      </c>
      <c r="J14" s="558" t="s">
        <v>281</v>
      </c>
      <c r="K14" s="558">
        <v>7.19045665726272</v>
      </c>
      <c r="L14" s="558" t="s">
        <v>281</v>
      </c>
      <c r="M14" s="558">
        <v>7.4087166011613803</v>
      </c>
      <c r="N14" s="558" t="s">
        <v>281</v>
      </c>
      <c r="O14" s="558">
        <v>8.1134881160229693</v>
      </c>
      <c r="P14" s="558" t="s">
        <v>281</v>
      </c>
      <c r="Q14" s="558">
        <v>7.7172770515422</v>
      </c>
      <c r="R14" s="558" t="s">
        <v>281</v>
      </c>
      <c r="S14" s="558">
        <v>7.7996472815273998</v>
      </c>
      <c r="T14" s="660" t="s">
        <v>281</v>
      </c>
    </row>
    <row r="15" spans="2:28" s="296" customFormat="1" ht="18">
      <c r="B15" s="538" t="s">
        <v>243</v>
      </c>
      <c r="C15" s="573">
        <v>9.2415426598028194</v>
      </c>
      <c r="D15" s="558"/>
      <c r="E15" s="558">
        <v>9.0484661204041092</v>
      </c>
      <c r="F15" s="558"/>
      <c r="G15" s="558">
        <v>9.0947993013468995</v>
      </c>
      <c r="H15" s="558" t="s">
        <v>281</v>
      </c>
      <c r="I15" s="558">
        <v>9.1345573462292702</v>
      </c>
      <c r="J15" s="558" t="s">
        <v>281</v>
      </c>
      <c r="K15" s="558">
        <v>8.4815229571243496</v>
      </c>
      <c r="L15" s="558" t="s">
        <v>281</v>
      </c>
      <c r="M15" s="558">
        <v>8.2240997428619593</v>
      </c>
      <c r="N15" s="558" t="s">
        <v>281</v>
      </c>
      <c r="O15" s="558">
        <v>8.2783727872746695</v>
      </c>
      <c r="P15" s="558" t="s">
        <v>281</v>
      </c>
      <c r="Q15" s="558">
        <v>8.9751789887276292</v>
      </c>
      <c r="R15" s="558" t="s">
        <v>281</v>
      </c>
      <c r="S15" s="558">
        <v>9.1355486749029708</v>
      </c>
      <c r="T15" s="660" t="s">
        <v>281</v>
      </c>
    </row>
    <row r="16" spans="2:28" s="296" customFormat="1" ht="19.5">
      <c r="B16" s="538" t="s">
        <v>125</v>
      </c>
      <c r="C16" s="573">
        <v>28.0315372249093</v>
      </c>
      <c r="D16" s="558"/>
      <c r="E16" s="558">
        <v>28.127596278172799</v>
      </c>
      <c r="F16" s="558"/>
      <c r="G16" s="558">
        <v>28.1202550865472</v>
      </c>
      <c r="H16" s="558" t="s">
        <v>281</v>
      </c>
      <c r="I16" s="558">
        <v>27.518853695324299</v>
      </c>
      <c r="J16" s="558" t="s">
        <v>281</v>
      </c>
      <c r="K16" s="558">
        <v>27.084107370256501</v>
      </c>
      <c r="L16" s="558" t="s">
        <v>281</v>
      </c>
      <c r="M16" s="558">
        <v>26.401712832865002</v>
      </c>
      <c r="N16" s="558" t="s">
        <v>281</v>
      </c>
      <c r="O16" s="558">
        <v>26.5926021063447</v>
      </c>
      <c r="P16" s="558" t="s">
        <v>281</v>
      </c>
      <c r="Q16" s="558">
        <v>26.648909183155801</v>
      </c>
      <c r="R16" s="558" t="s">
        <v>281</v>
      </c>
      <c r="S16" s="558">
        <v>26.592423188520399</v>
      </c>
      <c r="T16" s="591"/>
    </row>
    <row r="17" spans="2:20" s="296" customFormat="1" ht="19.5">
      <c r="B17" s="538" t="s">
        <v>118</v>
      </c>
      <c r="C17" s="573">
        <v>13.523228630187599</v>
      </c>
      <c r="D17" s="590" t="s">
        <v>284</v>
      </c>
      <c r="E17" s="558">
        <v>13.071615901786799</v>
      </c>
      <c r="F17" s="590" t="s">
        <v>284</v>
      </c>
      <c r="G17" s="558">
        <v>12.738445529275699</v>
      </c>
      <c r="H17" s="590" t="s">
        <v>330</v>
      </c>
      <c r="I17" s="558">
        <v>12.7078627463845</v>
      </c>
      <c r="J17" s="590" t="s">
        <v>330</v>
      </c>
      <c r="K17" s="558">
        <v>12.5713073530322</v>
      </c>
      <c r="L17" s="590" t="s">
        <v>324</v>
      </c>
      <c r="M17" s="558">
        <v>12.114887406846499</v>
      </c>
      <c r="N17" s="590" t="s">
        <v>324</v>
      </c>
      <c r="O17" s="558">
        <v>11.5279820499468</v>
      </c>
      <c r="P17" s="590" t="s">
        <v>324</v>
      </c>
      <c r="Q17" s="558">
        <v>11.0692578276366</v>
      </c>
      <c r="R17" s="590" t="s">
        <v>324</v>
      </c>
      <c r="S17" s="558">
        <v>10.426010498589999</v>
      </c>
      <c r="T17" s="591" t="s">
        <v>321</v>
      </c>
    </row>
    <row r="18" spans="2:20" s="296" customFormat="1" ht="18">
      <c r="B18" s="538" t="s">
        <v>245</v>
      </c>
      <c r="C18" s="573">
        <v>21.515237653536001</v>
      </c>
      <c r="D18" s="558"/>
      <c r="E18" s="558">
        <v>22.873266688165099</v>
      </c>
      <c r="F18" s="558"/>
      <c r="G18" s="558">
        <v>24.386828970992799</v>
      </c>
      <c r="H18" s="558" t="s">
        <v>281</v>
      </c>
      <c r="I18" s="558">
        <v>25.139636523177099</v>
      </c>
      <c r="J18" s="558" t="s">
        <v>281</v>
      </c>
      <c r="K18" s="558">
        <v>25.387157390008401</v>
      </c>
      <c r="L18" s="558" t="s">
        <v>281</v>
      </c>
      <c r="M18" s="558">
        <v>25.2232940335834</v>
      </c>
      <c r="N18" s="558" t="s">
        <v>281</v>
      </c>
      <c r="O18" s="558">
        <v>25.384581018897698</v>
      </c>
      <c r="P18" s="558" t="s">
        <v>281</v>
      </c>
      <c r="Q18" s="558">
        <v>24.561859015967801</v>
      </c>
      <c r="R18" s="558" t="s">
        <v>281</v>
      </c>
      <c r="S18" s="558">
        <v>23.111926656451899</v>
      </c>
      <c r="T18" s="660" t="s">
        <v>281</v>
      </c>
    </row>
    <row r="19" spans="2:20" s="296" customFormat="1" ht="19.5">
      <c r="B19" s="538" t="s">
        <v>121</v>
      </c>
      <c r="C19" s="573">
        <v>20.879797221615199</v>
      </c>
      <c r="D19" s="558"/>
      <c r="E19" s="558">
        <v>22.121305148133398</v>
      </c>
      <c r="F19" s="590" t="s">
        <v>283</v>
      </c>
      <c r="G19" s="558">
        <v>20.787426721757999</v>
      </c>
      <c r="H19" s="590" t="s">
        <v>281</v>
      </c>
      <c r="I19" s="558">
        <v>20.541420750627299</v>
      </c>
      <c r="J19" s="590" t="s">
        <v>281</v>
      </c>
      <c r="K19" s="558">
        <v>20.6355326342028</v>
      </c>
      <c r="L19" s="590" t="s">
        <v>281</v>
      </c>
      <c r="M19" s="558">
        <v>20.449090607892298</v>
      </c>
      <c r="N19" s="590" t="s">
        <v>281</v>
      </c>
      <c r="O19" s="558">
        <v>20.1057089931255</v>
      </c>
      <c r="P19" s="590" t="s">
        <v>281</v>
      </c>
      <c r="Q19" s="558">
        <v>20.5187289699691</v>
      </c>
      <c r="R19" s="590" t="s">
        <v>281</v>
      </c>
      <c r="S19" s="558">
        <v>20.4838626339466</v>
      </c>
      <c r="T19" s="591" t="s">
        <v>281</v>
      </c>
    </row>
    <row r="20" spans="2:20" s="296" customFormat="1" ht="19.5">
      <c r="B20" s="538" t="s">
        <v>265</v>
      </c>
      <c r="C20" s="573">
        <v>37.429980827880797</v>
      </c>
      <c r="D20" s="558"/>
      <c r="E20" s="558">
        <v>37.158922276266502</v>
      </c>
      <c r="F20" s="558"/>
      <c r="G20" s="558">
        <v>37.783920836708099</v>
      </c>
      <c r="H20" s="558" t="s">
        <v>281</v>
      </c>
      <c r="I20" s="558">
        <v>31.886693497816701</v>
      </c>
      <c r="J20" s="558" t="s">
        <v>281</v>
      </c>
      <c r="K20" s="558">
        <v>28.298739716350301</v>
      </c>
      <c r="L20" s="558" t="s">
        <v>281</v>
      </c>
      <c r="M20" s="558">
        <v>28.384213351932502</v>
      </c>
      <c r="N20" s="558" t="s">
        <v>281</v>
      </c>
      <c r="O20" s="558">
        <v>30.6319139652473</v>
      </c>
      <c r="P20" s="558" t="s">
        <v>281</v>
      </c>
      <c r="Q20" s="558">
        <v>31.778526180739298</v>
      </c>
      <c r="R20" s="558" t="s">
        <v>281</v>
      </c>
      <c r="S20" s="558">
        <v>30.053042637061601</v>
      </c>
      <c r="T20" s="591"/>
    </row>
    <row r="21" spans="2:20" s="296" customFormat="1" ht="19.5">
      <c r="B21" s="538" t="s">
        <v>272</v>
      </c>
      <c r="C21" s="573">
        <v>23.540954236191599</v>
      </c>
      <c r="D21" s="590" t="s">
        <v>274</v>
      </c>
      <c r="E21" s="558">
        <v>24.605688864923199</v>
      </c>
      <c r="F21" s="590" t="s">
        <v>274</v>
      </c>
      <c r="G21" s="558">
        <v>23.7848618393541</v>
      </c>
      <c r="H21" s="590" t="s">
        <v>322</v>
      </c>
      <c r="I21" s="558">
        <v>23.583509180813198</v>
      </c>
      <c r="J21" s="590" t="s">
        <v>322</v>
      </c>
      <c r="K21" s="558">
        <v>21.863406591313499</v>
      </c>
      <c r="L21" s="590" t="s">
        <v>322</v>
      </c>
      <c r="M21" s="558">
        <v>22.979557405876399</v>
      </c>
      <c r="N21" s="590" t="s">
        <v>325</v>
      </c>
      <c r="O21" s="558">
        <v>21.728134059090198</v>
      </c>
      <c r="P21" s="590" t="s">
        <v>325</v>
      </c>
      <c r="Q21" s="558">
        <v>22.606253451907001</v>
      </c>
      <c r="R21" s="590" t="s">
        <v>325</v>
      </c>
      <c r="S21" s="558">
        <v>16.037286667400799</v>
      </c>
      <c r="T21" s="591" t="s">
        <v>339</v>
      </c>
    </row>
    <row r="22" spans="2:20" s="296" customFormat="1" ht="19.5">
      <c r="B22" s="538" t="s">
        <v>286</v>
      </c>
      <c r="C22" s="573">
        <v>28.299917552697199</v>
      </c>
      <c r="D22" s="558"/>
      <c r="E22" s="558">
        <v>26.701471791711</v>
      </c>
      <c r="F22" s="590" t="s">
        <v>274</v>
      </c>
      <c r="G22" s="558">
        <v>25.5133817755111</v>
      </c>
      <c r="H22" s="590" t="s">
        <v>322</v>
      </c>
      <c r="I22" s="558">
        <v>24.154176239443299</v>
      </c>
      <c r="J22" s="590" t="s">
        <v>339</v>
      </c>
      <c r="K22" s="558">
        <v>23.571814328612898</v>
      </c>
      <c r="L22" s="590" t="s">
        <v>322</v>
      </c>
      <c r="M22" s="558">
        <v>22.801940358611802</v>
      </c>
      <c r="N22" s="590" t="s">
        <v>322</v>
      </c>
      <c r="O22" s="558">
        <v>22.4585153631648</v>
      </c>
      <c r="P22" s="590" t="s">
        <v>322</v>
      </c>
      <c r="Q22" s="558">
        <v>23.0854669584063</v>
      </c>
      <c r="R22" s="590" t="s">
        <v>322</v>
      </c>
      <c r="S22" s="558">
        <v>23.976050781245199</v>
      </c>
      <c r="T22" s="591" t="s">
        <v>322</v>
      </c>
    </row>
    <row r="23" spans="2:20" s="296" customFormat="1" ht="19.5">
      <c r="B23" s="538" t="s">
        <v>120</v>
      </c>
      <c r="C23" s="573">
        <v>13.465819595830199</v>
      </c>
      <c r="D23" s="590" t="s">
        <v>283</v>
      </c>
      <c r="E23" s="558">
        <v>12.5781187984346</v>
      </c>
      <c r="F23" s="558"/>
      <c r="G23" s="558">
        <v>12.2780604233114</v>
      </c>
      <c r="H23" s="558" t="s">
        <v>281</v>
      </c>
      <c r="I23" s="558">
        <v>12.3176082506511</v>
      </c>
      <c r="J23" s="558" t="s">
        <v>281</v>
      </c>
      <c r="K23" s="558">
        <v>12.012583640684699</v>
      </c>
      <c r="L23" s="558" t="s">
        <v>281</v>
      </c>
      <c r="M23" s="558">
        <v>11.5596817994562</v>
      </c>
      <c r="N23" s="590" t="s">
        <v>329</v>
      </c>
      <c r="O23" s="558">
        <v>11.6924221329293</v>
      </c>
      <c r="P23" s="558" t="s">
        <v>281</v>
      </c>
      <c r="Q23" s="558">
        <v>11.700667239874999</v>
      </c>
      <c r="R23" s="558" t="s">
        <v>281</v>
      </c>
      <c r="S23" s="558">
        <v>11.872146017846999</v>
      </c>
      <c r="T23" s="660" t="s">
        <v>281</v>
      </c>
    </row>
    <row r="24" spans="2:20" s="296" customFormat="1" ht="19.5">
      <c r="B24" s="540" t="s">
        <v>128</v>
      </c>
      <c r="C24" s="576">
        <v>31.771867809604501</v>
      </c>
      <c r="D24" s="577"/>
      <c r="E24" s="577">
        <v>48.810328324994103</v>
      </c>
      <c r="F24" s="577"/>
      <c r="G24" s="577">
        <v>50.337638512384302</v>
      </c>
      <c r="H24" s="577" t="s">
        <v>281</v>
      </c>
      <c r="I24" s="577">
        <v>50.405844972269897</v>
      </c>
      <c r="J24" s="577" t="s">
        <v>281</v>
      </c>
      <c r="K24" s="577">
        <v>50.221509075007297</v>
      </c>
      <c r="L24" s="661" t="s">
        <v>322</v>
      </c>
      <c r="M24" s="577">
        <v>51.166433873099102</v>
      </c>
      <c r="N24" s="661" t="s">
        <v>322</v>
      </c>
      <c r="O24" s="577">
        <v>50.782640788915799</v>
      </c>
      <c r="P24" s="661" t="s">
        <v>322</v>
      </c>
      <c r="Q24" s="577">
        <v>51.027147914583026</v>
      </c>
      <c r="R24" s="661" t="s">
        <v>322</v>
      </c>
      <c r="S24" s="577">
        <v>51.285965358069461</v>
      </c>
      <c r="T24" s="662" t="s">
        <v>281</v>
      </c>
    </row>
    <row r="25" spans="2:20" s="296" customFormat="1" ht="19.5">
      <c r="B25" s="538" t="s">
        <v>249</v>
      </c>
      <c r="C25" s="573">
        <v>31.530576453943201</v>
      </c>
      <c r="D25" s="558"/>
      <c r="E25" s="558">
        <v>31.039469507248398</v>
      </c>
      <c r="F25" s="558"/>
      <c r="G25" s="558">
        <v>31.0728260797353</v>
      </c>
      <c r="H25" s="558" t="s">
        <v>281</v>
      </c>
      <c r="I25" s="558">
        <v>32.577259696139201</v>
      </c>
      <c r="J25" s="558" t="s">
        <v>281</v>
      </c>
      <c r="K25" s="558">
        <v>33.713907384331598</v>
      </c>
      <c r="L25" s="558" t="s">
        <v>281</v>
      </c>
      <c r="M25" s="558">
        <v>34.6276507307931</v>
      </c>
      <c r="N25" s="558" t="s">
        <v>281</v>
      </c>
      <c r="O25" s="558">
        <v>34.276276057394</v>
      </c>
      <c r="P25" s="558" t="s">
        <v>281</v>
      </c>
      <c r="Q25" s="558">
        <v>33.229759699730899</v>
      </c>
      <c r="R25" s="558" t="s">
        <v>281</v>
      </c>
      <c r="S25" s="558">
        <v>32.961930983478901</v>
      </c>
      <c r="T25" s="591"/>
    </row>
    <row r="26" spans="2:20" s="296" customFormat="1" ht="19.5">
      <c r="B26" s="538" t="s">
        <v>287</v>
      </c>
      <c r="C26" s="573">
        <v>28.735955056179801</v>
      </c>
      <c r="D26" s="590" t="s">
        <v>283</v>
      </c>
      <c r="E26" s="558">
        <v>29.201781431997301</v>
      </c>
      <c r="F26" s="558"/>
      <c r="G26" s="558">
        <v>29.666396542409501</v>
      </c>
      <c r="H26" s="558" t="s">
        <v>281</v>
      </c>
      <c r="I26" s="558">
        <v>28.2507384312438</v>
      </c>
      <c r="J26" s="558" t="s">
        <v>281</v>
      </c>
      <c r="K26" s="558">
        <v>28.020645482246099</v>
      </c>
      <c r="L26" s="558" t="s">
        <v>281</v>
      </c>
      <c r="M26" s="558">
        <v>27.6972332970883</v>
      </c>
      <c r="N26" s="558" t="s">
        <v>281</v>
      </c>
      <c r="O26" s="558">
        <v>27.590090090090101</v>
      </c>
      <c r="P26" s="558" t="s">
        <v>281</v>
      </c>
      <c r="Q26" s="558">
        <v>27.803611982264499</v>
      </c>
      <c r="R26" s="558" t="s">
        <v>281</v>
      </c>
      <c r="S26" s="558">
        <v>28.468607145929202</v>
      </c>
      <c r="T26" s="591"/>
    </row>
    <row r="27" spans="2:20" s="296" customFormat="1" ht="19.5">
      <c r="B27" s="538" t="s">
        <v>251</v>
      </c>
      <c r="C27" s="573">
        <v>44.643779433574601</v>
      </c>
      <c r="D27" s="590" t="s">
        <v>283</v>
      </c>
      <c r="E27" s="558">
        <v>45.605335498205399</v>
      </c>
      <c r="F27" s="558"/>
      <c r="G27" s="558">
        <v>45.543173243464601</v>
      </c>
      <c r="H27" s="558" t="s">
        <v>281</v>
      </c>
      <c r="I27" s="558">
        <v>44.720735099124298</v>
      </c>
      <c r="J27" s="558" t="s">
        <v>281</v>
      </c>
      <c r="K27" s="558">
        <v>42.537986535473898</v>
      </c>
      <c r="L27" s="558" t="s">
        <v>281</v>
      </c>
      <c r="M27" s="558">
        <v>41.628432959298301</v>
      </c>
      <c r="N27" s="558" t="s">
        <v>281</v>
      </c>
      <c r="O27" s="558">
        <v>40.464839883606999</v>
      </c>
      <c r="P27" s="558" t="s">
        <v>281</v>
      </c>
      <c r="Q27" s="558">
        <v>36.0023297941284</v>
      </c>
      <c r="R27" s="558" t="s">
        <v>281</v>
      </c>
      <c r="S27" s="558">
        <v>33.313909582317997</v>
      </c>
      <c r="T27" s="591"/>
    </row>
    <row r="28" spans="2:20" s="296" customFormat="1" ht="19.5">
      <c r="B28" s="538" t="s">
        <v>123</v>
      </c>
      <c r="C28" s="573">
        <v>26.418263486533402</v>
      </c>
      <c r="D28" s="558"/>
      <c r="E28" s="558">
        <v>25.779748754885699</v>
      </c>
      <c r="F28" s="590" t="s">
        <v>274</v>
      </c>
      <c r="G28" s="558">
        <v>17.587451495452299</v>
      </c>
      <c r="H28" s="590" t="s">
        <v>325</v>
      </c>
      <c r="I28" s="558">
        <v>16.675880557680198</v>
      </c>
      <c r="J28" s="590" t="s">
        <v>325</v>
      </c>
      <c r="K28" s="558">
        <v>16.812716729353902</v>
      </c>
      <c r="L28" s="590" t="s">
        <v>325</v>
      </c>
      <c r="M28" s="558">
        <v>23.9485925253658</v>
      </c>
      <c r="N28" s="590" t="s">
        <v>331</v>
      </c>
      <c r="O28" s="558">
        <v>23.4567526702902</v>
      </c>
      <c r="P28" s="590" t="s">
        <v>323</v>
      </c>
      <c r="Q28" s="558">
        <v>22.426709339239199</v>
      </c>
      <c r="R28" s="590" t="s">
        <v>323</v>
      </c>
      <c r="S28" s="558">
        <v>22.524571504218201</v>
      </c>
      <c r="T28" s="591" t="s">
        <v>323</v>
      </c>
    </row>
    <row r="29" spans="2:20" s="296" customFormat="1" ht="18">
      <c r="B29" s="538" t="s">
        <v>124</v>
      </c>
      <c r="C29" s="573">
        <v>9.0058036995583901</v>
      </c>
      <c r="D29" s="558"/>
      <c r="E29" s="558">
        <v>9.78030198447955</v>
      </c>
      <c r="F29" s="558"/>
      <c r="G29" s="558">
        <v>9.5915342499271095</v>
      </c>
      <c r="H29" s="558" t="s">
        <v>281</v>
      </c>
      <c r="I29" s="558">
        <v>9.1048544248916592</v>
      </c>
      <c r="J29" s="558" t="s">
        <v>281</v>
      </c>
      <c r="K29" s="558">
        <v>9.0206920966874105</v>
      </c>
      <c r="L29" s="558" t="s">
        <v>281</v>
      </c>
      <c r="M29" s="558">
        <v>9.6764631398118492</v>
      </c>
      <c r="N29" s="558" t="s">
        <v>281</v>
      </c>
      <c r="O29" s="558">
        <v>10.6261203096582</v>
      </c>
      <c r="P29" s="558" t="s">
        <v>281</v>
      </c>
      <c r="Q29" s="558">
        <v>9.8479712342159793</v>
      </c>
      <c r="R29" s="558" t="s">
        <v>281</v>
      </c>
      <c r="S29" s="558" t="s">
        <v>122</v>
      </c>
      <c r="T29" s="660" t="s">
        <v>281</v>
      </c>
    </row>
    <row r="30" spans="2:20" s="296" customFormat="1" ht="18">
      <c r="B30" s="538" t="s">
        <v>288</v>
      </c>
      <c r="C30" s="573">
        <v>28.4204604472394</v>
      </c>
      <c r="D30" s="558"/>
      <c r="E30" s="558">
        <v>28.548582607510699</v>
      </c>
      <c r="F30" s="558"/>
      <c r="G30" s="558">
        <v>30.5430962777594</v>
      </c>
      <c r="H30" s="558" t="s">
        <v>281</v>
      </c>
      <c r="I30" s="558">
        <v>32.665414633554299</v>
      </c>
      <c r="J30" s="558" t="s">
        <v>281</v>
      </c>
      <c r="K30" s="558">
        <v>33.5959041101232</v>
      </c>
      <c r="L30" s="558" t="s">
        <v>281</v>
      </c>
      <c r="M30" s="558">
        <v>35.839306232720801</v>
      </c>
      <c r="N30" s="558" t="s">
        <v>281</v>
      </c>
      <c r="O30" s="558">
        <v>41.116476786502702</v>
      </c>
      <c r="P30" s="558" t="s">
        <v>281</v>
      </c>
      <c r="Q30" s="558">
        <v>41.1007410895376</v>
      </c>
      <c r="R30" s="558" t="s">
        <v>281</v>
      </c>
      <c r="S30" s="558" t="s">
        <v>122</v>
      </c>
      <c r="T30" s="660" t="s">
        <v>281</v>
      </c>
    </row>
    <row r="31" spans="2:20" s="296" customFormat="1" ht="19.5">
      <c r="B31" s="538" t="s">
        <v>289</v>
      </c>
      <c r="C31" s="573">
        <v>27.1440606571188</v>
      </c>
      <c r="D31" s="590" t="s">
        <v>274</v>
      </c>
      <c r="E31" s="558">
        <v>28.9701892642594</v>
      </c>
      <c r="F31" s="590" t="s">
        <v>274</v>
      </c>
      <c r="G31" s="558">
        <v>26.708033774225999</v>
      </c>
      <c r="H31" s="590" t="s">
        <v>332</v>
      </c>
      <c r="I31" s="558">
        <v>26.819741651089501</v>
      </c>
      <c r="J31" s="590" t="s">
        <v>322</v>
      </c>
      <c r="K31" s="558">
        <v>24.934418640537</v>
      </c>
      <c r="L31" s="590" t="s">
        <v>332</v>
      </c>
      <c r="M31" s="558">
        <v>25.319455444618399</v>
      </c>
      <c r="N31" s="590" t="s">
        <v>322</v>
      </c>
      <c r="O31" s="558">
        <v>23.670641880042101</v>
      </c>
      <c r="P31" s="590" t="s">
        <v>342</v>
      </c>
      <c r="Q31" s="558">
        <v>23.138916536328701</v>
      </c>
      <c r="R31" s="590" t="s">
        <v>322</v>
      </c>
      <c r="S31" s="558">
        <v>23.0261969291731</v>
      </c>
      <c r="T31" s="591" t="s">
        <v>696</v>
      </c>
    </row>
    <row r="32" spans="2:20" s="296" customFormat="1" ht="18">
      <c r="B32" s="538" t="s">
        <v>290</v>
      </c>
      <c r="C32" s="573" t="s">
        <v>122</v>
      </c>
      <c r="D32" s="558"/>
      <c r="E32" s="558" t="s">
        <v>122</v>
      </c>
      <c r="F32" s="558"/>
      <c r="G32" s="558">
        <v>28.616926235712501</v>
      </c>
      <c r="H32" s="558" t="s">
        <v>281</v>
      </c>
      <c r="I32" s="558" t="s">
        <v>122</v>
      </c>
      <c r="J32" s="558" t="s">
        <v>281</v>
      </c>
      <c r="K32" s="558">
        <v>29.539555675833402</v>
      </c>
      <c r="L32" s="558" t="s">
        <v>281</v>
      </c>
      <c r="M32" s="558" t="s">
        <v>122</v>
      </c>
      <c r="N32" s="558" t="s">
        <v>281</v>
      </c>
      <c r="O32" s="558">
        <v>28.8672472997137</v>
      </c>
      <c r="P32" s="558" t="s">
        <v>281</v>
      </c>
      <c r="Q32" s="558" t="s">
        <v>122</v>
      </c>
      <c r="R32" s="558" t="s">
        <v>281</v>
      </c>
      <c r="S32" s="558">
        <v>28.177684225852399</v>
      </c>
      <c r="T32" s="660" t="s">
        <v>281</v>
      </c>
    </row>
    <row r="33" spans="2:20" s="296" customFormat="1" ht="18">
      <c r="B33" s="546" t="s">
        <v>127</v>
      </c>
      <c r="C33" s="580">
        <v>42.089373081776699</v>
      </c>
      <c r="D33" s="581"/>
      <c r="E33" s="581">
        <v>40.531029541399199</v>
      </c>
      <c r="F33" s="581"/>
      <c r="G33" s="581">
        <v>39.658722514519397</v>
      </c>
      <c r="H33" s="581" t="s">
        <v>281</v>
      </c>
      <c r="I33" s="581">
        <v>42.474508251565702</v>
      </c>
      <c r="J33" s="581" t="s">
        <v>281</v>
      </c>
      <c r="K33" s="581">
        <v>42.288034635379603</v>
      </c>
      <c r="L33" s="581" t="s">
        <v>281</v>
      </c>
      <c r="M33" s="581">
        <v>39.571223167362</v>
      </c>
      <c r="N33" s="581" t="s">
        <v>281</v>
      </c>
      <c r="O33" s="581">
        <v>38.598493258764798</v>
      </c>
      <c r="P33" s="581" t="s">
        <v>281</v>
      </c>
      <c r="Q33" s="581">
        <v>38.842140602609199</v>
      </c>
      <c r="R33" s="581" t="s">
        <v>281</v>
      </c>
      <c r="S33" s="581">
        <v>34.160438540341403</v>
      </c>
      <c r="T33" s="663" t="s">
        <v>281</v>
      </c>
    </row>
    <row r="34" spans="2:20" s="300" customFormat="1" ht="15.75">
      <c r="C34" s="298"/>
      <c r="D34" s="298"/>
      <c r="E34" s="299"/>
      <c r="F34" s="299"/>
      <c r="G34" s="299"/>
      <c r="H34" s="299"/>
      <c r="I34" s="299"/>
      <c r="J34" s="299"/>
      <c r="K34" s="299"/>
      <c r="L34" s="299"/>
    </row>
    <row r="35" spans="2:20" s="201" customFormat="1" ht="15.75">
      <c r="B35" s="237" t="s">
        <v>270</v>
      </c>
      <c r="C35" s="275"/>
      <c r="D35" s="275"/>
      <c r="E35" s="276"/>
      <c r="F35" s="276"/>
      <c r="G35" s="276"/>
      <c r="H35" s="276"/>
      <c r="I35" s="276"/>
      <c r="J35" s="276"/>
      <c r="K35" s="276"/>
      <c r="L35" s="276"/>
    </row>
    <row r="36" spans="2:20" s="201" customFormat="1" ht="15.75">
      <c r="B36" s="237" t="s">
        <v>271</v>
      </c>
      <c r="C36" s="275"/>
      <c r="D36" s="275"/>
      <c r="E36" s="276"/>
      <c r="F36" s="276"/>
      <c r="G36" s="276"/>
      <c r="H36" s="276"/>
      <c r="I36" s="276"/>
      <c r="J36" s="276"/>
      <c r="K36" s="276"/>
      <c r="L36" s="276"/>
    </row>
    <row r="37" spans="2:20" s="201" customFormat="1" ht="15.75">
      <c r="B37" s="237" t="s">
        <v>238</v>
      </c>
      <c r="C37" s="275"/>
      <c r="D37" s="275"/>
      <c r="E37" s="276"/>
      <c r="F37" s="276"/>
      <c r="G37" s="276"/>
      <c r="H37" s="276"/>
      <c r="I37" s="276"/>
      <c r="J37" s="276"/>
      <c r="K37" s="276"/>
      <c r="L37" s="276"/>
    </row>
    <row r="38" spans="2:20" s="201" customFormat="1" ht="15.75">
      <c r="B38" s="237" t="s">
        <v>254</v>
      </c>
      <c r="C38" s="275"/>
      <c r="D38" s="275"/>
      <c r="E38" s="276"/>
      <c r="F38" s="276"/>
      <c r="G38" s="276"/>
      <c r="H38" s="276"/>
      <c r="I38" s="276"/>
      <c r="J38" s="276"/>
      <c r="K38" s="276"/>
      <c r="L38" s="276"/>
    </row>
    <row r="39" spans="2:20" s="1443" customFormat="1" ht="15.75">
      <c r="B39" s="1448" t="s">
        <v>341</v>
      </c>
      <c r="C39" s="1453"/>
      <c r="D39" s="1453"/>
      <c r="E39" s="1454"/>
      <c r="F39" s="1454"/>
      <c r="G39" s="1454"/>
      <c r="H39" s="1454"/>
      <c r="I39" s="1454"/>
      <c r="J39" s="1454"/>
      <c r="K39" s="1454"/>
      <c r="L39" s="1454"/>
    </row>
    <row r="40" spans="2:20" s="1443" customFormat="1" ht="15.75">
      <c r="B40" s="1450" t="s">
        <v>785</v>
      </c>
      <c r="C40" s="1453"/>
      <c r="D40" s="1453"/>
      <c r="E40" s="1454"/>
      <c r="F40" s="1454"/>
      <c r="G40" s="1454"/>
      <c r="H40" s="1454"/>
      <c r="I40" s="1454"/>
      <c r="J40" s="1454"/>
      <c r="K40" s="1454"/>
      <c r="L40" s="1454"/>
    </row>
    <row r="41" spans="2:20" s="201" customFormat="1" ht="15.75">
      <c r="B41" s="276" t="s">
        <v>778</v>
      </c>
      <c r="C41" s="276"/>
      <c r="D41" s="276"/>
      <c r="E41" s="301"/>
      <c r="F41" s="301"/>
      <c r="G41" s="276"/>
      <c r="H41" s="276"/>
      <c r="I41" s="276"/>
      <c r="J41" s="276"/>
      <c r="K41" s="276"/>
      <c r="L41" s="276"/>
    </row>
    <row r="42" spans="2:20" s="201" customFormat="1" ht="15.75">
      <c r="B42" s="1459" t="s">
        <v>779</v>
      </c>
      <c r="C42" s="276"/>
      <c r="D42" s="276"/>
      <c r="E42" s="276"/>
      <c r="F42" s="276"/>
      <c r="G42" s="276"/>
      <c r="H42" s="276"/>
      <c r="I42" s="276"/>
      <c r="J42" s="276"/>
      <c r="K42" s="276"/>
      <c r="L42" s="276"/>
    </row>
    <row r="43" spans="2:20" s="201" customFormat="1" ht="15.75">
      <c r="B43" s="236" t="s">
        <v>781</v>
      </c>
      <c r="C43" s="276"/>
      <c r="D43" s="276"/>
      <c r="E43" s="276"/>
      <c r="F43" s="276"/>
      <c r="G43" s="276"/>
      <c r="H43" s="276"/>
      <c r="I43" s="276"/>
      <c r="J43" s="276"/>
      <c r="K43" s="276"/>
      <c r="L43" s="276"/>
    </row>
    <row r="44" spans="2:20" s="201" customFormat="1" ht="15.75"/>
    <row r="45" spans="2:20" s="229" customFormat="1" ht="18"/>
    <row r="46" spans="2:20" s="229" customFormat="1" ht="18"/>
    <row r="47" spans="2:20" s="229" customFormat="1" ht="18"/>
    <row r="48" spans="2:20" s="229" customFormat="1" ht="18"/>
    <row r="49" s="229" customFormat="1" ht="18"/>
    <row r="50" s="229" customFormat="1" ht="18"/>
    <row r="51" s="229" customFormat="1" ht="18"/>
  </sheetData>
  <mergeCells count="10">
    <mergeCell ref="S8:T8"/>
    <mergeCell ref="B5:T5"/>
    <mergeCell ref="B6:T6"/>
    <mergeCell ref="E8:F8"/>
    <mergeCell ref="G8:H8"/>
    <mergeCell ref="I8:J8"/>
    <mergeCell ref="K8:L8"/>
    <mergeCell ref="M8:N8"/>
    <mergeCell ref="O8:P8"/>
    <mergeCell ref="Q8:R8"/>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00074-DB60-4860-A1BF-12465E81ED25}">
  <dimension ref="B5:V46"/>
  <sheetViews>
    <sheetView showGridLines="0" topLeftCell="A16" zoomScale="110" zoomScaleNormal="110" workbookViewId="0">
      <selection activeCell="K16" sqref="K16"/>
    </sheetView>
  </sheetViews>
  <sheetFormatPr baseColWidth="10" defaultRowHeight="21.75"/>
  <cols>
    <col min="1" max="1" width="11.42578125" style="228"/>
    <col min="2" max="2" width="28.42578125" style="228" customWidth="1"/>
    <col min="3" max="3" width="10.7109375" style="228" customWidth="1"/>
    <col min="4" max="4" width="3.7109375" style="228" customWidth="1"/>
    <col min="5" max="5" width="10.7109375" style="228" customWidth="1"/>
    <col min="6" max="6" width="3.7109375" style="228" customWidth="1"/>
    <col min="7" max="7" width="10.7109375" style="228" customWidth="1"/>
    <col min="8" max="8" width="3.7109375" style="228" customWidth="1"/>
    <col min="9" max="9" width="10.7109375" style="228" customWidth="1"/>
    <col min="10" max="10" width="3.7109375" style="228" customWidth="1"/>
    <col min="11" max="11" width="10.7109375" style="228" customWidth="1"/>
    <col min="12" max="12" width="3.7109375" style="228" customWidth="1"/>
    <col min="13" max="13" width="10.7109375" style="228" customWidth="1"/>
    <col min="14" max="14" width="3.7109375" style="228" customWidth="1"/>
    <col min="15" max="15" width="6.85546875" style="228" customWidth="1"/>
    <col min="16" max="16" width="3.7109375" style="228" customWidth="1"/>
    <col min="17" max="17" width="9.5703125" style="228" customWidth="1"/>
    <col min="18" max="18" width="3.7109375" style="228" customWidth="1"/>
    <col min="19" max="19" width="10.7109375" style="228" customWidth="1"/>
    <col min="20" max="20" width="3.7109375" style="228" customWidth="1"/>
    <col min="23" max="16384" width="11.42578125" style="228"/>
  </cols>
  <sheetData>
    <row r="5" spans="2:20" s="219" customFormat="1" ht="29.25" customHeight="1">
      <c r="B5" s="1633" t="s">
        <v>774</v>
      </c>
      <c r="C5" s="1634"/>
      <c r="D5" s="1634"/>
      <c r="E5" s="1634"/>
      <c r="F5" s="1634"/>
      <c r="G5" s="1634"/>
      <c r="H5" s="1634"/>
      <c r="I5" s="1634"/>
      <c r="J5" s="1634"/>
      <c r="K5" s="1634"/>
      <c r="L5" s="1634"/>
      <c r="M5" s="1634"/>
      <c r="N5" s="1634"/>
      <c r="O5" s="1634"/>
      <c r="P5" s="1634"/>
      <c r="Q5" s="1634"/>
      <c r="R5" s="1634"/>
      <c r="S5" s="1634"/>
      <c r="T5" s="1635"/>
    </row>
    <row r="6" spans="2:20" s="219" customFormat="1" ht="33" customHeight="1">
      <c r="B6" s="1636" t="s">
        <v>256</v>
      </c>
      <c r="C6" s="1637"/>
      <c r="D6" s="1637"/>
      <c r="E6" s="1637"/>
      <c r="F6" s="1637"/>
      <c r="G6" s="1637"/>
      <c r="H6" s="1637"/>
      <c r="I6" s="1637"/>
      <c r="J6" s="1637"/>
      <c r="K6" s="1637"/>
      <c r="L6" s="1637"/>
      <c r="M6" s="1637"/>
      <c r="N6" s="1637"/>
      <c r="O6" s="1637"/>
      <c r="P6" s="1637"/>
      <c r="Q6" s="1637"/>
      <c r="R6" s="1637"/>
      <c r="S6" s="1637"/>
      <c r="T6" s="1638"/>
    </row>
    <row r="7" spans="2:20" s="221" customFormat="1" ht="18">
      <c r="B7" s="509"/>
      <c r="C7" s="529"/>
      <c r="D7" s="529"/>
      <c r="E7" s="529"/>
      <c r="F7" s="529"/>
      <c r="G7" s="529"/>
      <c r="H7" s="529"/>
      <c r="I7" s="529"/>
      <c r="J7" s="529"/>
      <c r="K7" s="529"/>
      <c r="L7" s="529"/>
      <c r="M7" s="529"/>
      <c r="N7" s="529"/>
      <c r="O7" s="529"/>
      <c r="P7" s="529"/>
      <c r="Q7" s="529"/>
      <c r="R7" s="529"/>
      <c r="S7" s="529"/>
      <c r="T7" s="529"/>
    </row>
    <row r="8" spans="2:20" s="219" customFormat="1" ht="18">
      <c r="B8" s="1402" t="s">
        <v>117</v>
      </c>
      <c r="C8" s="1517">
        <v>2013</v>
      </c>
      <c r="D8" s="1472"/>
      <c r="E8" s="1629">
        <v>2014</v>
      </c>
      <c r="F8" s="1629"/>
      <c r="G8" s="1629">
        <v>2015</v>
      </c>
      <c r="H8" s="1629"/>
      <c r="I8" s="1629">
        <v>2016</v>
      </c>
      <c r="J8" s="1629"/>
      <c r="K8" s="1629">
        <v>2017</v>
      </c>
      <c r="L8" s="1629"/>
      <c r="M8" s="1629">
        <v>2018</v>
      </c>
      <c r="N8" s="1629"/>
      <c r="O8" s="1629">
        <v>2019</v>
      </c>
      <c r="P8" s="1629"/>
      <c r="Q8" s="1629">
        <v>2020</v>
      </c>
      <c r="R8" s="1629"/>
      <c r="S8" s="1629">
        <v>2021</v>
      </c>
      <c r="T8" s="1639"/>
    </row>
    <row r="9" spans="2:20" s="219" customFormat="1" ht="19.5">
      <c r="B9" s="538" t="s">
        <v>129</v>
      </c>
      <c r="C9" s="573">
        <v>0.10969619553854</v>
      </c>
      <c r="D9" s="590" t="s">
        <v>294</v>
      </c>
      <c r="E9" s="558">
        <v>0.11493722836537</v>
      </c>
      <c r="F9" s="590" t="s">
        <v>283</v>
      </c>
      <c r="G9" s="558">
        <v>0.12661437913441001</v>
      </c>
      <c r="H9" s="590" t="s">
        <v>343</v>
      </c>
      <c r="I9" s="558">
        <v>0.11113638759387</v>
      </c>
      <c r="J9" s="590" t="s">
        <v>344</v>
      </c>
      <c r="K9" s="558">
        <v>0.10542354230331</v>
      </c>
      <c r="L9" s="590" t="s">
        <v>343</v>
      </c>
      <c r="M9" s="558">
        <v>0.11679833813067</v>
      </c>
      <c r="N9" s="590" t="s">
        <v>338</v>
      </c>
      <c r="O9" s="558" t="s">
        <v>122</v>
      </c>
      <c r="P9" s="558"/>
      <c r="Q9" s="558" t="s">
        <v>122</v>
      </c>
      <c r="R9" s="558"/>
      <c r="S9" s="558" t="s">
        <v>122</v>
      </c>
      <c r="T9" s="660"/>
    </row>
    <row r="10" spans="2:20" s="219" customFormat="1" ht="18">
      <c r="B10" s="538" t="s">
        <v>126</v>
      </c>
      <c r="C10" s="573">
        <v>9.3589490882399998E-2</v>
      </c>
      <c r="D10" s="558"/>
      <c r="E10" s="558">
        <v>9.5335305893079994E-2</v>
      </c>
      <c r="F10" s="558"/>
      <c r="G10" s="558">
        <v>0.10395796406285</v>
      </c>
      <c r="H10" s="558" t="s">
        <v>281</v>
      </c>
      <c r="I10" s="558">
        <v>0.11024883871825999</v>
      </c>
      <c r="J10" s="558" t="s">
        <v>281</v>
      </c>
      <c r="K10" s="558">
        <v>0.11724124196549</v>
      </c>
      <c r="L10" s="558" t="s">
        <v>281</v>
      </c>
      <c r="M10" s="558">
        <v>0.11861126482422001</v>
      </c>
      <c r="N10" s="558" t="s">
        <v>281</v>
      </c>
      <c r="O10" s="558">
        <v>0.13538272294233</v>
      </c>
      <c r="P10" s="558"/>
      <c r="Q10" s="558">
        <v>0.14473600561186001</v>
      </c>
      <c r="R10" s="558"/>
      <c r="S10" s="558">
        <v>0.15810727117209</v>
      </c>
      <c r="T10" s="660"/>
    </row>
    <row r="11" spans="2:20" s="219" customFormat="1" ht="18">
      <c r="B11" s="538" t="s">
        <v>243</v>
      </c>
      <c r="C11" s="573">
        <v>0.71066295205065</v>
      </c>
      <c r="D11" s="558"/>
      <c r="E11" s="558">
        <v>0.71932896589217998</v>
      </c>
      <c r="F11" s="558"/>
      <c r="G11" s="558">
        <v>0.68525440766590995</v>
      </c>
      <c r="H11" s="558" t="s">
        <v>281</v>
      </c>
      <c r="I11" s="558">
        <v>0.63687860285942999</v>
      </c>
      <c r="J11" s="558" t="s">
        <v>281</v>
      </c>
      <c r="K11" s="558">
        <v>0.62053246502366</v>
      </c>
      <c r="L11" s="558" t="s">
        <v>281</v>
      </c>
      <c r="M11" s="558">
        <v>0.64168761597784996</v>
      </c>
      <c r="N11" s="558" t="s">
        <v>281</v>
      </c>
      <c r="O11" s="558">
        <v>0.67873808314490003</v>
      </c>
      <c r="P11" s="558" t="s">
        <v>281</v>
      </c>
      <c r="Q11" s="558">
        <v>0.69294157149679003</v>
      </c>
      <c r="R11" s="558" t="s">
        <v>281</v>
      </c>
      <c r="S11" s="558">
        <v>0.72889305243007996</v>
      </c>
      <c r="T11" s="660" t="s">
        <v>281</v>
      </c>
    </row>
    <row r="12" spans="2:20" s="219" customFormat="1" ht="19.5">
      <c r="B12" s="538" t="s">
        <v>125</v>
      </c>
      <c r="C12" s="573">
        <v>0.29342870275631</v>
      </c>
      <c r="D12" s="590" t="s">
        <v>274</v>
      </c>
      <c r="E12" s="558">
        <v>0.28209891315088997</v>
      </c>
      <c r="F12" s="590" t="s">
        <v>274</v>
      </c>
      <c r="G12" s="558">
        <v>0.26924624243570999</v>
      </c>
      <c r="H12" s="590" t="s">
        <v>322</v>
      </c>
      <c r="I12" s="558">
        <v>0.25668731716947002</v>
      </c>
      <c r="J12" s="590" t="s">
        <v>322</v>
      </c>
      <c r="K12" s="558">
        <v>0.25727634254686998</v>
      </c>
      <c r="L12" s="590" t="s">
        <v>281</v>
      </c>
      <c r="M12" s="558">
        <v>0.26132628488885001</v>
      </c>
      <c r="N12" s="590" t="s">
        <v>281</v>
      </c>
      <c r="O12" s="558">
        <v>0.29208848081071997</v>
      </c>
      <c r="P12" s="590" t="s">
        <v>281</v>
      </c>
      <c r="Q12" s="558">
        <v>0.33452923060959999</v>
      </c>
      <c r="R12" s="590" t="s">
        <v>281</v>
      </c>
      <c r="S12" s="558">
        <v>0.32229390566454003</v>
      </c>
      <c r="T12" s="591" t="s">
        <v>281</v>
      </c>
    </row>
    <row r="13" spans="2:20" s="219" customFormat="1" ht="19.5">
      <c r="B13" s="538" t="s">
        <v>118</v>
      </c>
      <c r="C13" s="573">
        <v>0.47125232151301</v>
      </c>
      <c r="D13" s="590" t="s">
        <v>284</v>
      </c>
      <c r="E13" s="558">
        <v>0.47202477421168998</v>
      </c>
      <c r="F13" s="590" t="s">
        <v>284</v>
      </c>
      <c r="G13" s="558">
        <v>0.46604357250345002</v>
      </c>
      <c r="H13" s="590" t="s">
        <v>324</v>
      </c>
      <c r="I13" s="558">
        <v>0.47004280157598</v>
      </c>
      <c r="J13" s="590" t="s">
        <v>324</v>
      </c>
      <c r="K13" s="558">
        <v>0.46441153634093002</v>
      </c>
      <c r="L13" s="590" t="s">
        <v>324</v>
      </c>
      <c r="M13" s="558">
        <v>0.47944636400481999</v>
      </c>
      <c r="N13" s="590" t="s">
        <v>324</v>
      </c>
      <c r="O13" s="558">
        <v>0.49392974389944</v>
      </c>
      <c r="P13" s="590" t="s">
        <v>324</v>
      </c>
      <c r="Q13" s="558">
        <v>0.53418550788552999</v>
      </c>
      <c r="R13" s="590" t="s">
        <v>324</v>
      </c>
      <c r="S13" s="558">
        <v>0.5103220529236</v>
      </c>
      <c r="T13" s="591" t="s">
        <v>321</v>
      </c>
    </row>
    <row r="14" spans="2:20" s="219" customFormat="1" ht="19.5">
      <c r="B14" s="538" t="s">
        <v>121</v>
      </c>
      <c r="C14" s="573">
        <v>0.54394529727860996</v>
      </c>
      <c r="D14" s="558"/>
      <c r="E14" s="558">
        <v>0.54395247852672002</v>
      </c>
      <c r="F14" s="558"/>
      <c r="G14" s="558">
        <v>0.53881357258263995</v>
      </c>
      <c r="H14" s="558" t="s">
        <v>281</v>
      </c>
      <c r="I14" s="558">
        <v>0.49565736803917998</v>
      </c>
      <c r="J14" s="590" t="s">
        <v>322</v>
      </c>
      <c r="K14" s="558">
        <v>0.50109065566448996</v>
      </c>
      <c r="L14" s="590" t="s">
        <v>338</v>
      </c>
      <c r="M14" s="558">
        <v>0.49723070025464</v>
      </c>
      <c r="N14" s="590" t="s">
        <v>345</v>
      </c>
      <c r="O14" s="558">
        <v>0.49691623233174997</v>
      </c>
      <c r="P14" s="590" t="s">
        <v>322</v>
      </c>
      <c r="Q14" s="558">
        <v>0.51792064857828002</v>
      </c>
      <c r="R14" s="558"/>
      <c r="S14" s="558">
        <v>0.51025491089101005</v>
      </c>
      <c r="T14" s="660" t="s">
        <v>281</v>
      </c>
    </row>
    <row r="15" spans="2:20" s="219" customFormat="1" ht="18">
      <c r="B15" s="538" t="s">
        <v>265</v>
      </c>
      <c r="C15" s="573">
        <v>0.28254650119257002</v>
      </c>
      <c r="D15" s="558"/>
      <c r="E15" s="558" t="s">
        <v>122</v>
      </c>
      <c r="F15" s="558"/>
      <c r="G15" s="558">
        <v>0.34654073455668999</v>
      </c>
      <c r="H15" s="558" t="s">
        <v>281</v>
      </c>
      <c r="I15" s="558" t="s">
        <v>122</v>
      </c>
      <c r="J15" s="558" t="s">
        <v>281</v>
      </c>
      <c r="K15" s="558">
        <v>0.36068276276949002</v>
      </c>
      <c r="L15" s="558" t="s">
        <v>281</v>
      </c>
      <c r="M15" s="558" t="s">
        <v>122</v>
      </c>
      <c r="N15" s="558" t="s">
        <v>281</v>
      </c>
      <c r="O15" s="558">
        <v>0.41412321720276002</v>
      </c>
      <c r="P15" s="558" t="s">
        <v>281</v>
      </c>
      <c r="Q15" s="558">
        <v>0.52454592282945001</v>
      </c>
      <c r="R15" s="558" t="s">
        <v>281</v>
      </c>
      <c r="S15" s="558">
        <v>0.54398809863602005</v>
      </c>
      <c r="T15" s="660" t="s">
        <v>281</v>
      </c>
    </row>
    <row r="16" spans="2:20" s="219" customFormat="1" ht="19.5">
      <c r="B16" s="538" t="s">
        <v>272</v>
      </c>
      <c r="C16" s="573">
        <v>0.29658391767161002</v>
      </c>
      <c r="D16" s="590" t="s">
        <v>274</v>
      </c>
      <c r="E16" s="558" t="s">
        <v>122</v>
      </c>
      <c r="F16" s="558"/>
      <c r="G16" s="558">
        <v>0.21743658787593001</v>
      </c>
      <c r="H16" s="590" t="s">
        <v>322</v>
      </c>
      <c r="I16" s="558" t="s">
        <v>122</v>
      </c>
      <c r="J16" s="558" t="s">
        <v>281</v>
      </c>
      <c r="K16" s="558">
        <v>0.20000690749256</v>
      </c>
      <c r="L16" s="590" t="s">
        <v>322</v>
      </c>
      <c r="M16" s="558" t="s">
        <v>122</v>
      </c>
      <c r="N16" s="558" t="s">
        <v>281</v>
      </c>
      <c r="O16" s="558" t="s">
        <v>122</v>
      </c>
      <c r="P16" s="558" t="s">
        <v>281</v>
      </c>
      <c r="Q16" s="558" t="s">
        <v>122</v>
      </c>
      <c r="R16" s="558" t="s">
        <v>281</v>
      </c>
      <c r="S16" s="558">
        <v>0.22338683640248999</v>
      </c>
      <c r="T16" s="660" t="s">
        <v>281</v>
      </c>
    </row>
    <row r="17" spans="2:20" s="219" customFormat="1" ht="19.5">
      <c r="B17" s="538" t="s">
        <v>286</v>
      </c>
      <c r="C17" s="573">
        <v>0.33015629874239999</v>
      </c>
      <c r="D17" s="558"/>
      <c r="E17" s="558">
        <v>0.32334594399823002</v>
      </c>
      <c r="F17" s="590" t="s">
        <v>274</v>
      </c>
      <c r="G17" s="558">
        <v>0.32608715351088002</v>
      </c>
      <c r="H17" s="590" t="s">
        <v>281</v>
      </c>
      <c r="I17" s="558">
        <v>0.31741560908482003</v>
      </c>
      <c r="J17" s="590" t="s">
        <v>329</v>
      </c>
      <c r="K17" s="558">
        <v>0.30395812996575999</v>
      </c>
      <c r="L17" s="590" t="s">
        <v>281</v>
      </c>
      <c r="M17" s="558">
        <v>0.31002485504048999</v>
      </c>
      <c r="N17" s="590" t="s">
        <v>281</v>
      </c>
      <c r="O17" s="558">
        <v>0.31066677761398998</v>
      </c>
      <c r="P17" s="590" t="s">
        <v>281</v>
      </c>
      <c r="Q17" s="558">
        <v>0.33438846819355</v>
      </c>
      <c r="R17" s="590" t="s">
        <v>281</v>
      </c>
      <c r="S17" s="558">
        <v>0.34183135260462</v>
      </c>
      <c r="T17" s="591" t="s">
        <v>281</v>
      </c>
    </row>
    <row r="18" spans="2:20" s="219" customFormat="1" ht="19.5">
      <c r="B18" s="538" t="s">
        <v>120</v>
      </c>
      <c r="C18" s="573">
        <v>0.41852506361595998</v>
      </c>
      <c r="D18" s="590" t="s">
        <v>283</v>
      </c>
      <c r="E18" s="558">
        <v>0.41676046361378999</v>
      </c>
      <c r="F18" s="558"/>
      <c r="G18" s="558">
        <v>0.38602347851607</v>
      </c>
      <c r="H18" s="558" t="s">
        <v>281</v>
      </c>
      <c r="I18" s="558">
        <v>0.39055331665579002</v>
      </c>
      <c r="J18" s="558" t="s">
        <v>281</v>
      </c>
      <c r="K18" s="558">
        <v>0.41523252807495997</v>
      </c>
      <c r="L18" s="558" t="s">
        <v>281</v>
      </c>
      <c r="M18" s="558">
        <v>0.40478569161099998</v>
      </c>
      <c r="N18" s="590" t="s">
        <v>329</v>
      </c>
      <c r="O18" s="558">
        <v>0.40216661874981002</v>
      </c>
      <c r="P18" s="558" t="s">
        <v>281</v>
      </c>
      <c r="Q18" s="558">
        <v>0.40165900426354001</v>
      </c>
      <c r="R18" s="558" t="s">
        <v>281</v>
      </c>
      <c r="S18" s="558">
        <v>0.41756160088303002</v>
      </c>
      <c r="T18" s="660" t="s">
        <v>281</v>
      </c>
    </row>
    <row r="19" spans="2:20" s="219" customFormat="1" ht="19.5">
      <c r="B19" s="540" t="s">
        <v>128</v>
      </c>
      <c r="C19" s="576">
        <v>0.13104519539028001</v>
      </c>
      <c r="D19" s="590" t="s">
        <v>322</v>
      </c>
      <c r="E19" s="577">
        <v>0.13433687824235485</v>
      </c>
      <c r="F19" s="590" t="s">
        <v>322</v>
      </c>
      <c r="G19" s="577">
        <v>0.13230985216503768</v>
      </c>
      <c r="H19" s="590" t="s">
        <v>322</v>
      </c>
      <c r="I19" s="577">
        <v>0.1147676472208902</v>
      </c>
      <c r="J19" s="590" t="s">
        <v>322</v>
      </c>
      <c r="K19" s="577">
        <v>9.9809896162199999E-2</v>
      </c>
      <c r="L19" s="590" t="s">
        <v>322</v>
      </c>
      <c r="M19" s="577">
        <v>9.4707853035919998E-2</v>
      </c>
      <c r="N19" s="590" t="s">
        <v>322</v>
      </c>
      <c r="O19" s="577">
        <v>8.4447578402367204E-2</v>
      </c>
      <c r="P19" s="590" t="s">
        <v>322</v>
      </c>
      <c r="Q19" s="577">
        <v>8.9679982264562474E-2</v>
      </c>
      <c r="R19" s="590" t="s">
        <v>322</v>
      </c>
      <c r="S19" s="577">
        <v>8.4457555108760254E-2</v>
      </c>
      <c r="T19" s="591" t="s">
        <v>322</v>
      </c>
    </row>
    <row r="20" spans="2:20" s="219" customFormat="1" ht="19.5">
      <c r="B20" s="538" t="s">
        <v>249</v>
      </c>
      <c r="C20" s="573">
        <v>0.29338791309263001</v>
      </c>
      <c r="D20" s="590"/>
      <c r="E20" s="558" t="s">
        <v>122</v>
      </c>
      <c r="F20" s="558"/>
      <c r="G20" s="558">
        <v>0.35921318338257002</v>
      </c>
      <c r="H20" s="558" t="s">
        <v>281</v>
      </c>
      <c r="I20" s="558" t="s">
        <v>122</v>
      </c>
      <c r="J20" s="558" t="s">
        <v>281</v>
      </c>
      <c r="K20" s="558">
        <v>0.37541689198319</v>
      </c>
      <c r="L20" s="558" t="s">
        <v>281</v>
      </c>
      <c r="M20" s="558" t="s">
        <v>122</v>
      </c>
      <c r="N20" s="558" t="s">
        <v>281</v>
      </c>
      <c r="O20" s="558">
        <v>0.39431049251070999</v>
      </c>
      <c r="P20" s="558" t="s">
        <v>281</v>
      </c>
      <c r="Q20" s="558" t="s">
        <v>122</v>
      </c>
      <c r="R20" s="558" t="s">
        <v>281</v>
      </c>
      <c r="S20" s="558">
        <v>0.34893414648045001</v>
      </c>
      <c r="T20" s="660" t="s">
        <v>281</v>
      </c>
    </row>
    <row r="21" spans="2:20" s="219" customFormat="1" ht="19.5">
      <c r="B21" s="538" t="s">
        <v>287</v>
      </c>
      <c r="C21" s="573">
        <v>0.54569221976099003</v>
      </c>
      <c r="D21" s="590" t="s">
        <v>283</v>
      </c>
      <c r="E21" s="558">
        <v>0.54200255484245996</v>
      </c>
      <c r="F21" s="558"/>
      <c r="G21" s="558">
        <v>0.55433994968174005</v>
      </c>
      <c r="H21" s="558" t="s">
        <v>281</v>
      </c>
      <c r="I21" s="558">
        <v>0.54514009574539002</v>
      </c>
      <c r="J21" s="558" t="s">
        <v>281</v>
      </c>
      <c r="K21" s="558">
        <v>0.53945967328957001</v>
      </c>
      <c r="L21" s="558" t="s">
        <v>281</v>
      </c>
      <c r="M21" s="558">
        <v>0.55078444469998</v>
      </c>
      <c r="N21" s="558" t="s">
        <v>281</v>
      </c>
      <c r="O21" s="558">
        <v>0.55432904293067997</v>
      </c>
      <c r="P21" s="558" t="s">
        <v>281</v>
      </c>
      <c r="Q21" s="558" t="s">
        <v>122</v>
      </c>
      <c r="R21" s="558" t="s">
        <v>281</v>
      </c>
      <c r="S21" s="558" t="s">
        <v>122</v>
      </c>
      <c r="T21" s="660" t="s">
        <v>281</v>
      </c>
    </row>
    <row r="22" spans="2:20" s="219" customFormat="1" ht="18">
      <c r="B22" s="538" t="s">
        <v>251</v>
      </c>
      <c r="C22" s="573">
        <v>0.30148971692082999</v>
      </c>
      <c r="D22" s="558"/>
      <c r="E22" s="558">
        <v>0.29939807679108998</v>
      </c>
      <c r="F22" s="558"/>
      <c r="G22" s="558">
        <v>0.28740744577306998</v>
      </c>
      <c r="H22" s="558" t="s">
        <v>281</v>
      </c>
      <c r="I22" s="558">
        <v>0.29260043595626001</v>
      </c>
      <c r="J22" s="558" t="s">
        <v>281</v>
      </c>
      <c r="K22" s="558">
        <v>0.28930346596923001</v>
      </c>
      <c r="L22" s="558" t="s">
        <v>281</v>
      </c>
      <c r="M22" s="558">
        <v>0.28927732011078999</v>
      </c>
      <c r="N22" s="558" t="s">
        <v>281</v>
      </c>
      <c r="O22" s="558">
        <v>0.29636540701507003</v>
      </c>
      <c r="P22" s="558" t="s">
        <v>281</v>
      </c>
      <c r="Q22" s="558">
        <v>0.31090586003185</v>
      </c>
      <c r="R22" s="558" t="s">
        <v>281</v>
      </c>
      <c r="S22" s="558">
        <v>0.30650402550729999</v>
      </c>
      <c r="T22" s="660" t="s">
        <v>281</v>
      </c>
    </row>
    <row r="23" spans="2:20" s="219" customFormat="1" ht="19.5">
      <c r="B23" s="538" t="s">
        <v>124</v>
      </c>
      <c r="C23" s="573">
        <v>0.15733095424084001</v>
      </c>
      <c r="D23" s="590" t="s">
        <v>294</v>
      </c>
      <c r="E23" s="558">
        <v>0.16527639342549</v>
      </c>
      <c r="F23" s="590" t="s">
        <v>294</v>
      </c>
      <c r="G23" s="558">
        <v>0.15894704061008999</v>
      </c>
      <c r="H23" s="590" t="s">
        <v>324</v>
      </c>
      <c r="I23" s="558">
        <v>0.15483667801213</v>
      </c>
      <c r="J23" s="590" t="s">
        <v>324</v>
      </c>
      <c r="K23" s="558">
        <v>0.15384837468920001</v>
      </c>
      <c r="L23" s="590" t="s">
        <v>324</v>
      </c>
      <c r="M23" s="558">
        <v>0.16288495147946</v>
      </c>
      <c r="N23" s="590" t="s">
        <v>324</v>
      </c>
      <c r="O23" s="558">
        <v>0.16602833132618</v>
      </c>
      <c r="P23" s="590" t="s">
        <v>324</v>
      </c>
      <c r="Q23" s="558">
        <v>0.19186012377143999</v>
      </c>
      <c r="R23" s="590" t="s">
        <v>324</v>
      </c>
      <c r="S23" s="558" t="s">
        <v>122</v>
      </c>
      <c r="T23" s="591" t="s">
        <v>281</v>
      </c>
    </row>
    <row r="24" spans="2:20" s="219" customFormat="1" ht="18">
      <c r="B24" s="538" t="s">
        <v>288</v>
      </c>
      <c r="C24" s="573">
        <v>0.17237639910175001</v>
      </c>
      <c r="D24" s="558"/>
      <c r="E24" s="558">
        <v>0.18745223945641001</v>
      </c>
      <c r="F24" s="558"/>
      <c r="G24" s="558">
        <v>0.18570567203121999</v>
      </c>
      <c r="H24" s="558"/>
      <c r="I24" s="558">
        <v>0.20049451664937001</v>
      </c>
      <c r="J24" s="558"/>
      <c r="K24" s="558">
        <v>0.20133070209321</v>
      </c>
      <c r="L24" s="558"/>
      <c r="M24" s="558">
        <v>0.19324488241320001</v>
      </c>
      <c r="N24" s="558"/>
      <c r="O24" s="558">
        <v>0.19631582284294999</v>
      </c>
      <c r="P24" s="558"/>
      <c r="Q24" s="558">
        <v>0.1770185983176</v>
      </c>
      <c r="R24" s="558"/>
      <c r="S24" s="558" t="s">
        <v>122</v>
      </c>
      <c r="T24" s="660"/>
    </row>
    <row r="25" spans="2:20" s="219" customFormat="1" ht="18">
      <c r="B25" s="538" t="s">
        <v>289</v>
      </c>
      <c r="C25" s="573" t="s">
        <v>122</v>
      </c>
      <c r="D25" s="558"/>
      <c r="E25" s="558" t="s">
        <v>122</v>
      </c>
      <c r="F25" s="558"/>
      <c r="G25" s="558" t="s">
        <v>122</v>
      </c>
      <c r="H25" s="558"/>
      <c r="I25" s="558" t="s">
        <v>122</v>
      </c>
      <c r="J25" s="558"/>
      <c r="K25" s="558" t="s">
        <v>122</v>
      </c>
      <c r="L25" s="558"/>
      <c r="M25" s="558" t="s">
        <v>122</v>
      </c>
      <c r="N25" s="558"/>
      <c r="O25" s="558" t="s">
        <v>122</v>
      </c>
      <c r="P25" s="558"/>
      <c r="Q25" s="558" t="s">
        <v>122</v>
      </c>
      <c r="R25" s="558"/>
      <c r="S25" s="558">
        <v>0.47708289331853998</v>
      </c>
      <c r="T25" s="660"/>
    </row>
    <row r="26" spans="2:20" s="219" customFormat="1" ht="18">
      <c r="B26" s="546" t="s">
        <v>290</v>
      </c>
      <c r="C26" s="580" t="s">
        <v>122</v>
      </c>
      <c r="D26" s="581"/>
      <c r="E26" s="581" t="s">
        <v>122</v>
      </c>
      <c r="F26" s="581"/>
      <c r="G26" s="581">
        <v>1.2557233328617701</v>
      </c>
      <c r="H26" s="581" t="s">
        <v>281</v>
      </c>
      <c r="I26" s="581" t="s">
        <v>122</v>
      </c>
      <c r="J26" s="581"/>
      <c r="K26" s="581">
        <v>1.3563418526115001</v>
      </c>
      <c r="L26" s="581" t="s">
        <v>281</v>
      </c>
      <c r="M26" s="581" t="s">
        <v>122</v>
      </c>
      <c r="N26" s="581"/>
      <c r="O26" s="581">
        <v>1.3420564006876901</v>
      </c>
      <c r="P26" s="581" t="s">
        <v>281</v>
      </c>
      <c r="Q26" s="581" t="s">
        <v>122</v>
      </c>
      <c r="R26" s="581"/>
      <c r="S26" s="581" t="s">
        <v>122</v>
      </c>
      <c r="T26" s="663" t="s">
        <v>281</v>
      </c>
    </row>
    <row r="27" spans="2:20" s="201" customFormat="1" ht="15.75">
      <c r="C27" s="275"/>
      <c r="D27" s="275"/>
      <c r="E27" s="276"/>
      <c r="F27" s="276"/>
      <c r="G27" s="276"/>
      <c r="H27" s="276"/>
      <c r="I27" s="276"/>
      <c r="J27" s="276"/>
      <c r="K27" s="276"/>
      <c r="L27" s="276"/>
    </row>
    <row r="28" spans="2:20" s="201" customFormat="1" ht="15.75">
      <c r="B28" s="237" t="s">
        <v>270</v>
      </c>
      <c r="C28" s="275"/>
      <c r="D28" s="275"/>
      <c r="E28" s="276"/>
      <c r="F28" s="276"/>
      <c r="G28" s="276"/>
      <c r="H28" s="276"/>
      <c r="I28" s="276"/>
      <c r="J28" s="276"/>
      <c r="K28" s="276"/>
      <c r="L28" s="276"/>
    </row>
    <row r="29" spans="2:20" s="201" customFormat="1" ht="15.75">
      <c r="B29" s="237" t="s">
        <v>271</v>
      </c>
      <c r="C29" s="275"/>
      <c r="D29" s="275"/>
      <c r="E29" s="276"/>
      <c r="F29" s="276"/>
      <c r="G29" s="276"/>
      <c r="H29" s="276"/>
      <c r="I29" s="276"/>
      <c r="J29" s="276"/>
      <c r="K29" s="276"/>
      <c r="L29" s="276"/>
    </row>
    <row r="30" spans="2:20" s="201" customFormat="1" ht="15.75">
      <c r="B30" s="237" t="s">
        <v>238</v>
      </c>
      <c r="C30" s="275"/>
      <c r="D30" s="275"/>
      <c r="E30" s="276"/>
      <c r="F30" s="276"/>
      <c r="G30" s="276"/>
      <c r="H30" s="276"/>
      <c r="I30" s="276"/>
      <c r="J30" s="276"/>
      <c r="K30" s="276"/>
      <c r="L30" s="276"/>
    </row>
    <row r="31" spans="2:20" s="201" customFormat="1" ht="15.75">
      <c r="B31" s="237" t="s">
        <v>776</v>
      </c>
      <c r="C31" s="275"/>
      <c r="D31" s="275"/>
      <c r="E31" s="276"/>
      <c r="F31" s="276"/>
      <c r="G31" s="276"/>
      <c r="H31" s="276"/>
      <c r="I31" s="276"/>
      <c r="J31" s="276"/>
      <c r="K31" s="276"/>
      <c r="L31" s="276"/>
    </row>
    <row r="32" spans="2:20" s="1443" customFormat="1" ht="15.75">
      <c r="B32" s="237" t="s">
        <v>254</v>
      </c>
      <c r="C32" s="1453"/>
      <c r="D32" s="1453"/>
      <c r="E32" s="1454"/>
      <c r="F32" s="1454"/>
      <c r="G32" s="1454"/>
      <c r="H32" s="1454"/>
      <c r="I32" s="1454"/>
      <c r="J32" s="1454"/>
      <c r="K32" s="1454"/>
      <c r="L32" s="1454"/>
    </row>
    <row r="33" spans="2:12" s="1443" customFormat="1" ht="15.75">
      <c r="B33" s="1448" t="s">
        <v>777</v>
      </c>
      <c r="C33" s="1453"/>
      <c r="D33" s="1453"/>
      <c r="E33" s="1454"/>
      <c r="F33" s="1454"/>
      <c r="G33" s="1454"/>
      <c r="H33" s="1454"/>
      <c r="I33" s="1454"/>
      <c r="J33" s="1454"/>
      <c r="K33" s="1454"/>
      <c r="L33" s="1454"/>
    </row>
    <row r="34" spans="2:12" s="1443" customFormat="1" ht="15.75">
      <c r="B34" s="1450" t="s">
        <v>785</v>
      </c>
      <c r="C34" s="1453"/>
      <c r="D34" s="1453"/>
      <c r="E34" s="1454"/>
      <c r="F34" s="1454"/>
      <c r="G34" s="1454"/>
      <c r="H34" s="1454"/>
      <c r="I34" s="1454"/>
      <c r="J34" s="1454"/>
      <c r="K34" s="1454"/>
      <c r="L34" s="1454"/>
    </row>
    <row r="35" spans="2:12" s="201" customFormat="1" ht="17.25" customHeight="1">
      <c r="B35" s="276" t="s">
        <v>778</v>
      </c>
      <c r="C35" s="276"/>
      <c r="D35" s="276"/>
      <c r="E35" s="276"/>
      <c r="F35" s="276"/>
      <c r="G35" s="276"/>
      <c r="H35" s="276"/>
      <c r="I35" s="276"/>
      <c r="J35" s="276"/>
      <c r="K35" s="276"/>
      <c r="L35" s="276"/>
    </row>
    <row r="36" spans="2:12" s="201" customFormat="1" ht="15.75">
      <c r="B36" s="284" t="s">
        <v>779</v>
      </c>
      <c r="C36" s="276"/>
      <c r="D36" s="276"/>
      <c r="E36" s="276"/>
      <c r="F36" s="276"/>
      <c r="G36" s="276"/>
      <c r="H36" s="276"/>
      <c r="I36" s="276"/>
      <c r="J36" s="276"/>
      <c r="K36" s="276"/>
      <c r="L36" s="276"/>
    </row>
    <row r="37" spans="2:12" s="201" customFormat="1" ht="15.75">
      <c r="B37" s="236" t="s">
        <v>780</v>
      </c>
      <c r="C37" s="276"/>
      <c r="D37" s="276"/>
      <c r="E37" s="276"/>
      <c r="F37" s="276"/>
      <c r="G37" s="276"/>
      <c r="H37" s="276"/>
      <c r="I37" s="276"/>
      <c r="J37" s="276"/>
      <c r="K37" s="276"/>
      <c r="L37" s="276"/>
    </row>
    <row r="38" spans="2:12" s="229" customFormat="1" ht="18"/>
    <row r="39" spans="2:12" s="229" customFormat="1" ht="18"/>
    <row r="40" spans="2:12" s="229" customFormat="1" ht="18"/>
    <row r="41" spans="2:12" s="229" customFormat="1" ht="18"/>
    <row r="42" spans="2:12" s="229" customFormat="1" ht="18"/>
    <row r="43" spans="2:12" s="229" customFormat="1" ht="18"/>
    <row r="44" spans="2:12" s="229" customFormat="1" ht="18">
      <c r="H44" s="229" t="s">
        <v>58</v>
      </c>
    </row>
    <row r="45" spans="2:12" s="229" customFormat="1" ht="18"/>
    <row r="46" spans="2:12" s="229" customFormat="1" ht="18"/>
  </sheetData>
  <mergeCells count="10">
    <mergeCell ref="B5:T5"/>
    <mergeCell ref="B6:T6"/>
    <mergeCell ref="O8:P8"/>
    <mergeCell ref="Q8:R8"/>
    <mergeCell ref="S8:T8"/>
    <mergeCell ref="E8:F8"/>
    <mergeCell ref="G8:H8"/>
    <mergeCell ref="I8:J8"/>
    <mergeCell ref="K8:L8"/>
    <mergeCell ref="M8:N8"/>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pageSetUpPr fitToPage="1"/>
  </sheetPr>
  <dimension ref="A5:W51"/>
  <sheetViews>
    <sheetView showGridLines="0" zoomScaleNormal="100" zoomScaleSheetLayoutView="110" zoomScalePageLayoutView="77" workbookViewId="0">
      <selection activeCell="J20" sqref="J20"/>
    </sheetView>
  </sheetViews>
  <sheetFormatPr baseColWidth="10" defaultColWidth="10.85546875" defaultRowHeight="23.25"/>
  <cols>
    <col min="1" max="1" width="10.85546875" style="35" customWidth="1"/>
    <col min="2" max="2" width="11.28515625" style="35" customWidth="1"/>
    <col min="3" max="3" width="16.140625" style="35" customWidth="1"/>
    <col min="4" max="4" width="12.7109375" style="35" customWidth="1"/>
    <col min="5" max="6" width="15.42578125" style="35" customWidth="1"/>
    <col min="7" max="7" width="15.7109375" style="36" customWidth="1"/>
    <col min="8" max="8" width="14.42578125" style="35" customWidth="1"/>
    <col min="9" max="9" width="14" style="35" customWidth="1"/>
    <col min="10" max="10" width="17.28515625" style="36" customWidth="1"/>
    <col min="11" max="11" width="14" style="36" customWidth="1"/>
    <col min="12" max="12" width="14.7109375" style="36" customWidth="1"/>
    <col min="13" max="13" width="17.28515625" style="36" customWidth="1"/>
    <col min="14" max="14" width="58.140625" style="36" customWidth="1"/>
    <col min="15" max="15" width="29.42578125" style="35" customWidth="1"/>
    <col min="16" max="16" width="12.140625" style="35" customWidth="1"/>
    <col min="17" max="17" width="15" style="35" customWidth="1"/>
    <col min="18" max="18" width="12" style="35" customWidth="1"/>
    <col min="19" max="19" width="12.5703125" style="37" customWidth="1"/>
    <col min="20" max="21" width="10.85546875" style="35"/>
    <col min="22" max="22" width="17.7109375" style="35" bestFit="1" customWidth="1"/>
    <col min="23" max="16384" width="10.85546875" style="35"/>
  </cols>
  <sheetData>
    <row r="5" spans="1:23" ht="18.75" customHeight="1">
      <c r="B5" s="598" t="s">
        <v>460</v>
      </c>
      <c r="C5" s="597"/>
      <c r="D5" s="597"/>
      <c r="E5" s="597"/>
      <c r="F5" s="597"/>
      <c r="G5" s="597"/>
      <c r="H5" s="597"/>
      <c r="I5" s="597"/>
      <c r="J5" s="597"/>
      <c r="K5" s="597"/>
      <c r="L5" s="597"/>
      <c r="M5" s="599"/>
    </row>
    <row r="6" spans="1:23">
      <c r="B6" s="600" t="s">
        <v>2</v>
      </c>
      <c r="C6" s="601"/>
      <c r="D6" s="601"/>
      <c r="E6" s="601"/>
      <c r="F6" s="601"/>
      <c r="G6" s="601"/>
      <c r="H6" s="601"/>
      <c r="I6" s="601"/>
      <c r="J6" s="601"/>
      <c r="K6" s="601"/>
      <c r="L6" s="601"/>
      <c r="M6" s="602"/>
    </row>
    <row r="7" spans="1:23" s="595" customFormat="1">
      <c r="B7" s="632"/>
      <c r="C7" s="632"/>
      <c r="D7" s="632"/>
      <c r="E7" s="632"/>
      <c r="F7" s="632"/>
      <c r="G7" s="633"/>
      <c r="H7" s="632"/>
      <c r="I7" s="632"/>
      <c r="J7" s="633"/>
      <c r="K7" s="633"/>
      <c r="L7" s="633"/>
      <c r="M7" s="633"/>
      <c r="N7" s="596"/>
      <c r="S7" s="37"/>
    </row>
    <row r="8" spans="1:23" ht="21.6" customHeight="1">
      <c r="B8" s="1498"/>
      <c r="C8" s="1611" t="s">
        <v>3</v>
      </c>
      <c r="D8" s="1611"/>
      <c r="E8" s="1611" t="s">
        <v>4</v>
      </c>
      <c r="F8" s="1611"/>
      <c r="G8" s="1469"/>
      <c r="H8" s="1611" t="s">
        <v>5</v>
      </c>
      <c r="I8" s="1611"/>
      <c r="J8" s="1469"/>
      <c r="K8" s="1611" t="s">
        <v>6</v>
      </c>
      <c r="L8" s="1611"/>
      <c r="M8" s="1499"/>
      <c r="N8" s="38"/>
      <c r="O8" s="36"/>
      <c r="P8" s="39"/>
    </row>
    <row r="9" spans="1:23" s="40" customFormat="1" ht="47.25" customHeight="1">
      <c r="B9" s="1565" t="s">
        <v>7</v>
      </c>
      <c r="C9" s="1566" t="s">
        <v>9</v>
      </c>
      <c r="D9" s="1566" t="s">
        <v>475</v>
      </c>
      <c r="E9" s="1566" t="s">
        <v>459</v>
      </c>
      <c r="F9" s="1566" t="s">
        <v>475</v>
      </c>
      <c r="G9" s="1566" t="s">
        <v>8</v>
      </c>
      <c r="H9" s="1566" t="s">
        <v>9</v>
      </c>
      <c r="I9" s="1566" t="s">
        <v>475</v>
      </c>
      <c r="J9" s="1566" t="s">
        <v>10</v>
      </c>
      <c r="K9" s="1566" t="s">
        <v>800</v>
      </c>
      <c r="L9" s="1566" t="s">
        <v>475</v>
      </c>
      <c r="M9" s="1567" t="s">
        <v>11</v>
      </c>
      <c r="N9" s="41"/>
      <c r="O9" s="41"/>
      <c r="P9" s="41"/>
      <c r="Q9" s="41"/>
      <c r="R9" s="41"/>
      <c r="S9" s="41"/>
    </row>
    <row r="10" spans="1:23" s="48" customFormat="1" ht="24" customHeight="1">
      <c r="A10" s="42"/>
      <c r="B10" s="1522">
        <v>2013</v>
      </c>
      <c r="C10" s="634">
        <v>68316.518014970032</v>
      </c>
      <c r="D10" s="635">
        <v>106614.57669932993</v>
      </c>
      <c r="E10" s="635">
        <v>16277187.078000002</v>
      </c>
      <c r="F10" s="635">
        <v>25402134.953606717</v>
      </c>
      <c r="G10" s="636">
        <v>0.41970715018263566</v>
      </c>
      <c r="H10" s="634">
        <v>3343528.7</v>
      </c>
      <c r="I10" s="635">
        <v>5217902.0153581118</v>
      </c>
      <c r="J10" s="636">
        <v>2.0432460476552818</v>
      </c>
      <c r="K10" s="635">
        <v>717644.11600000004</v>
      </c>
      <c r="L10" s="635">
        <v>1119953.5027727713</v>
      </c>
      <c r="M10" s="637">
        <v>9.5195538417777588</v>
      </c>
      <c r="N10" s="45"/>
      <c r="O10" s="46"/>
      <c r="P10" s="47"/>
      <c r="Q10" s="47"/>
      <c r="R10" s="47"/>
      <c r="S10" s="47"/>
      <c r="U10" s="49"/>
      <c r="V10" s="50"/>
      <c r="W10" s="51"/>
    </row>
    <row r="11" spans="1:23" ht="24" customHeight="1">
      <c r="B11" s="638">
        <v>2014</v>
      </c>
      <c r="C11" s="634">
        <v>83550.517418139993</v>
      </c>
      <c r="D11" s="635">
        <v>124944.78002760245</v>
      </c>
      <c r="E11" s="635">
        <v>17484305.607000001</v>
      </c>
      <c r="F11" s="635">
        <v>26146728.775705818</v>
      </c>
      <c r="G11" s="636">
        <v>0.47786008375814359</v>
      </c>
      <c r="H11" s="635">
        <v>3612054.6</v>
      </c>
      <c r="I11" s="635">
        <v>5401610.6828645971</v>
      </c>
      <c r="J11" s="636">
        <v>2.3131022830646026</v>
      </c>
      <c r="K11" s="635">
        <v>722763.57900000003</v>
      </c>
      <c r="L11" s="635">
        <v>1080849.5169236506</v>
      </c>
      <c r="M11" s="637">
        <v>11.559868239866026</v>
      </c>
      <c r="N11" s="45"/>
      <c r="O11" s="46"/>
      <c r="P11" s="52"/>
      <c r="Q11" s="47"/>
      <c r="R11" s="47"/>
      <c r="S11" s="47"/>
      <c r="U11" s="49"/>
      <c r="V11" s="50"/>
      <c r="W11" s="51"/>
    </row>
    <row r="12" spans="1:23" ht="24" customHeight="1">
      <c r="B12" s="638">
        <v>2015</v>
      </c>
      <c r="C12" s="634">
        <v>85155.99599037999</v>
      </c>
      <c r="D12" s="635">
        <v>123373.01496687614</v>
      </c>
      <c r="E12" s="635">
        <v>18572109.415250003</v>
      </c>
      <c r="F12" s="635">
        <v>26907055.765197624</v>
      </c>
      <c r="G12" s="636">
        <v>0.45851547654816399</v>
      </c>
      <c r="H12" s="635">
        <v>3853981.9</v>
      </c>
      <c r="I12" s="635">
        <v>5583604.0797935594</v>
      </c>
      <c r="J12" s="636">
        <v>2.2095587939938168</v>
      </c>
      <c r="K12" s="635">
        <v>675661.88100000005</v>
      </c>
      <c r="L12" s="635">
        <v>978891.06207597675</v>
      </c>
      <c r="M12" s="637">
        <v>12.603344717974402</v>
      </c>
      <c r="N12" s="45"/>
      <c r="O12" s="46"/>
      <c r="P12" s="52"/>
      <c r="Q12" s="47"/>
      <c r="R12" s="47"/>
      <c r="S12" s="47"/>
      <c r="U12" s="49"/>
      <c r="V12" s="50"/>
      <c r="W12" s="51"/>
    </row>
    <row r="13" spans="1:23" ht="24" customHeight="1">
      <c r="B13" s="638">
        <v>2016</v>
      </c>
      <c r="C13" s="634">
        <v>84184.292558339992</v>
      </c>
      <c r="D13" s="635">
        <v>115003.69841875568</v>
      </c>
      <c r="E13" s="635">
        <v>20129057.370999999</v>
      </c>
      <c r="F13" s="635">
        <v>27498194.413691491</v>
      </c>
      <c r="G13" s="636">
        <v>0.41822272651288972</v>
      </c>
      <c r="H13" s="635">
        <v>4190237.6</v>
      </c>
      <c r="I13" s="635">
        <v>5724260.5076163979</v>
      </c>
      <c r="J13" s="636">
        <v>2.0090577335838899</v>
      </c>
      <c r="K13" s="635">
        <v>712574.13</v>
      </c>
      <c r="L13" s="635">
        <v>973443.59448927501</v>
      </c>
      <c r="M13" s="637">
        <v>11.814110141542745</v>
      </c>
      <c r="N13" s="53"/>
      <c r="O13" s="46"/>
      <c r="P13" s="47"/>
      <c r="Q13" s="47"/>
      <c r="R13" s="47"/>
      <c r="S13" s="47"/>
      <c r="U13" s="49"/>
      <c r="V13" s="50"/>
      <c r="W13" s="51"/>
    </row>
    <row r="14" spans="1:23" ht="24" customHeight="1">
      <c r="B14" s="638">
        <v>2017</v>
      </c>
      <c r="C14" s="634">
        <v>86213.783761069091</v>
      </c>
      <c r="D14" s="635">
        <v>110484.54944592572</v>
      </c>
      <c r="E14" s="635">
        <v>21934167.572000001</v>
      </c>
      <c r="F14" s="635">
        <v>28109039.134391468</v>
      </c>
      <c r="G14" s="636">
        <v>0.39305701243536156</v>
      </c>
      <c r="H14" s="635">
        <v>3931021.6</v>
      </c>
      <c r="I14" s="635">
        <v>5037676.4757461371</v>
      </c>
      <c r="J14" s="636">
        <v>2.1931648445042655</v>
      </c>
      <c r="K14" s="635">
        <v>674442.77</v>
      </c>
      <c r="L14" s="635">
        <v>864310.81341961143</v>
      </c>
      <c r="M14" s="637">
        <v>12.782965078129473</v>
      </c>
      <c r="N14" s="45"/>
      <c r="O14" s="46"/>
      <c r="P14" s="47"/>
      <c r="Q14" s="47"/>
      <c r="R14" s="47"/>
      <c r="S14" s="47"/>
      <c r="U14" s="49"/>
      <c r="V14" s="50"/>
      <c r="W14" s="51"/>
    </row>
    <row r="15" spans="1:23" ht="24" customHeight="1">
      <c r="B15" s="638">
        <v>2018</v>
      </c>
      <c r="C15" s="634">
        <v>88516.646329505471</v>
      </c>
      <c r="D15" s="635">
        <v>107829.98197455524</v>
      </c>
      <c r="E15" s="635">
        <v>23524390.183249999</v>
      </c>
      <c r="F15" s="635">
        <v>28657147.266736306</v>
      </c>
      <c r="G15" s="636">
        <v>0.37627605068603104</v>
      </c>
      <c r="H15" s="635">
        <v>4091257.3</v>
      </c>
      <c r="I15" s="635">
        <v>4983923.580543681</v>
      </c>
      <c r="J15" s="636">
        <v>2.1635560865239514</v>
      </c>
      <c r="K15" s="635">
        <v>714039.12699999998</v>
      </c>
      <c r="L15" s="635">
        <v>869834.42534551036</v>
      </c>
      <c r="M15" s="637">
        <v>12.396610071132063</v>
      </c>
      <c r="N15" s="45"/>
      <c r="O15" s="46"/>
      <c r="P15" s="47"/>
      <c r="Q15" s="47"/>
      <c r="R15" s="47"/>
      <c r="S15" s="47"/>
      <c r="U15" s="49"/>
      <c r="V15" s="50"/>
      <c r="W15" s="51"/>
    </row>
    <row r="16" spans="1:23" ht="24" customHeight="1">
      <c r="B16" s="638">
        <v>2019</v>
      </c>
      <c r="C16" s="634">
        <v>88688.270726578587</v>
      </c>
      <c r="D16" s="635">
        <v>103585.03772080629</v>
      </c>
      <c r="E16" s="635">
        <v>24445735.083999999</v>
      </c>
      <c r="F16" s="635">
        <v>28551829.571642675</v>
      </c>
      <c r="G16" s="636">
        <v>0.36279649771966166</v>
      </c>
      <c r="H16" s="635">
        <v>4257377.9000000004</v>
      </c>
      <c r="I16" s="635">
        <v>4972479.9767808039</v>
      </c>
      <c r="J16" s="636">
        <v>2.0831665125752306</v>
      </c>
      <c r="K16" s="635">
        <v>621731.424</v>
      </c>
      <c r="L16" s="635">
        <v>726162.23633223062</v>
      </c>
      <c r="M16" s="637">
        <v>14.264723850692576</v>
      </c>
      <c r="N16" s="45"/>
      <c r="O16" s="46"/>
      <c r="P16" s="47"/>
      <c r="Q16" s="47"/>
      <c r="R16" s="47"/>
      <c r="S16" s="47"/>
      <c r="U16" s="49"/>
      <c r="V16" s="50"/>
      <c r="W16" s="51"/>
    </row>
    <row r="17" spans="1:23" ht="24" customHeight="1">
      <c r="B17" s="638">
        <v>2020</v>
      </c>
      <c r="C17" s="634">
        <v>98147.583749461643</v>
      </c>
      <c r="D17" s="635">
        <v>109372.8713273141</v>
      </c>
      <c r="E17" s="635">
        <v>23434429.608750001</v>
      </c>
      <c r="F17" s="635">
        <v>26114660.761996318</v>
      </c>
      <c r="G17" s="636">
        <v>0.41881789054859297</v>
      </c>
      <c r="H17" s="635">
        <v>4463821.3</v>
      </c>
      <c r="I17" s="635">
        <v>4974355.2925285529</v>
      </c>
      <c r="J17" s="636">
        <v>2.1987346077106995</v>
      </c>
      <c r="K17" s="635">
        <v>629214.38199999998</v>
      </c>
      <c r="L17" s="635">
        <v>701178.58240355249</v>
      </c>
      <c r="M17" s="637">
        <v>15.598432991549396</v>
      </c>
      <c r="N17" s="45"/>
      <c r="O17" s="46"/>
      <c r="P17" s="47"/>
      <c r="Q17" s="47"/>
      <c r="R17" s="47"/>
      <c r="S17" s="47"/>
      <c r="U17" s="49"/>
      <c r="V17" s="50"/>
      <c r="W17" s="51"/>
    </row>
    <row r="18" spans="1:23" ht="24" customHeight="1">
      <c r="B18" s="638">
        <v>2021</v>
      </c>
      <c r="C18" s="634">
        <v>100612.39571995303</v>
      </c>
      <c r="D18" s="635">
        <v>107365.41396370181</v>
      </c>
      <c r="E18" s="635">
        <v>25837330.476</v>
      </c>
      <c r="F18" s="635">
        <v>27571510.075100757</v>
      </c>
      <c r="G18" s="636">
        <v>0.38940708605097857</v>
      </c>
      <c r="H18" s="635">
        <v>5139777.2</v>
      </c>
      <c r="I18" s="635">
        <v>5484754.6647749562</v>
      </c>
      <c r="J18" s="636">
        <v>1.9575244568957779</v>
      </c>
      <c r="K18" s="635">
        <v>690587.23800000001</v>
      </c>
      <c r="L18" s="635">
        <v>736938.86479253473</v>
      </c>
      <c r="M18" s="637">
        <v>14.569107302262807</v>
      </c>
      <c r="N18" s="45"/>
      <c r="O18" s="46"/>
      <c r="P18" s="47"/>
      <c r="Q18" s="47"/>
      <c r="R18" s="47"/>
      <c r="S18" s="47"/>
      <c r="U18" s="49"/>
      <c r="V18" s="50"/>
      <c r="W18" s="51"/>
    </row>
    <row r="19" spans="1:23" ht="24" customHeight="1">
      <c r="B19" s="639">
        <v>2022</v>
      </c>
      <c r="C19" s="640">
        <v>106863.89544843</v>
      </c>
      <c r="D19" s="641">
        <v>106863.89544843</v>
      </c>
      <c r="E19" s="641">
        <v>28483642.437749997</v>
      </c>
      <c r="F19" s="641">
        <v>28483642.437749997</v>
      </c>
      <c r="G19" s="642">
        <v>0.37517636897028639</v>
      </c>
      <c r="H19" s="641">
        <v>5709227.7000000002</v>
      </c>
      <c r="I19" s="641">
        <v>5709227.7000000002</v>
      </c>
      <c r="J19" s="642">
        <v>1.871774976647542</v>
      </c>
      <c r="K19" s="641">
        <v>812060.62075</v>
      </c>
      <c r="L19" s="641">
        <v>812060.62075</v>
      </c>
      <c r="M19" s="643">
        <v>13.159595813146687</v>
      </c>
      <c r="N19" s="54"/>
      <c r="O19" s="46"/>
      <c r="P19" s="47"/>
      <c r="Q19" s="47"/>
      <c r="R19" s="47"/>
      <c r="S19" s="47"/>
      <c r="U19" s="49"/>
      <c r="V19" s="50"/>
      <c r="W19" s="51"/>
    </row>
    <row r="20" spans="1:23">
      <c r="B20" s="630" t="s">
        <v>12</v>
      </c>
      <c r="C20" s="644"/>
      <c r="D20" s="645"/>
      <c r="E20" s="645"/>
      <c r="F20" s="645"/>
      <c r="G20" s="646"/>
      <c r="H20" s="647"/>
      <c r="I20" s="645"/>
      <c r="J20" s="646"/>
      <c r="M20" s="57"/>
      <c r="N20" s="57"/>
      <c r="R20" s="58"/>
    </row>
    <row r="21" spans="1:23" ht="15" customHeight="1">
      <c r="B21" s="630" t="s">
        <v>461</v>
      </c>
      <c r="C21" s="648"/>
      <c r="D21" s="648"/>
      <c r="E21" s="648"/>
      <c r="F21" s="645"/>
      <c r="G21" s="646"/>
      <c r="H21" s="647"/>
      <c r="I21" s="645"/>
      <c r="J21" s="646"/>
      <c r="M21" s="57"/>
      <c r="N21" s="35"/>
    </row>
    <row r="22" spans="1:23" ht="15" customHeight="1">
      <c r="B22" s="630" t="s">
        <v>462</v>
      </c>
      <c r="C22" s="644"/>
      <c r="D22" s="645"/>
      <c r="E22" s="644"/>
      <c r="F22" s="645"/>
      <c r="G22" s="646"/>
      <c r="H22" s="647"/>
      <c r="I22" s="649"/>
      <c r="J22" s="646"/>
      <c r="M22" s="57"/>
      <c r="N22" s="35"/>
    </row>
    <row r="23" spans="1:23" ht="15" customHeight="1">
      <c r="B23" s="630" t="s">
        <v>463</v>
      </c>
      <c r="C23" s="644"/>
      <c r="D23" s="645"/>
      <c r="E23" s="644"/>
      <c r="F23" s="645"/>
      <c r="G23" s="646"/>
      <c r="H23" s="647"/>
      <c r="I23" s="645"/>
      <c r="J23" s="646"/>
      <c r="M23" s="57"/>
      <c r="N23" s="35"/>
    </row>
    <row r="24" spans="1:23" ht="23.25" customHeight="1">
      <c r="A24" s="59"/>
      <c r="B24" s="648" t="s">
        <v>762</v>
      </c>
      <c r="C24" s="644"/>
      <c r="D24" s="645"/>
      <c r="E24" s="644"/>
      <c r="F24" s="648"/>
      <c r="G24" s="650"/>
      <c r="H24" s="651"/>
      <c r="I24" s="648"/>
      <c r="J24" s="652"/>
      <c r="M24" s="61"/>
      <c r="N24" s="35"/>
      <c r="P24" s="62"/>
      <c r="Q24" s="62"/>
      <c r="R24" s="62"/>
      <c r="S24" s="62"/>
    </row>
    <row r="25" spans="1:23" ht="15" customHeight="1">
      <c r="A25" s="60"/>
      <c r="B25" s="648" t="s">
        <v>465</v>
      </c>
      <c r="C25" s="648"/>
      <c r="D25" s="648"/>
      <c r="E25" s="653"/>
      <c r="F25" s="648"/>
      <c r="G25" s="654"/>
      <c r="H25" s="651"/>
      <c r="I25" s="648"/>
      <c r="J25" s="650"/>
      <c r="N25" s="35"/>
      <c r="P25" s="62"/>
      <c r="Q25" s="62"/>
      <c r="R25" s="62"/>
      <c r="S25" s="62"/>
    </row>
    <row r="26" spans="1:23" ht="15" customHeight="1">
      <c r="A26" s="60"/>
      <c r="B26" s="655" t="s">
        <v>466</v>
      </c>
      <c r="C26" s="656"/>
      <c r="D26" s="656"/>
      <c r="E26" s="657"/>
      <c r="F26" s="658"/>
      <c r="G26" s="659"/>
      <c r="H26" s="659"/>
      <c r="I26" s="659"/>
      <c r="J26" s="650"/>
      <c r="N26" s="35"/>
      <c r="P26" s="62"/>
      <c r="Q26" s="62"/>
      <c r="R26" s="62"/>
      <c r="S26" s="62"/>
    </row>
    <row r="27" spans="1:23" s="655" customFormat="1" ht="13.35" customHeight="1">
      <c r="B27" s="655" t="s">
        <v>467</v>
      </c>
    </row>
    <row r="28" spans="1:23" ht="15" customHeight="1">
      <c r="A28" s="66"/>
      <c r="B28" s="67"/>
      <c r="C28" s="44"/>
      <c r="D28" s="44"/>
      <c r="E28" s="63"/>
      <c r="F28" s="62"/>
      <c r="G28" s="68"/>
      <c r="H28" s="69"/>
      <c r="N28" s="35"/>
      <c r="P28" s="62"/>
      <c r="Q28" s="62"/>
      <c r="R28" s="62"/>
      <c r="S28" s="62"/>
    </row>
    <row r="29" spans="1:23" ht="15" customHeight="1">
      <c r="B29" s="70"/>
      <c r="C29" s="44"/>
      <c r="D29" s="44"/>
      <c r="E29" s="63"/>
      <c r="F29" s="62"/>
      <c r="G29" s="71"/>
      <c r="N29" s="35"/>
      <c r="P29" s="62"/>
      <c r="Q29" s="62"/>
      <c r="R29" s="62"/>
      <c r="S29" s="62"/>
    </row>
    <row r="30" spans="1:23">
      <c r="C30" s="44"/>
      <c r="D30" s="44"/>
      <c r="E30" s="63"/>
      <c r="F30" s="62"/>
      <c r="H30" s="47"/>
      <c r="J30" s="72"/>
      <c r="N30" s="35"/>
      <c r="O30" s="46"/>
      <c r="P30" s="62"/>
      <c r="Q30" s="62"/>
      <c r="R30" s="62"/>
      <c r="S30" s="62"/>
    </row>
    <row r="31" spans="1:23">
      <c r="C31" s="44"/>
      <c r="D31" s="44"/>
      <c r="E31" s="63"/>
      <c r="F31" s="62"/>
      <c r="G31" s="61"/>
      <c r="N31" s="35"/>
      <c r="O31" s="46"/>
      <c r="P31" s="62"/>
      <c r="Q31" s="62"/>
      <c r="R31" s="62"/>
      <c r="S31" s="62"/>
    </row>
    <row r="32" spans="1:23">
      <c r="C32" s="44"/>
      <c r="D32" s="44"/>
      <c r="E32" s="63"/>
      <c r="F32" s="62"/>
      <c r="M32" s="71"/>
      <c r="N32" s="35"/>
      <c r="O32" s="46"/>
      <c r="P32" s="62"/>
      <c r="Q32" s="62"/>
      <c r="R32" s="62"/>
      <c r="S32" s="62"/>
    </row>
    <row r="33" spans="1:18">
      <c r="A33" s="59"/>
      <c r="B33" s="73"/>
      <c r="C33" s="44"/>
      <c r="D33" s="44"/>
      <c r="E33" s="63"/>
      <c r="F33" s="62"/>
      <c r="G33" s="59"/>
      <c r="I33" s="59"/>
      <c r="J33" s="59"/>
      <c r="K33" s="74"/>
      <c r="L33" s="75"/>
      <c r="M33" s="75"/>
      <c r="N33" s="35"/>
      <c r="O33" s="46"/>
      <c r="P33" s="62"/>
      <c r="Q33" s="62"/>
      <c r="R33" s="62"/>
    </row>
    <row r="34" spans="1:18">
      <c r="A34" s="59"/>
      <c r="C34" s="44"/>
      <c r="D34" s="44"/>
      <c r="E34" s="63"/>
      <c r="F34" s="62"/>
      <c r="G34" s="59"/>
      <c r="J34" s="35"/>
      <c r="K34" s="35"/>
      <c r="L34" s="75"/>
      <c r="M34" s="76"/>
      <c r="N34" s="76"/>
    </row>
    <row r="35" spans="1:18">
      <c r="A35" s="59"/>
      <c r="B35" s="77"/>
      <c r="C35" s="44"/>
      <c r="D35" s="44"/>
      <c r="E35" s="63"/>
      <c r="F35" s="62"/>
      <c r="G35" s="59"/>
      <c r="H35" s="59"/>
      <c r="J35" s="35"/>
      <c r="K35" s="35"/>
      <c r="L35" s="75"/>
      <c r="M35" s="76"/>
      <c r="N35" s="76"/>
      <c r="P35" s="78"/>
      <c r="Q35" s="79"/>
    </row>
    <row r="36" spans="1:18">
      <c r="A36" s="36"/>
      <c r="B36" s="77"/>
      <c r="C36" s="44"/>
      <c r="D36" s="44"/>
      <c r="E36" s="80"/>
      <c r="F36" s="62"/>
      <c r="H36" s="36"/>
      <c r="J36" s="35"/>
      <c r="K36" s="35"/>
      <c r="L36" s="75"/>
      <c r="M36" s="76"/>
      <c r="N36" s="76"/>
      <c r="P36" s="78"/>
      <c r="Q36" s="79"/>
    </row>
    <row r="37" spans="1:18">
      <c r="A37" s="36"/>
      <c r="B37" s="77"/>
      <c r="C37" s="44"/>
      <c r="D37" s="44"/>
      <c r="E37" s="56"/>
      <c r="F37" s="81"/>
      <c r="H37" s="36"/>
      <c r="J37" s="35"/>
      <c r="K37" s="35"/>
      <c r="L37" s="75"/>
      <c r="N37" s="76"/>
      <c r="P37" s="78"/>
      <c r="Q37" s="79"/>
    </row>
    <row r="38" spans="1:18">
      <c r="A38" s="36"/>
      <c r="B38" s="82"/>
      <c r="C38" s="44"/>
      <c r="D38" s="77"/>
      <c r="E38" s="56"/>
      <c r="F38" s="56"/>
      <c r="G38" s="71"/>
      <c r="H38" s="83"/>
      <c r="I38" s="83"/>
      <c r="J38" s="71"/>
      <c r="K38" s="83"/>
      <c r="L38" s="75"/>
      <c r="N38" s="76"/>
      <c r="P38" s="78"/>
      <c r="Q38" s="79"/>
    </row>
    <row r="39" spans="1:18">
      <c r="A39" s="36"/>
      <c r="B39" s="82"/>
      <c r="C39" s="77"/>
      <c r="D39" s="77"/>
      <c r="E39" s="73"/>
      <c r="F39" s="69"/>
      <c r="H39" s="69"/>
      <c r="I39" s="69"/>
      <c r="J39" s="35"/>
      <c r="K39" s="35"/>
      <c r="L39" s="75"/>
      <c r="N39" s="76"/>
      <c r="P39" s="78"/>
      <c r="Q39" s="79"/>
    </row>
    <row r="40" spans="1:18">
      <c r="A40" s="36"/>
      <c r="B40" s="82"/>
      <c r="C40" s="77"/>
      <c r="D40" s="77"/>
      <c r="E40" s="73"/>
      <c r="F40" s="71"/>
      <c r="H40" s="36"/>
      <c r="I40" s="71"/>
      <c r="J40" s="35"/>
      <c r="K40" s="35"/>
      <c r="L40" s="75"/>
      <c r="N40" s="76"/>
      <c r="P40" s="78"/>
      <c r="Q40" s="79"/>
    </row>
    <row r="41" spans="1:18">
      <c r="B41" s="82"/>
      <c r="C41" s="77"/>
      <c r="D41" s="77"/>
      <c r="L41" s="75"/>
      <c r="N41" s="76"/>
      <c r="P41" s="78"/>
      <c r="Q41" s="79"/>
    </row>
    <row r="42" spans="1:18">
      <c r="B42" s="82"/>
      <c r="C42" s="77"/>
      <c r="D42" s="77"/>
      <c r="E42" s="73"/>
      <c r="L42" s="75"/>
      <c r="N42" s="76"/>
      <c r="P42" s="78"/>
      <c r="Q42" s="79"/>
    </row>
    <row r="43" spans="1:18">
      <c r="B43" s="82"/>
      <c r="C43" s="77"/>
      <c r="D43" s="77"/>
      <c r="E43" s="55"/>
      <c r="F43" s="56"/>
      <c r="L43" s="75"/>
      <c r="N43" s="76"/>
      <c r="P43" s="84"/>
      <c r="Q43" s="79"/>
    </row>
    <row r="44" spans="1:18">
      <c r="B44" s="82"/>
      <c r="C44" s="77"/>
      <c r="D44" s="85"/>
      <c r="E44" s="73"/>
      <c r="L44" s="75"/>
      <c r="N44" s="76"/>
      <c r="P44" s="84"/>
      <c r="Q44" s="79"/>
    </row>
    <row r="45" spans="1:18">
      <c r="C45" s="77"/>
      <c r="D45" s="86"/>
      <c r="E45" s="73"/>
      <c r="L45" s="75"/>
      <c r="N45" s="76"/>
      <c r="P45" s="84"/>
      <c r="Q45" s="79"/>
    </row>
    <row r="46" spans="1:18">
      <c r="B46" s="73"/>
      <c r="C46" s="77"/>
      <c r="E46" s="73"/>
      <c r="L46" s="75"/>
      <c r="N46" s="76"/>
      <c r="P46" s="61"/>
      <c r="Q46" s="87"/>
    </row>
    <row r="47" spans="1:18">
      <c r="C47" s="77"/>
      <c r="E47" s="73"/>
      <c r="N47" s="76"/>
    </row>
    <row r="48" spans="1:18">
      <c r="C48" s="77"/>
    </row>
    <row r="49" spans="3:3">
      <c r="C49" s="77"/>
    </row>
    <row r="50" spans="3:3">
      <c r="C50" s="77"/>
    </row>
    <row r="51" spans="3:3">
      <c r="C51" s="77"/>
    </row>
  </sheetData>
  <mergeCells count="4">
    <mergeCell ref="C8:D8"/>
    <mergeCell ref="E8:F8"/>
    <mergeCell ref="H8:I8"/>
    <mergeCell ref="K8:L8"/>
  </mergeCells>
  <phoneticPr fontId="10" type="noConversion"/>
  <printOptions horizontalCentered="1" gridLinesSet="0"/>
  <pageMargins left="0.59055118110236227" right="0.59055118110236227" top="0.91" bottom="0.59055118110236227" header="0.51181102362204722" footer="0.51181102362204722"/>
  <pageSetup scale="71" firstPageNumber="25"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5:P200"/>
  <sheetViews>
    <sheetView showGridLines="0" topLeftCell="A4" zoomScaleNormal="100" zoomScaleSheetLayoutView="110" zoomScalePageLayoutView="78" workbookViewId="0">
      <selection activeCell="B23" sqref="B23:M23"/>
    </sheetView>
  </sheetViews>
  <sheetFormatPr baseColWidth="10" defaultColWidth="10.85546875" defaultRowHeight="23.25"/>
  <cols>
    <col min="1" max="1" width="10.7109375" style="90" customWidth="1"/>
    <col min="2" max="2" width="9.42578125" style="90" customWidth="1"/>
    <col min="3" max="3" width="62.28515625" style="89" customWidth="1"/>
    <col min="4" max="5" width="10.7109375" style="98" customWidth="1"/>
    <col min="6" max="7" width="10.7109375" style="89" customWidth="1"/>
    <col min="8" max="9" width="11.28515625" style="89" bestFit="1" customWidth="1"/>
    <col min="10" max="10" width="10.7109375" style="89" customWidth="1"/>
    <col min="11" max="11" width="13.28515625" style="89" bestFit="1" customWidth="1"/>
    <col min="12" max="13" width="12.140625" style="89" bestFit="1" customWidth="1"/>
    <col min="14" max="14" width="18.85546875" style="89" bestFit="1" customWidth="1"/>
    <col min="15" max="15" width="12.140625" style="89" bestFit="1" customWidth="1"/>
    <col min="16" max="16" width="37.7109375" style="89" customWidth="1"/>
    <col min="17" max="16384" width="10.85546875" style="89"/>
  </cols>
  <sheetData>
    <row r="5" spans="1:16">
      <c r="A5" s="88"/>
      <c r="B5" s="598" t="s">
        <v>468</v>
      </c>
      <c r="C5" s="597"/>
      <c r="D5" s="597"/>
      <c r="E5" s="597"/>
      <c r="F5" s="597"/>
      <c r="G5" s="597"/>
      <c r="H5" s="597"/>
      <c r="I5" s="597"/>
      <c r="J5" s="597"/>
      <c r="K5" s="597"/>
      <c r="L5" s="597"/>
      <c r="M5" s="599"/>
    </row>
    <row r="6" spans="1:16">
      <c r="A6" s="89"/>
      <c r="B6" s="600" t="s">
        <v>2</v>
      </c>
      <c r="C6" s="601"/>
      <c r="D6" s="601"/>
      <c r="E6" s="601"/>
      <c r="F6" s="601"/>
      <c r="G6" s="601"/>
      <c r="H6" s="601"/>
      <c r="I6" s="601"/>
      <c r="J6" s="601"/>
      <c r="K6" s="601"/>
      <c r="L6" s="601"/>
      <c r="M6" s="602"/>
    </row>
    <row r="7" spans="1:16" s="605" customFormat="1">
      <c r="B7" s="607"/>
      <c r="C7" s="608"/>
      <c r="D7" s="609"/>
      <c r="E7" s="609"/>
      <c r="F7" s="609"/>
      <c r="G7" s="609"/>
      <c r="H7" s="609"/>
      <c r="I7" s="609"/>
      <c r="J7" s="609"/>
      <c r="K7" s="609"/>
      <c r="L7" s="609"/>
      <c r="M7" s="609"/>
    </row>
    <row r="8" spans="1:16" ht="30" customHeight="1">
      <c r="B8" s="1640" t="s">
        <v>13</v>
      </c>
      <c r="C8" s="1629"/>
      <c r="D8" s="567">
        <v>2013</v>
      </c>
      <c r="E8" s="567">
        <v>2014</v>
      </c>
      <c r="F8" s="567">
        <v>2015</v>
      </c>
      <c r="G8" s="567">
        <v>2016</v>
      </c>
      <c r="H8" s="567">
        <v>2017</v>
      </c>
      <c r="I8" s="567">
        <v>2018</v>
      </c>
      <c r="J8" s="567">
        <v>2019</v>
      </c>
      <c r="K8" s="567">
        <v>2020</v>
      </c>
      <c r="L8" s="567">
        <v>2021</v>
      </c>
      <c r="M8" s="585">
        <v>2022</v>
      </c>
    </row>
    <row r="9" spans="1:16" ht="31.5" customHeight="1">
      <c r="B9" s="610" t="s">
        <v>14</v>
      </c>
      <c r="C9" s="611" t="s">
        <v>469</v>
      </c>
      <c r="D9" s="612">
        <v>3356.4814777500001</v>
      </c>
      <c r="E9" s="612">
        <v>7089.5919001100001</v>
      </c>
      <c r="F9" s="612">
        <v>7491.7854891900006</v>
      </c>
      <c r="G9" s="612">
        <v>6661.4340826199996</v>
      </c>
      <c r="H9" s="612">
        <v>6957.9862508799979</v>
      </c>
      <c r="I9" s="612">
        <v>6695.5854479799982</v>
      </c>
      <c r="J9" s="612">
        <v>4619.413708</v>
      </c>
      <c r="K9" s="612">
        <v>3954.86629791</v>
      </c>
      <c r="L9" s="612">
        <v>4006.813777928</v>
      </c>
      <c r="M9" s="613">
        <v>4354.2415789999995</v>
      </c>
      <c r="N9" s="92"/>
      <c r="O9" s="1414"/>
      <c r="P9" s="93"/>
    </row>
    <row r="10" spans="1:16" ht="24" customHeight="1">
      <c r="B10" s="614" t="s">
        <v>15</v>
      </c>
      <c r="C10" s="615" t="s">
        <v>651</v>
      </c>
      <c r="D10" s="612">
        <v>231.46296100000001</v>
      </c>
      <c r="E10" s="612">
        <v>316.34380453999995</v>
      </c>
      <c r="F10" s="612">
        <v>322.83438652999996</v>
      </c>
      <c r="G10" s="612">
        <v>327.60218151999999</v>
      </c>
      <c r="H10" s="612">
        <v>318.33433210999999</v>
      </c>
      <c r="I10" s="612">
        <v>282.23441404000005</v>
      </c>
      <c r="J10" s="612">
        <v>272.72824100000003</v>
      </c>
      <c r="K10" s="612">
        <v>205.52338183000001</v>
      </c>
      <c r="L10" s="612">
        <v>233.06568100000001</v>
      </c>
      <c r="M10" s="613">
        <v>217.66538</v>
      </c>
      <c r="N10" s="92"/>
      <c r="O10" s="1414"/>
      <c r="P10" s="93"/>
    </row>
    <row r="11" spans="1:16" ht="24" customHeight="1">
      <c r="B11" s="614" t="s">
        <v>16</v>
      </c>
      <c r="C11" s="615" t="s">
        <v>17</v>
      </c>
      <c r="D11" s="612">
        <v>1551.4404649999999</v>
      </c>
      <c r="E11" s="612">
        <v>2130.1187811899999</v>
      </c>
      <c r="F11" s="612">
        <v>2013.0033523600002</v>
      </c>
      <c r="G11" s="612">
        <v>1895.1635893399998</v>
      </c>
      <c r="H11" s="612">
        <v>1600.0395996772452</v>
      </c>
      <c r="I11" s="612">
        <v>1779.7082762999999</v>
      </c>
      <c r="J11" s="612">
        <v>1510.4718829999999</v>
      </c>
      <c r="K11" s="612">
        <v>1044.5767364199999</v>
      </c>
      <c r="L11" s="612">
        <v>1234.2574638483329</v>
      </c>
      <c r="M11" s="613">
        <v>1286.5748576300002</v>
      </c>
      <c r="N11" s="92"/>
      <c r="P11" s="93"/>
    </row>
    <row r="12" spans="1:16" ht="24" customHeight="1">
      <c r="B12" s="614" t="s">
        <v>18</v>
      </c>
      <c r="C12" s="615" t="s">
        <v>19</v>
      </c>
      <c r="D12" s="612">
        <v>17628.650861580001</v>
      </c>
      <c r="E12" s="612">
        <v>20061.343551870003</v>
      </c>
      <c r="F12" s="612">
        <v>21100.03022543</v>
      </c>
      <c r="G12" s="612">
        <v>22688.840198869999</v>
      </c>
      <c r="H12" s="612">
        <v>31154.719297668882</v>
      </c>
      <c r="I12" s="612">
        <v>32721.215885075446</v>
      </c>
      <c r="J12" s="612">
        <v>37937.9469930786</v>
      </c>
      <c r="K12" s="612">
        <v>43662.256246081706</v>
      </c>
      <c r="L12" s="612">
        <v>47007.00629743671</v>
      </c>
      <c r="M12" s="613">
        <v>49632.30771821001</v>
      </c>
      <c r="N12" s="92"/>
      <c r="P12" s="94"/>
    </row>
    <row r="13" spans="1:16" ht="24" customHeight="1">
      <c r="B13" s="614" t="s">
        <v>20</v>
      </c>
      <c r="C13" s="615" t="s">
        <v>652</v>
      </c>
      <c r="D13" s="612">
        <v>5887.1516019599994</v>
      </c>
      <c r="E13" s="612">
        <v>6070.6305086599996</v>
      </c>
      <c r="F13" s="612">
        <v>6426.5802124499987</v>
      </c>
      <c r="G13" s="612">
        <v>6879.5808633999986</v>
      </c>
      <c r="H13" s="612">
        <v>6734.9614972000008</v>
      </c>
      <c r="I13" s="612">
        <v>7289.6358071700006</v>
      </c>
      <c r="J13" s="612">
        <v>7153.1987489599987</v>
      </c>
      <c r="K13" s="612">
        <v>7755.2960370299998</v>
      </c>
      <c r="L13" s="612">
        <v>8257.1050009999999</v>
      </c>
      <c r="M13" s="613">
        <v>9122.1282620000002</v>
      </c>
      <c r="N13" s="92"/>
      <c r="P13" s="94"/>
    </row>
    <row r="14" spans="1:16" ht="24" customHeight="1">
      <c r="B14" s="614" t="s">
        <v>21</v>
      </c>
      <c r="C14" s="615" t="s">
        <v>22</v>
      </c>
      <c r="D14" s="612">
        <v>536.447677</v>
      </c>
      <c r="E14" s="612">
        <v>382.94079082999997</v>
      </c>
      <c r="F14" s="612">
        <v>139.59713371000001</v>
      </c>
      <c r="G14" s="612">
        <v>205.86246087000001</v>
      </c>
      <c r="H14" s="612">
        <v>341.27758769000002</v>
      </c>
      <c r="I14" s="612">
        <v>171.51468331000001</v>
      </c>
      <c r="J14" s="612">
        <v>210.49704627</v>
      </c>
      <c r="K14" s="612">
        <v>238.80593227</v>
      </c>
      <c r="L14" s="612">
        <v>141.98747</v>
      </c>
      <c r="M14" s="613">
        <v>177.241266</v>
      </c>
      <c r="N14" s="92"/>
      <c r="P14" s="94"/>
    </row>
    <row r="15" spans="1:16" ht="24" customHeight="1">
      <c r="B15" s="614" t="s">
        <v>23</v>
      </c>
      <c r="C15" s="616" t="s">
        <v>24</v>
      </c>
      <c r="D15" s="612">
        <v>645.47746032999987</v>
      </c>
      <c r="E15" s="612">
        <v>812.26000918</v>
      </c>
      <c r="F15" s="612">
        <v>837.29345470999988</v>
      </c>
      <c r="G15" s="612">
        <v>729.56823401999998</v>
      </c>
      <c r="H15" s="612">
        <v>765.26838257999998</v>
      </c>
      <c r="I15" s="612">
        <v>739.65994650999994</v>
      </c>
      <c r="J15" s="612">
        <v>489.979512</v>
      </c>
      <c r="K15" s="612">
        <v>504.99010368</v>
      </c>
      <c r="L15" s="612">
        <v>462.60839299999998</v>
      </c>
      <c r="M15" s="613">
        <v>495.59072500000002</v>
      </c>
      <c r="N15" s="92"/>
      <c r="P15" s="94"/>
    </row>
    <row r="16" spans="1:16" ht="24" customHeight="1">
      <c r="B16" s="614" t="s">
        <v>25</v>
      </c>
      <c r="C16" s="615" t="s">
        <v>26</v>
      </c>
      <c r="D16" s="612">
        <v>10641.185647370001</v>
      </c>
      <c r="E16" s="612">
        <v>12693.084964200001</v>
      </c>
      <c r="F16" s="612">
        <v>11165.042299999999</v>
      </c>
      <c r="G16" s="612">
        <v>9151.9613117099998</v>
      </c>
      <c r="H16" s="612">
        <v>7851.7547441699999</v>
      </c>
      <c r="I16" s="612">
        <v>8046.5983707200003</v>
      </c>
      <c r="J16" s="612">
        <v>8421.2594638400005</v>
      </c>
      <c r="K16" s="612">
        <v>7417.8096104300002</v>
      </c>
      <c r="L16" s="612">
        <v>5812.0990149999998</v>
      </c>
      <c r="M16" s="613">
        <v>6767.5490410000002</v>
      </c>
      <c r="N16" s="92"/>
      <c r="P16" s="94"/>
    </row>
    <row r="17" spans="2:16" ht="24" customHeight="1">
      <c r="B17" s="614" t="s">
        <v>27</v>
      </c>
      <c r="C17" s="615" t="s">
        <v>31</v>
      </c>
      <c r="D17" s="612">
        <v>27510.52804487</v>
      </c>
      <c r="E17" s="612">
        <v>33660.135467039996</v>
      </c>
      <c r="F17" s="612">
        <v>35270.649565300002</v>
      </c>
      <c r="G17" s="612">
        <v>35249.949786759993</v>
      </c>
      <c r="H17" s="612">
        <v>30001.957068669999</v>
      </c>
      <c r="I17" s="612">
        <v>30269.203935609999</v>
      </c>
      <c r="J17" s="612">
        <v>27590.535998520008</v>
      </c>
      <c r="K17" s="612">
        <v>28924.044804019999</v>
      </c>
      <c r="L17" s="612">
        <v>31537.399196999999</v>
      </c>
      <c r="M17" s="613">
        <v>32383.399541999999</v>
      </c>
      <c r="N17" s="92"/>
      <c r="P17" s="94"/>
    </row>
    <row r="18" spans="2:16" ht="33" customHeight="1">
      <c r="B18" s="617">
        <v>49</v>
      </c>
      <c r="C18" s="616" t="s">
        <v>470</v>
      </c>
      <c r="D18" s="612">
        <v>123.45348310999999</v>
      </c>
      <c r="E18" s="612">
        <v>129.67458628</v>
      </c>
      <c r="F18" s="612">
        <v>181.65364438999998</v>
      </c>
      <c r="G18" s="612">
        <v>205.70114946999999</v>
      </c>
      <c r="H18" s="612">
        <v>176.09104207999999</v>
      </c>
      <c r="I18" s="612">
        <v>170.24535862000002</v>
      </c>
      <c r="J18" s="612">
        <v>138.62859488999999</v>
      </c>
      <c r="K18" s="612">
        <v>125.59615700000001</v>
      </c>
      <c r="L18" s="612">
        <v>132.601462</v>
      </c>
      <c r="M18" s="613">
        <v>104.90248800000001</v>
      </c>
      <c r="N18" s="92"/>
      <c r="P18" s="94"/>
    </row>
    <row r="19" spans="2:16" ht="24" customHeight="1">
      <c r="B19" s="618"/>
      <c r="C19" s="619" t="s">
        <v>653</v>
      </c>
      <c r="D19" s="612">
        <v>204.23833499999998</v>
      </c>
      <c r="E19" s="612">
        <v>204.39305424</v>
      </c>
      <c r="F19" s="612">
        <v>207.52622631</v>
      </c>
      <c r="G19" s="612">
        <v>188.62869975999999</v>
      </c>
      <c r="H19" s="612">
        <v>311.63869395997608</v>
      </c>
      <c r="I19" s="612">
        <v>351.04420417</v>
      </c>
      <c r="J19" s="612">
        <v>343.61053701999998</v>
      </c>
      <c r="K19" s="612">
        <v>4313.8184427899978</v>
      </c>
      <c r="L19" s="612">
        <v>1787.4519617399997</v>
      </c>
      <c r="M19" s="613">
        <v>2322.2945895900002</v>
      </c>
      <c r="N19" s="92"/>
      <c r="O19" s="91"/>
      <c r="P19" s="94"/>
    </row>
    <row r="20" spans="2:16" ht="24" customHeight="1">
      <c r="B20" s="620"/>
      <c r="C20" s="621" t="s">
        <v>28</v>
      </c>
      <c r="D20" s="622">
        <v>68316.518014970003</v>
      </c>
      <c r="E20" s="622">
        <v>83550.517418139993</v>
      </c>
      <c r="F20" s="622">
        <v>85155.995990380005</v>
      </c>
      <c r="G20" s="622">
        <v>84184.292558339992</v>
      </c>
      <c r="H20" s="622">
        <v>86214.028496686093</v>
      </c>
      <c r="I20" s="622">
        <v>88516.646329505442</v>
      </c>
      <c r="J20" s="622">
        <v>88688.270726578601</v>
      </c>
      <c r="K20" s="622">
        <v>98147.583749461701</v>
      </c>
      <c r="L20" s="622">
        <v>100612.39571995304</v>
      </c>
      <c r="M20" s="623">
        <v>106863.89544843002</v>
      </c>
      <c r="N20" s="92"/>
      <c r="O20" s="91"/>
      <c r="P20" s="94"/>
    </row>
    <row r="21" spans="2:16">
      <c r="B21" s="624" t="s">
        <v>471</v>
      </c>
      <c r="C21" s="625"/>
      <c r="D21" s="626"/>
      <c r="E21" s="626"/>
      <c r="F21" s="626"/>
      <c r="G21" s="626"/>
      <c r="H21" s="626"/>
      <c r="I21" s="626"/>
      <c r="J21" s="627"/>
      <c r="K21" s="624"/>
      <c r="L21" s="628"/>
      <c r="M21" s="624"/>
      <c r="N21" s="92"/>
      <c r="P21" s="93"/>
    </row>
    <row r="22" spans="2:16" ht="18.75" customHeight="1">
      <c r="B22" s="624" t="s">
        <v>472</v>
      </c>
      <c r="C22" s="624"/>
      <c r="D22" s="629"/>
      <c r="E22" s="629"/>
      <c r="F22" s="624"/>
      <c r="G22" s="624"/>
      <c r="H22" s="624"/>
      <c r="I22" s="624"/>
      <c r="J22" s="624"/>
      <c r="K22" s="624"/>
      <c r="L22" s="624"/>
      <c r="M22" s="628"/>
      <c r="N22" s="92"/>
      <c r="O22" s="91"/>
      <c r="P22" s="94"/>
    </row>
    <row r="23" spans="2:16" ht="54.75" customHeight="1">
      <c r="B23" s="1641" t="s">
        <v>473</v>
      </c>
      <c r="C23" s="1641"/>
      <c r="D23" s="1641"/>
      <c r="E23" s="1641"/>
      <c r="F23" s="1641"/>
      <c r="G23" s="1641"/>
      <c r="H23" s="1641"/>
      <c r="I23" s="1641"/>
      <c r="J23" s="1641"/>
      <c r="K23" s="1641"/>
      <c r="L23" s="1641"/>
      <c r="M23" s="1641"/>
      <c r="N23" s="92"/>
      <c r="O23" s="91"/>
      <c r="P23" s="93"/>
    </row>
    <row r="24" spans="2:16">
      <c r="B24" s="630" t="s">
        <v>474</v>
      </c>
      <c r="C24" s="624"/>
      <c r="D24" s="629"/>
      <c r="E24" s="629"/>
      <c r="F24" s="624"/>
      <c r="G24" s="624"/>
      <c r="H24" s="624"/>
      <c r="I24" s="626"/>
      <c r="J24" s="628"/>
      <c r="K24" s="624"/>
      <c r="L24" s="628"/>
      <c r="M24" s="628"/>
      <c r="N24" s="92"/>
      <c r="O24" s="91"/>
      <c r="P24" s="93"/>
    </row>
    <row r="25" spans="2:16" ht="36" customHeight="1">
      <c r="B25" s="1641"/>
      <c r="C25" s="1641"/>
      <c r="D25" s="1641"/>
      <c r="E25" s="1641"/>
      <c r="F25" s="1641"/>
      <c r="G25" s="1641"/>
      <c r="H25" s="1641"/>
      <c r="I25" s="1641"/>
      <c r="J25" s="1641"/>
      <c r="K25" s="1641"/>
      <c r="L25" s="1641"/>
      <c r="M25" s="1641"/>
      <c r="N25" s="92"/>
      <c r="P25" s="93"/>
    </row>
    <row r="26" spans="2:16">
      <c r="B26" s="624"/>
      <c r="C26" s="631"/>
      <c r="D26" s="631"/>
      <c r="E26" s="631"/>
      <c r="F26" s="631"/>
      <c r="G26" s="631"/>
      <c r="H26" s="631"/>
      <c r="I26" s="631"/>
      <c r="J26" s="631"/>
      <c r="K26" s="631"/>
      <c r="L26" s="631"/>
      <c r="M26" s="628"/>
      <c r="N26" s="92"/>
      <c r="O26" s="91"/>
      <c r="P26" s="94"/>
    </row>
    <row r="27" spans="2:16">
      <c r="B27" s="89"/>
      <c r="C27" s="99"/>
      <c r="D27" s="99"/>
      <c r="E27" s="99"/>
      <c r="F27" s="99"/>
      <c r="G27" s="99"/>
      <c r="H27" s="99"/>
      <c r="I27" s="99"/>
      <c r="J27" s="99"/>
      <c r="K27" s="99"/>
      <c r="L27" s="99"/>
      <c r="M27" s="97"/>
      <c r="N27" s="92"/>
      <c r="O27" s="91"/>
    </row>
    <row r="28" spans="2:16">
      <c r="B28" s="100"/>
      <c r="C28" s="96"/>
      <c r="D28" s="91"/>
      <c r="E28" s="91"/>
      <c r="F28" s="91"/>
      <c r="G28" s="91"/>
      <c r="H28" s="91"/>
      <c r="I28" s="91"/>
      <c r="J28" s="91"/>
      <c r="L28" s="97"/>
    </row>
    <row r="29" spans="2:16">
      <c r="B29" s="100"/>
      <c r="C29" s="96"/>
      <c r="D29" s="91"/>
      <c r="E29" s="91"/>
      <c r="F29" s="91"/>
      <c r="G29" s="91"/>
      <c r="H29" s="91"/>
      <c r="I29" s="91"/>
      <c r="J29" s="91"/>
    </row>
    <row r="30" spans="2:16">
      <c r="B30" s="100"/>
      <c r="C30" s="96"/>
      <c r="D30" s="91"/>
      <c r="E30" s="91"/>
      <c r="F30" s="91"/>
      <c r="G30" s="91"/>
      <c r="H30" s="91"/>
      <c r="I30" s="91"/>
      <c r="J30" s="91"/>
    </row>
    <row r="31" spans="2:16">
      <c r="B31" s="100"/>
      <c r="C31" s="96"/>
      <c r="D31" s="91"/>
      <c r="E31" s="91"/>
      <c r="F31" s="91"/>
      <c r="G31" s="91"/>
      <c r="H31" s="91"/>
      <c r="I31" s="91"/>
      <c r="J31" s="91"/>
    </row>
    <row r="32" spans="2:16">
      <c r="B32" s="100"/>
      <c r="C32" s="96"/>
      <c r="D32" s="91"/>
      <c r="E32" s="91"/>
      <c r="F32" s="91"/>
      <c r="G32" s="91"/>
      <c r="H32" s="91"/>
      <c r="I32" s="91"/>
      <c r="J32" s="91"/>
      <c r="N32" s="91"/>
    </row>
    <row r="33" spans="2:14">
      <c r="B33" s="100"/>
      <c r="C33" s="96"/>
      <c r="D33" s="91"/>
      <c r="E33" s="91"/>
      <c r="F33" s="91"/>
      <c r="G33" s="91"/>
      <c r="H33" s="91"/>
      <c r="I33" s="91"/>
      <c r="J33" s="91"/>
      <c r="N33" s="91"/>
    </row>
    <row r="34" spans="2:14">
      <c r="B34" s="100"/>
      <c r="C34" s="96"/>
      <c r="D34" s="91"/>
      <c r="E34" s="91"/>
      <c r="F34" s="91"/>
      <c r="G34" s="91"/>
      <c r="H34" s="91"/>
      <c r="I34" s="91"/>
      <c r="J34" s="91"/>
      <c r="N34" s="91"/>
    </row>
    <row r="35" spans="2:14">
      <c r="B35" s="100"/>
      <c r="C35" s="96"/>
      <c r="D35" s="91"/>
      <c r="E35" s="91"/>
      <c r="F35" s="91"/>
      <c r="G35" s="91"/>
      <c r="H35" s="91"/>
      <c r="I35" s="91"/>
      <c r="J35" s="91"/>
      <c r="N35" s="91"/>
    </row>
    <row r="36" spans="2:14">
      <c r="B36" s="100"/>
      <c r="C36" s="96"/>
      <c r="D36" s="91"/>
      <c r="E36" s="91"/>
      <c r="F36" s="91"/>
      <c r="G36" s="91"/>
      <c r="H36" s="91"/>
      <c r="I36" s="91"/>
      <c r="J36" s="91"/>
      <c r="N36" s="91"/>
    </row>
    <row r="37" spans="2:14">
      <c r="B37" s="100"/>
      <c r="C37" s="96"/>
      <c r="D37" s="91"/>
      <c r="E37" s="91"/>
      <c r="F37" s="91"/>
      <c r="G37" s="91"/>
      <c r="H37" s="91"/>
      <c r="I37" s="91"/>
      <c r="J37" s="91"/>
    </row>
    <row r="38" spans="2:14">
      <c r="B38" s="100"/>
      <c r="C38" s="96"/>
      <c r="D38" s="91"/>
      <c r="E38" s="91"/>
      <c r="F38" s="91"/>
      <c r="G38" s="91"/>
      <c r="H38" s="91"/>
      <c r="I38" s="91"/>
      <c r="J38" s="91"/>
    </row>
    <row r="39" spans="2:14">
      <c r="B39" s="100"/>
      <c r="C39" s="96"/>
      <c r="D39" s="91"/>
      <c r="E39" s="91"/>
      <c r="F39" s="91"/>
      <c r="G39" s="91"/>
      <c r="H39" s="91"/>
      <c r="I39" s="91"/>
      <c r="J39" s="91"/>
    </row>
    <row r="40" spans="2:14">
      <c r="B40" s="100"/>
      <c r="C40" s="96"/>
      <c r="D40" s="91"/>
      <c r="E40" s="91"/>
      <c r="F40" s="91"/>
      <c r="G40" s="91"/>
      <c r="H40" s="91"/>
      <c r="I40" s="91"/>
      <c r="J40" s="91"/>
    </row>
    <row r="41" spans="2:14">
      <c r="B41" s="100"/>
      <c r="C41" s="96"/>
      <c r="D41" s="91"/>
      <c r="E41" s="91"/>
      <c r="F41" s="91"/>
      <c r="G41" s="91"/>
      <c r="H41" s="91"/>
      <c r="I41" s="91"/>
      <c r="J41" s="91"/>
    </row>
    <row r="42" spans="2:14">
      <c r="B42" s="100"/>
      <c r="C42" s="96"/>
      <c r="D42" s="91"/>
      <c r="E42" s="91"/>
      <c r="F42" s="91"/>
      <c r="G42" s="91"/>
      <c r="H42" s="91"/>
      <c r="I42" s="91"/>
      <c r="J42" s="91"/>
    </row>
    <row r="43" spans="2:14">
      <c r="B43" s="100"/>
      <c r="C43" s="96"/>
      <c r="D43" s="91"/>
      <c r="E43" s="91"/>
      <c r="F43" s="91"/>
      <c r="G43" s="91"/>
      <c r="H43" s="91"/>
      <c r="I43" s="91"/>
      <c r="J43" s="91"/>
    </row>
    <row r="44" spans="2:14">
      <c r="B44" s="100"/>
      <c r="C44" s="96"/>
      <c r="D44" s="91"/>
      <c r="E44" s="91"/>
      <c r="F44" s="91"/>
      <c r="G44" s="91"/>
      <c r="H44" s="91"/>
      <c r="I44" s="91"/>
      <c r="J44" s="91"/>
    </row>
    <row r="45" spans="2:14">
      <c r="B45" s="100"/>
      <c r="C45" s="96"/>
      <c r="D45" s="91"/>
      <c r="E45" s="91"/>
      <c r="F45" s="91"/>
      <c r="G45" s="91"/>
      <c r="H45" s="91"/>
      <c r="I45" s="91"/>
      <c r="J45" s="91"/>
    </row>
    <row r="46" spans="2:14">
      <c r="B46" s="100"/>
      <c r="C46" s="96"/>
      <c r="D46" s="91"/>
      <c r="E46" s="91"/>
      <c r="F46" s="91"/>
      <c r="G46" s="91"/>
      <c r="H46" s="91"/>
      <c r="I46" s="91"/>
      <c r="J46" s="91"/>
    </row>
    <row r="47" spans="2:14">
      <c r="B47" s="100"/>
      <c r="C47" s="96"/>
      <c r="D47" s="91"/>
      <c r="E47" s="91"/>
      <c r="F47" s="91"/>
      <c r="G47" s="91"/>
      <c r="H47" s="91"/>
      <c r="I47" s="91"/>
      <c r="J47" s="91"/>
    </row>
    <row r="48" spans="2:14">
      <c r="B48" s="100"/>
      <c r="C48" s="96"/>
      <c r="D48" s="91"/>
      <c r="E48" s="91"/>
      <c r="F48" s="91"/>
      <c r="G48" s="91"/>
      <c r="H48" s="91"/>
      <c r="I48" s="91"/>
      <c r="J48" s="91"/>
    </row>
    <row r="49" spans="2:10">
      <c r="B49" s="100"/>
      <c r="C49" s="96"/>
      <c r="D49" s="91"/>
      <c r="E49" s="91"/>
      <c r="F49" s="91"/>
      <c r="G49" s="91"/>
      <c r="H49" s="91"/>
      <c r="I49" s="91"/>
      <c r="J49" s="91"/>
    </row>
    <row r="50" spans="2:10">
      <c r="B50" s="100"/>
      <c r="C50" s="96"/>
      <c r="D50" s="91"/>
      <c r="E50" s="91"/>
      <c r="F50" s="91"/>
      <c r="G50" s="91"/>
      <c r="H50" s="91"/>
      <c r="I50" s="91"/>
      <c r="J50" s="91"/>
    </row>
    <row r="51" spans="2:10">
      <c r="B51" s="100"/>
      <c r="C51" s="96"/>
      <c r="D51" s="91"/>
      <c r="E51" s="91"/>
      <c r="F51" s="91"/>
      <c r="G51" s="91"/>
      <c r="H51" s="91"/>
      <c r="I51" s="91"/>
      <c r="J51" s="91"/>
    </row>
    <row r="52" spans="2:10">
      <c r="B52" s="100"/>
      <c r="C52" s="96"/>
    </row>
    <row r="53" spans="2:10">
      <c r="B53" s="100"/>
      <c r="C53" s="96"/>
    </row>
    <row r="54" spans="2:10">
      <c r="B54" s="100"/>
      <c r="C54" s="96"/>
    </row>
    <row r="55" spans="2:10">
      <c r="B55" s="100"/>
      <c r="C55" s="96"/>
    </row>
    <row r="56" spans="2:10">
      <c r="B56" s="100"/>
      <c r="C56" s="96"/>
    </row>
    <row r="57" spans="2:10">
      <c r="B57" s="100"/>
      <c r="C57" s="96"/>
    </row>
    <row r="58" spans="2:10">
      <c r="B58" s="100"/>
      <c r="C58" s="96"/>
    </row>
    <row r="59" spans="2:10">
      <c r="B59" s="100"/>
      <c r="C59" s="96"/>
    </row>
    <row r="60" spans="2:10">
      <c r="B60" s="100"/>
      <c r="C60" s="96"/>
    </row>
    <row r="61" spans="2:10">
      <c r="B61" s="100"/>
      <c r="C61" s="96"/>
    </row>
    <row r="62" spans="2:10">
      <c r="B62" s="100"/>
      <c r="C62" s="96"/>
    </row>
    <row r="63" spans="2:10">
      <c r="B63" s="100"/>
      <c r="C63" s="96"/>
    </row>
    <row r="64" spans="2:10">
      <c r="B64" s="100"/>
      <c r="C64" s="96"/>
    </row>
    <row r="65" spans="2:3">
      <c r="B65" s="100"/>
      <c r="C65" s="96"/>
    </row>
    <row r="66" spans="2:3">
      <c r="B66" s="100"/>
      <c r="C66" s="96"/>
    </row>
    <row r="67" spans="2:3">
      <c r="B67" s="100"/>
      <c r="C67" s="96"/>
    </row>
    <row r="68" spans="2:3">
      <c r="B68" s="100"/>
      <c r="C68" s="96"/>
    </row>
    <row r="69" spans="2:3">
      <c r="B69" s="100"/>
      <c r="C69" s="96"/>
    </row>
    <row r="70" spans="2:3">
      <c r="B70" s="100"/>
      <c r="C70" s="96"/>
    </row>
    <row r="71" spans="2:3">
      <c r="B71" s="100"/>
      <c r="C71" s="96"/>
    </row>
    <row r="72" spans="2:3">
      <c r="B72" s="100"/>
      <c r="C72" s="96"/>
    </row>
    <row r="73" spans="2:3">
      <c r="B73" s="100"/>
      <c r="C73" s="96"/>
    </row>
    <row r="74" spans="2:3">
      <c r="B74" s="100"/>
      <c r="C74" s="96"/>
    </row>
    <row r="75" spans="2:3">
      <c r="B75" s="100"/>
      <c r="C75" s="96"/>
    </row>
    <row r="76" spans="2:3">
      <c r="B76" s="100"/>
      <c r="C76" s="96"/>
    </row>
    <row r="77" spans="2:3">
      <c r="B77" s="100"/>
      <c r="C77" s="96"/>
    </row>
    <row r="78" spans="2:3">
      <c r="B78" s="100"/>
      <c r="C78" s="96"/>
    </row>
    <row r="79" spans="2:3">
      <c r="B79" s="100"/>
      <c r="C79" s="96"/>
    </row>
    <row r="80" spans="2:3">
      <c r="B80" s="100"/>
      <c r="C80" s="96"/>
    </row>
    <row r="81" spans="2:3">
      <c r="B81" s="100"/>
      <c r="C81" s="96"/>
    </row>
    <row r="82" spans="2:3">
      <c r="B82" s="100"/>
      <c r="C82" s="96"/>
    </row>
    <row r="83" spans="2:3">
      <c r="B83" s="100"/>
      <c r="C83" s="96"/>
    </row>
    <row r="84" spans="2:3">
      <c r="B84" s="100"/>
      <c r="C84" s="96"/>
    </row>
    <row r="85" spans="2:3">
      <c r="B85" s="100"/>
      <c r="C85" s="96"/>
    </row>
    <row r="86" spans="2:3">
      <c r="B86" s="100"/>
      <c r="C86" s="96"/>
    </row>
    <row r="87" spans="2:3">
      <c r="B87" s="100"/>
      <c r="C87" s="96"/>
    </row>
    <row r="88" spans="2:3">
      <c r="B88" s="100"/>
      <c r="C88" s="96"/>
    </row>
    <row r="89" spans="2:3">
      <c r="B89" s="100"/>
      <c r="C89" s="96"/>
    </row>
    <row r="90" spans="2:3">
      <c r="B90" s="100"/>
      <c r="C90" s="96"/>
    </row>
    <row r="91" spans="2:3">
      <c r="B91" s="100"/>
      <c r="C91" s="96"/>
    </row>
    <row r="92" spans="2:3">
      <c r="B92" s="100"/>
      <c r="C92" s="96"/>
    </row>
    <row r="93" spans="2:3">
      <c r="B93" s="100"/>
      <c r="C93" s="96"/>
    </row>
    <row r="94" spans="2:3">
      <c r="B94" s="100"/>
      <c r="C94" s="96"/>
    </row>
    <row r="95" spans="2:3">
      <c r="B95" s="100"/>
      <c r="C95" s="96"/>
    </row>
    <row r="96" spans="2:3">
      <c r="B96" s="100"/>
      <c r="C96" s="96"/>
    </row>
    <row r="97" spans="2:3">
      <c r="B97" s="100"/>
      <c r="C97" s="96"/>
    </row>
    <row r="98" spans="2:3">
      <c r="B98" s="100"/>
      <c r="C98" s="96"/>
    </row>
    <row r="99" spans="2:3">
      <c r="B99" s="100"/>
      <c r="C99" s="96"/>
    </row>
    <row r="100" spans="2:3">
      <c r="B100" s="100"/>
      <c r="C100" s="96"/>
    </row>
    <row r="101" spans="2:3">
      <c r="B101" s="100"/>
      <c r="C101" s="96"/>
    </row>
    <row r="102" spans="2:3">
      <c r="B102" s="100"/>
      <c r="C102" s="96"/>
    </row>
    <row r="103" spans="2:3">
      <c r="B103" s="100"/>
      <c r="C103" s="96"/>
    </row>
    <row r="104" spans="2:3">
      <c r="B104" s="100"/>
      <c r="C104" s="101"/>
    </row>
    <row r="105" spans="2:3">
      <c r="B105" s="100"/>
      <c r="C105" s="96"/>
    </row>
    <row r="106" spans="2:3">
      <c r="B106" s="100"/>
      <c r="C106" s="96"/>
    </row>
    <row r="107" spans="2:3">
      <c r="B107" s="100"/>
      <c r="C107" s="96"/>
    </row>
    <row r="108" spans="2:3">
      <c r="B108" s="100"/>
      <c r="C108" s="96"/>
    </row>
    <row r="109" spans="2:3">
      <c r="B109" s="100"/>
      <c r="C109" s="96"/>
    </row>
    <row r="110" spans="2:3">
      <c r="B110" s="100"/>
      <c r="C110" s="96"/>
    </row>
    <row r="111" spans="2:3">
      <c r="B111" s="100"/>
      <c r="C111" s="96"/>
    </row>
    <row r="112" spans="2:3">
      <c r="B112" s="100"/>
      <c r="C112" s="96"/>
    </row>
    <row r="113" spans="2:3">
      <c r="B113" s="100"/>
      <c r="C113" s="96"/>
    </row>
    <row r="114" spans="2:3">
      <c r="B114" s="100"/>
      <c r="C114" s="96"/>
    </row>
    <row r="115" spans="2:3">
      <c r="B115" s="100"/>
      <c r="C115" s="96"/>
    </row>
    <row r="116" spans="2:3">
      <c r="B116" s="100"/>
      <c r="C116" s="96"/>
    </row>
    <row r="117" spans="2:3">
      <c r="B117" s="100"/>
      <c r="C117" s="96"/>
    </row>
    <row r="118" spans="2:3">
      <c r="B118" s="100"/>
      <c r="C118" s="96"/>
    </row>
    <row r="119" spans="2:3">
      <c r="B119" s="100"/>
      <c r="C119" s="101"/>
    </row>
    <row r="120" spans="2:3">
      <c r="B120" s="100"/>
      <c r="C120" s="96"/>
    </row>
    <row r="121" spans="2:3">
      <c r="B121" s="100"/>
      <c r="C121" s="96"/>
    </row>
    <row r="122" spans="2:3">
      <c r="B122" s="100"/>
      <c r="C122" s="96"/>
    </row>
    <row r="123" spans="2:3">
      <c r="B123" s="100"/>
      <c r="C123" s="96"/>
    </row>
    <row r="124" spans="2:3">
      <c r="B124" s="100"/>
      <c r="C124" s="96"/>
    </row>
    <row r="125" spans="2:3">
      <c r="B125" s="100"/>
      <c r="C125" s="96"/>
    </row>
    <row r="126" spans="2:3">
      <c r="B126" s="100"/>
      <c r="C126" s="96"/>
    </row>
    <row r="127" spans="2:3">
      <c r="B127" s="100"/>
      <c r="C127" s="96"/>
    </row>
    <row r="128" spans="2:3">
      <c r="B128" s="100"/>
      <c r="C128" s="96"/>
    </row>
    <row r="129" spans="2:3">
      <c r="B129" s="100"/>
      <c r="C129" s="96"/>
    </row>
    <row r="130" spans="2:3">
      <c r="B130" s="100"/>
      <c r="C130" s="96"/>
    </row>
    <row r="131" spans="2:3">
      <c r="B131" s="100"/>
      <c r="C131" s="96"/>
    </row>
    <row r="132" spans="2:3">
      <c r="B132" s="100"/>
      <c r="C132" s="96"/>
    </row>
    <row r="133" spans="2:3">
      <c r="B133" s="100"/>
      <c r="C133" s="96"/>
    </row>
    <row r="134" spans="2:3">
      <c r="B134" s="100"/>
      <c r="C134" s="101"/>
    </row>
    <row r="135" spans="2:3">
      <c r="B135" s="100"/>
      <c r="C135" s="96"/>
    </row>
    <row r="136" spans="2:3">
      <c r="B136" s="100"/>
      <c r="C136" s="96"/>
    </row>
    <row r="137" spans="2:3">
      <c r="B137" s="100"/>
      <c r="C137" s="96"/>
    </row>
    <row r="138" spans="2:3">
      <c r="B138" s="100"/>
      <c r="C138" s="96"/>
    </row>
    <row r="139" spans="2:3">
      <c r="B139" s="100"/>
      <c r="C139" s="96"/>
    </row>
    <row r="140" spans="2:3">
      <c r="B140" s="100"/>
      <c r="C140" s="96"/>
    </row>
    <row r="141" spans="2:3">
      <c r="B141" s="100"/>
      <c r="C141" s="96"/>
    </row>
    <row r="142" spans="2:3">
      <c r="B142" s="100"/>
      <c r="C142" s="96"/>
    </row>
    <row r="143" spans="2:3">
      <c r="B143" s="100"/>
      <c r="C143" s="96"/>
    </row>
    <row r="144" spans="2:3">
      <c r="B144" s="100"/>
      <c r="C144" s="96"/>
    </row>
    <row r="145" spans="2:3">
      <c r="B145" s="100"/>
      <c r="C145" s="96"/>
    </row>
    <row r="146" spans="2:3">
      <c r="B146" s="100"/>
      <c r="C146" s="96"/>
    </row>
    <row r="147" spans="2:3">
      <c r="B147" s="100"/>
      <c r="C147" s="96"/>
    </row>
    <row r="148" spans="2:3">
      <c r="B148" s="100"/>
      <c r="C148" s="96"/>
    </row>
    <row r="149" spans="2:3">
      <c r="B149" s="100"/>
      <c r="C149" s="101"/>
    </row>
    <row r="150" spans="2:3">
      <c r="B150" s="100"/>
      <c r="C150" s="96"/>
    </row>
    <row r="151" spans="2:3">
      <c r="B151" s="100"/>
      <c r="C151" s="96"/>
    </row>
    <row r="152" spans="2:3">
      <c r="B152" s="100"/>
      <c r="C152" s="96"/>
    </row>
    <row r="153" spans="2:3">
      <c r="B153" s="100"/>
      <c r="C153" s="96"/>
    </row>
    <row r="154" spans="2:3">
      <c r="B154" s="100"/>
      <c r="C154" s="96"/>
    </row>
    <row r="155" spans="2:3">
      <c r="B155" s="100"/>
      <c r="C155" s="96"/>
    </row>
    <row r="156" spans="2:3">
      <c r="B156" s="100"/>
      <c r="C156" s="96"/>
    </row>
    <row r="157" spans="2:3">
      <c r="B157" s="100"/>
      <c r="C157" s="96"/>
    </row>
    <row r="158" spans="2:3">
      <c r="B158" s="100"/>
      <c r="C158" s="96"/>
    </row>
    <row r="159" spans="2:3">
      <c r="B159" s="100"/>
      <c r="C159" s="96"/>
    </row>
    <row r="160" spans="2:3">
      <c r="B160" s="100"/>
      <c r="C160" s="96"/>
    </row>
    <row r="161" spans="2:3">
      <c r="B161" s="100"/>
      <c r="C161" s="96"/>
    </row>
    <row r="162" spans="2:3">
      <c r="B162" s="100"/>
      <c r="C162" s="96"/>
    </row>
    <row r="163" spans="2:3">
      <c r="B163" s="100"/>
      <c r="C163" s="96"/>
    </row>
    <row r="164" spans="2:3">
      <c r="B164" s="100"/>
      <c r="C164" s="101"/>
    </row>
    <row r="165" spans="2:3">
      <c r="B165" s="100"/>
      <c r="C165" s="96"/>
    </row>
    <row r="166" spans="2:3">
      <c r="B166" s="100"/>
      <c r="C166" s="96"/>
    </row>
    <row r="167" spans="2:3">
      <c r="B167" s="100"/>
      <c r="C167" s="96"/>
    </row>
    <row r="168" spans="2:3">
      <c r="B168" s="100"/>
      <c r="C168" s="96"/>
    </row>
    <row r="169" spans="2:3">
      <c r="B169" s="100"/>
      <c r="C169" s="96"/>
    </row>
    <row r="170" spans="2:3">
      <c r="B170" s="100"/>
      <c r="C170" s="96"/>
    </row>
    <row r="171" spans="2:3">
      <c r="B171" s="100"/>
      <c r="C171" s="96"/>
    </row>
    <row r="172" spans="2:3">
      <c r="B172" s="100"/>
      <c r="C172" s="96"/>
    </row>
    <row r="173" spans="2:3">
      <c r="B173" s="100"/>
      <c r="C173" s="96"/>
    </row>
    <row r="174" spans="2:3">
      <c r="B174" s="100"/>
      <c r="C174" s="96"/>
    </row>
    <row r="175" spans="2:3">
      <c r="B175" s="100"/>
      <c r="C175" s="96"/>
    </row>
    <row r="176" spans="2:3">
      <c r="B176" s="100"/>
      <c r="C176" s="96"/>
    </row>
    <row r="177" spans="2:3">
      <c r="B177" s="100"/>
      <c r="C177" s="96"/>
    </row>
    <row r="178" spans="2:3">
      <c r="B178" s="100"/>
      <c r="C178" s="96"/>
    </row>
    <row r="179" spans="2:3">
      <c r="B179" s="100"/>
      <c r="C179" s="101"/>
    </row>
    <row r="180" spans="2:3">
      <c r="B180" s="100"/>
      <c r="C180" s="96"/>
    </row>
    <row r="181" spans="2:3">
      <c r="B181" s="100"/>
      <c r="C181" s="96"/>
    </row>
    <row r="182" spans="2:3">
      <c r="B182" s="100"/>
      <c r="C182" s="96"/>
    </row>
    <row r="183" spans="2:3">
      <c r="B183" s="100"/>
      <c r="C183" s="96"/>
    </row>
    <row r="184" spans="2:3">
      <c r="B184" s="100"/>
      <c r="C184" s="96"/>
    </row>
    <row r="185" spans="2:3">
      <c r="B185" s="100"/>
      <c r="C185" s="96"/>
    </row>
    <row r="186" spans="2:3">
      <c r="B186" s="100"/>
      <c r="C186" s="96"/>
    </row>
    <row r="187" spans="2:3">
      <c r="B187" s="100"/>
      <c r="C187" s="96"/>
    </row>
    <row r="188" spans="2:3">
      <c r="B188" s="100"/>
      <c r="C188" s="96"/>
    </row>
    <row r="189" spans="2:3">
      <c r="B189" s="100"/>
      <c r="C189" s="96"/>
    </row>
    <row r="190" spans="2:3">
      <c r="B190" s="100"/>
      <c r="C190" s="96"/>
    </row>
    <row r="191" spans="2:3">
      <c r="B191" s="100"/>
      <c r="C191" s="96"/>
    </row>
    <row r="192" spans="2:3">
      <c r="B192" s="100"/>
      <c r="C192" s="96"/>
    </row>
    <row r="193" spans="2:3">
      <c r="B193" s="100"/>
      <c r="C193" s="96"/>
    </row>
    <row r="194" spans="2:3">
      <c r="B194" s="100"/>
      <c r="C194" s="96"/>
    </row>
    <row r="195" spans="2:3">
      <c r="B195" s="100"/>
      <c r="C195" s="96"/>
    </row>
    <row r="196" spans="2:3">
      <c r="B196" s="100"/>
      <c r="C196" s="96"/>
    </row>
    <row r="197" spans="2:3">
      <c r="B197" s="100"/>
      <c r="C197" s="96"/>
    </row>
    <row r="198" spans="2:3">
      <c r="B198" s="100"/>
      <c r="C198" s="96"/>
    </row>
    <row r="199" spans="2:3">
      <c r="B199" s="100"/>
      <c r="C199" s="96"/>
    </row>
    <row r="200" spans="2:3">
      <c r="B200" s="100"/>
      <c r="C200" s="96"/>
    </row>
  </sheetData>
  <mergeCells count="3">
    <mergeCell ref="B8:C8"/>
    <mergeCell ref="B25:M25"/>
    <mergeCell ref="B23:M23"/>
  </mergeCells>
  <printOptions horizontalCentered="1" gridLinesSet="0"/>
  <pageMargins left="0.27559055118110237" right="0.23622047244094491" top="1.0236220472440944" bottom="0.59055118110236227" header="1.0236220472440944" footer="0.51181102362204722"/>
  <pageSetup scale="73" firstPageNumber="25" orientation="landscape" r:id="rId1"/>
  <headerFooter alignWithMargins="0"/>
  <ignoredErrors>
    <ignoredError sqref="B9:B17" numberStoredAsText="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5:Q26"/>
  <sheetViews>
    <sheetView showGridLines="0" topLeftCell="A4" zoomScale="90" zoomScaleNormal="90" zoomScaleSheetLayoutView="100" zoomScalePageLayoutView="78" workbookViewId="0">
      <selection activeCell="F27" sqref="F27"/>
    </sheetView>
  </sheetViews>
  <sheetFormatPr baseColWidth="10" defaultColWidth="8.7109375" defaultRowHeight="23.25"/>
  <cols>
    <col min="1" max="1" width="11" style="90" customWidth="1"/>
    <col min="2" max="2" width="7.28515625" style="90" customWidth="1"/>
    <col min="3" max="3" width="59.5703125" style="89" customWidth="1"/>
    <col min="4" max="4" width="10.42578125" style="89" bestFit="1" customWidth="1"/>
    <col min="5" max="5" width="12" style="89" bestFit="1" customWidth="1"/>
    <col min="6" max="6" width="11" style="89" bestFit="1" customWidth="1"/>
    <col min="7" max="7" width="11.140625" style="89" bestFit="1" customWidth="1"/>
    <col min="8" max="8" width="11.85546875" style="89" bestFit="1" customWidth="1"/>
    <col min="9" max="9" width="12.140625" style="89" bestFit="1" customWidth="1"/>
    <col min="10" max="10" width="11.5703125" style="89" bestFit="1" customWidth="1"/>
    <col min="11" max="11" width="10.28515625" style="89" bestFit="1" customWidth="1"/>
    <col min="12" max="13" width="11.28515625" style="89" bestFit="1" customWidth="1"/>
    <col min="14" max="14" width="10.7109375" style="89" customWidth="1"/>
    <col min="15" max="16" width="11" style="89" bestFit="1" customWidth="1"/>
    <col min="17" max="16384" width="8.7109375" style="89"/>
  </cols>
  <sheetData>
    <row r="5" spans="1:16">
      <c r="B5" s="598" t="s">
        <v>476</v>
      </c>
      <c r="C5" s="597"/>
      <c r="D5" s="597"/>
      <c r="E5" s="597"/>
      <c r="F5" s="597"/>
      <c r="G5" s="597"/>
      <c r="H5" s="597"/>
      <c r="I5" s="597"/>
      <c r="J5" s="597"/>
      <c r="K5" s="597"/>
      <c r="L5" s="597"/>
      <c r="M5" s="599"/>
    </row>
    <row r="6" spans="1:16">
      <c r="A6" s="89"/>
      <c r="B6" s="600" t="s">
        <v>575</v>
      </c>
      <c r="C6" s="601"/>
      <c r="D6" s="601"/>
      <c r="E6" s="601"/>
      <c r="F6" s="601"/>
      <c r="G6" s="601"/>
      <c r="H6" s="601"/>
      <c r="I6" s="601"/>
      <c r="J6" s="601"/>
      <c r="K6" s="601"/>
      <c r="L6" s="601"/>
      <c r="M6" s="602"/>
    </row>
    <row r="7" spans="1:16" s="605" customFormat="1">
      <c r="B7" s="607"/>
      <c r="C7" s="608"/>
      <c r="D7" s="608"/>
      <c r="E7" s="608"/>
      <c r="F7" s="608"/>
      <c r="G7" s="608"/>
      <c r="H7" s="608"/>
      <c r="I7" s="608"/>
      <c r="J7" s="608"/>
      <c r="K7" s="608"/>
      <c r="L7" s="608"/>
      <c r="M7" s="608"/>
    </row>
    <row r="8" spans="1:16" ht="41.25" customHeight="1">
      <c r="B8" s="1640" t="s">
        <v>13</v>
      </c>
      <c r="C8" s="1629"/>
      <c r="D8" s="567">
        <v>2013</v>
      </c>
      <c r="E8" s="567">
        <v>2014</v>
      </c>
      <c r="F8" s="567">
        <v>2015</v>
      </c>
      <c r="G8" s="567">
        <v>2016</v>
      </c>
      <c r="H8" s="567">
        <v>2017</v>
      </c>
      <c r="I8" s="567">
        <v>2018</v>
      </c>
      <c r="J8" s="567">
        <v>2019</v>
      </c>
      <c r="K8" s="567">
        <v>2020</v>
      </c>
      <c r="L8" s="567">
        <v>2021</v>
      </c>
      <c r="M8" s="585">
        <v>2022</v>
      </c>
      <c r="N8" s="102"/>
      <c r="O8" s="103"/>
      <c r="P8" s="103"/>
    </row>
    <row r="9" spans="1:16" s="107" customFormat="1" ht="34.5" customHeight="1">
      <c r="A9" s="104"/>
      <c r="B9" s="610" t="s">
        <v>14</v>
      </c>
      <c r="C9" s="611" t="s">
        <v>469</v>
      </c>
      <c r="D9" s="668">
        <v>5238.1160859375605</v>
      </c>
      <c r="E9" s="668">
        <v>10602.05882402345</v>
      </c>
      <c r="F9" s="668">
        <v>10854.011541252821</v>
      </c>
      <c r="G9" s="668">
        <v>9100.1484124030412</v>
      </c>
      <c r="H9" s="668">
        <v>8916.7873447002239</v>
      </c>
      <c r="I9" s="668">
        <v>8156.486809014099</v>
      </c>
      <c r="J9" s="668">
        <v>5395.3261155174323</v>
      </c>
      <c r="K9" s="668">
        <v>4407.1903371784647</v>
      </c>
      <c r="L9" s="668">
        <v>4275.7477034948452</v>
      </c>
      <c r="M9" s="669">
        <v>4354.2415789999995</v>
      </c>
      <c r="N9" s="105"/>
      <c r="O9" s="106"/>
      <c r="P9" s="106"/>
    </row>
    <row r="10" spans="1:16" s="107" customFormat="1" ht="24" customHeight="1">
      <c r="A10" s="104"/>
      <c r="B10" s="614" t="s">
        <v>15</v>
      </c>
      <c r="C10" s="615" t="s">
        <v>651</v>
      </c>
      <c r="D10" s="668">
        <v>361.2204826244369</v>
      </c>
      <c r="E10" s="668">
        <v>473.07315732749265</v>
      </c>
      <c r="F10" s="668">
        <v>467.71869834846882</v>
      </c>
      <c r="G10" s="668">
        <v>447.53553590467385</v>
      </c>
      <c r="H10" s="668">
        <v>407.95130107982749</v>
      </c>
      <c r="I10" s="668">
        <v>343.81478558556682</v>
      </c>
      <c r="J10" s="668">
        <v>318.53778295677</v>
      </c>
      <c r="K10" s="668">
        <v>229.02940181418714</v>
      </c>
      <c r="L10" s="668">
        <v>248.70885085518921</v>
      </c>
      <c r="M10" s="669">
        <v>217.66538</v>
      </c>
      <c r="N10" s="105"/>
      <c r="O10" s="106"/>
      <c r="P10" s="106"/>
    </row>
    <row r="11" spans="1:16" s="107" customFormat="1" ht="24" customHeight="1">
      <c r="A11" s="104"/>
      <c r="B11" s="614" t="s">
        <v>16</v>
      </c>
      <c r="C11" s="615" t="s">
        <v>29</v>
      </c>
      <c r="D11" s="668">
        <v>2421.1738720925669</v>
      </c>
      <c r="E11" s="668">
        <v>3185.4646837969776</v>
      </c>
      <c r="F11" s="668">
        <v>2916.4158064352637</v>
      </c>
      <c r="G11" s="668">
        <v>2588.9725417793734</v>
      </c>
      <c r="H11" s="668">
        <v>2050.4801732853171</v>
      </c>
      <c r="I11" s="668">
        <v>2168.0205849532658</v>
      </c>
      <c r="J11" s="668">
        <v>1764.1824076053706</v>
      </c>
      <c r="K11" s="668">
        <v>1164.0465574334326</v>
      </c>
      <c r="L11" s="668">
        <v>1317.0997728024963</v>
      </c>
      <c r="M11" s="669">
        <v>1286.5748576300002</v>
      </c>
      <c r="N11" s="105"/>
      <c r="O11" s="106"/>
      <c r="P11" s="106"/>
    </row>
    <row r="12" spans="1:16" s="107" customFormat="1" ht="24" customHeight="1">
      <c r="A12" s="104"/>
      <c r="B12" s="614" t="s">
        <v>18</v>
      </c>
      <c r="C12" s="615" t="s">
        <v>19</v>
      </c>
      <c r="D12" s="668">
        <v>27511.225747421518</v>
      </c>
      <c r="E12" s="668">
        <v>30000.534222931681</v>
      </c>
      <c r="F12" s="668">
        <v>30569.477985996349</v>
      </c>
      <c r="G12" s="668">
        <v>30995.099636834653</v>
      </c>
      <c r="H12" s="668">
        <v>39925.345745833787</v>
      </c>
      <c r="I12" s="668">
        <v>39860.616792223751</v>
      </c>
      <c r="J12" s="668">
        <v>44310.297609064684</v>
      </c>
      <c r="K12" s="668">
        <v>48655.974521523618</v>
      </c>
      <c r="L12" s="668">
        <v>50162.076493699329</v>
      </c>
      <c r="M12" s="669">
        <v>49632.30771821001</v>
      </c>
      <c r="N12" s="105"/>
      <c r="O12" s="106"/>
      <c r="P12" s="106"/>
    </row>
    <row r="13" spans="1:16" s="107" customFormat="1" ht="24" customHeight="1">
      <c r="A13" s="104"/>
      <c r="B13" s="614" t="s">
        <v>20</v>
      </c>
      <c r="C13" s="615" t="s">
        <v>652</v>
      </c>
      <c r="D13" s="668">
        <v>9187.4731652776954</v>
      </c>
      <c r="E13" s="668">
        <v>9078.2632707992834</v>
      </c>
      <c r="F13" s="668">
        <v>9310.7545454109095</v>
      </c>
      <c r="G13" s="668">
        <v>9398.1575281826808</v>
      </c>
      <c r="H13" s="668">
        <v>8630.9770212151525</v>
      </c>
      <c r="I13" s="668">
        <v>8880.1522683332914</v>
      </c>
      <c r="J13" s="668">
        <v>8354.7052633352287</v>
      </c>
      <c r="K13" s="668">
        <v>8642.2809727902641</v>
      </c>
      <c r="L13" s="668">
        <v>8811.3148507237565</v>
      </c>
      <c r="M13" s="669">
        <v>9122.1282620000002</v>
      </c>
      <c r="N13" s="105"/>
      <c r="O13" s="106"/>
      <c r="P13" s="106"/>
    </row>
    <row r="14" spans="1:16" s="107" customFormat="1" ht="24" customHeight="1">
      <c r="A14" s="104"/>
      <c r="B14" s="614" t="s">
        <v>21</v>
      </c>
      <c r="C14" s="615" t="s">
        <v>22</v>
      </c>
      <c r="D14" s="668">
        <v>837.17882097212964</v>
      </c>
      <c r="E14" s="668">
        <v>572.66494992958985</v>
      </c>
      <c r="F14" s="668">
        <v>202.24670108353209</v>
      </c>
      <c r="G14" s="668">
        <v>281.22757400651147</v>
      </c>
      <c r="H14" s="668">
        <v>437.35350505459002</v>
      </c>
      <c r="I14" s="668">
        <v>208.93725617261737</v>
      </c>
      <c r="J14" s="668">
        <v>245.85375607579425</v>
      </c>
      <c r="K14" s="668">
        <v>266.11852787979882</v>
      </c>
      <c r="L14" s="668">
        <v>151.51754796338139</v>
      </c>
      <c r="M14" s="669">
        <v>177.241266</v>
      </c>
      <c r="N14" s="105"/>
      <c r="O14" s="106"/>
      <c r="P14" s="106"/>
    </row>
    <row r="15" spans="1:16" s="107" customFormat="1" ht="24" customHeight="1">
      <c r="A15" s="104"/>
      <c r="B15" s="614" t="s">
        <v>23</v>
      </c>
      <c r="C15" s="616" t="s">
        <v>24</v>
      </c>
      <c r="D15" s="668">
        <v>1007.3304114674241</v>
      </c>
      <c r="E15" s="668">
        <v>1214.6860523233463</v>
      </c>
      <c r="F15" s="668">
        <v>1213.061003141504</v>
      </c>
      <c r="G15" s="668">
        <v>996.65914639592847</v>
      </c>
      <c r="H15" s="668">
        <v>980.70550631305639</v>
      </c>
      <c r="I15" s="668">
        <v>901.04541921498469</v>
      </c>
      <c r="J15" s="668">
        <v>572.28025551897315</v>
      </c>
      <c r="K15" s="668">
        <v>562.74658551298876</v>
      </c>
      <c r="L15" s="668">
        <v>493.65827403390091</v>
      </c>
      <c r="M15" s="669">
        <v>495.59072500000002</v>
      </c>
      <c r="N15" s="105"/>
      <c r="O15" s="106"/>
      <c r="P15" s="106"/>
    </row>
    <row r="16" spans="1:16" s="107" customFormat="1" ht="24" customHeight="1">
      <c r="A16" s="104"/>
      <c r="B16" s="614" t="s">
        <v>25</v>
      </c>
      <c r="C16" s="615" t="s">
        <v>30</v>
      </c>
      <c r="D16" s="668">
        <v>16606.606079143792</v>
      </c>
      <c r="E16" s="668">
        <v>18981.746106808772</v>
      </c>
      <c r="F16" s="668">
        <v>16175.783217183158</v>
      </c>
      <c r="G16" s="668">
        <v>12502.443943478222</v>
      </c>
      <c r="H16" s="668">
        <v>10062.168106131327</v>
      </c>
      <c r="I16" s="668">
        <v>9802.2755408210996</v>
      </c>
      <c r="J16" s="668">
        <v>9835.7592505988832</v>
      </c>
      <c r="K16" s="668">
        <v>8266.1957132136176</v>
      </c>
      <c r="L16" s="668">
        <v>6202.2021469442643</v>
      </c>
      <c r="M16" s="669">
        <v>6767.5490410000011</v>
      </c>
      <c r="N16" s="105"/>
      <c r="O16" s="106"/>
      <c r="P16" s="106"/>
    </row>
    <row r="17" spans="1:17" s="107" customFormat="1" ht="24" customHeight="1">
      <c r="A17" s="104"/>
      <c r="B17" s="614" t="s">
        <v>27</v>
      </c>
      <c r="C17" s="615" t="s">
        <v>31</v>
      </c>
      <c r="D17" s="668">
        <v>42932.857052757769</v>
      </c>
      <c r="E17" s="668">
        <v>50336.710670274129</v>
      </c>
      <c r="F17" s="668">
        <v>51099.706205101284</v>
      </c>
      <c r="G17" s="668">
        <v>48154.762264510078</v>
      </c>
      <c r="H17" s="668">
        <v>38448.059748942709</v>
      </c>
      <c r="I17" s="668">
        <v>36873.603441898478</v>
      </c>
      <c r="J17" s="668">
        <v>32224.85553873211</v>
      </c>
      <c r="K17" s="668">
        <v>32232.131548861485</v>
      </c>
      <c r="L17" s="668">
        <v>33654.162550200752</v>
      </c>
      <c r="M17" s="669">
        <v>32383.399541999999</v>
      </c>
      <c r="N17" s="105"/>
      <c r="O17" s="106"/>
      <c r="P17" s="106"/>
    </row>
    <row r="18" spans="1:17" s="107" customFormat="1" ht="33.75" customHeight="1">
      <c r="A18" s="104"/>
      <c r="B18" s="617">
        <v>49</v>
      </c>
      <c r="C18" s="616" t="s">
        <v>470</v>
      </c>
      <c r="D18" s="668">
        <v>192.66117809087376</v>
      </c>
      <c r="E18" s="668">
        <v>193.92055439751516</v>
      </c>
      <c r="F18" s="668">
        <v>263.17768381978453</v>
      </c>
      <c r="G18" s="668">
        <v>281.00720739139439</v>
      </c>
      <c r="H18" s="668">
        <v>225.66390891264479</v>
      </c>
      <c r="I18" s="668">
        <v>207.39097912622938</v>
      </c>
      <c r="J18" s="668">
        <v>161.91372447810716</v>
      </c>
      <c r="K18" s="668">
        <v>139.96077940982923</v>
      </c>
      <c r="L18" s="668">
        <v>141.5015591065852</v>
      </c>
      <c r="M18" s="669">
        <v>104.90248800000002</v>
      </c>
      <c r="N18" s="105"/>
      <c r="O18" s="106"/>
      <c r="P18" s="106"/>
    </row>
    <row r="19" spans="1:17" s="107" customFormat="1" ht="24" customHeight="1">
      <c r="A19" s="104"/>
      <c r="B19" s="618"/>
      <c r="C19" s="619" t="s">
        <v>653</v>
      </c>
      <c r="D19" s="668">
        <v>318.7338035441075</v>
      </c>
      <c r="E19" s="668">
        <v>305.65753499022605</v>
      </c>
      <c r="F19" s="668">
        <v>300.66157910307714</v>
      </c>
      <c r="G19" s="668">
        <v>257.68462786912096</v>
      </c>
      <c r="H19" s="668">
        <v>399.37071765121345</v>
      </c>
      <c r="I19" s="668">
        <v>427.63809721184083</v>
      </c>
      <c r="J19" s="668">
        <v>401.32601692296299</v>
      </c>
      <c r="K19" s="668">
        <v>4807.1963816964872</v>
      </c>
      <c r="L19" s="668">
        <v>1907.4242138773272</v>
      </c>
      <c r="M19" s="669">
        <v>2322.2945895900002</v>
      </c>
      <c r="N19" s="105"/>
      <c r="O19" s="106"/>
      <c r="P19" s="106"/>
    </row>
    <row r="20" spans="1:17" s="107" customFormat="1" ht="24" customHeight="1">
      <c r="A20" s="104"/>
      <c r="B20" s="665"/>
      <c r="C20" s="621" t="s">
        <v>32</v>
      </c>
      <c r="D20" s="666">
        <v>106614.57669932989</v>
      </c>
      <c r="E20" s="666">
        <v>124944.78002760245</v>
      </c>
      <c r="F20" s="666">
        <v>123373.01496687617</v>
      </c>
      <c r="G20" s="666">
        <v>115003.69841875568</v>
      </c>
      <c r="H20" s="666">
        <v>110484.86307911985</v>
      </c>
      <c r="I20" s="666">
        <v>107829.98197455522</v>
      </c>
      <c r="J20" s="666">
        <v>103585.0377208063</v>
      </c>
      <c r="K20" s="666">
        <v>109372.87132731418</v>
      </c>
      <c r="L20" s="666">
        <v>107365.41396370182</v>
      </c>
      <c r="M20" s="667">
        <v>106863.89544843002</v>
      </c>
      <c r="N20" s="108"/>
      <c r="O20" s="106"/>
      <c r="P20" s="106"/>
    </row>
    <row r="21" spans="1:17" s="109" customFormat="1" ht="20.25" customHeight="1">
      <c r="B21" s="1520" t="s">
        <v>471</v>
      </c>
      <c r="C21" s="1520"/>
      <c r="D21" s="1568"/>
      <c r="E21" s="1568"/>
      <c r="F21" s="1568"/>
      <c r="G21" s="1568"/>
      <c r="H21" s="1568"/>
      <c r="I21" s="1568"/>
      <c r="J21" s="1568"/>
      <c r="K21" s="1568"/>
      <c r="L21" s="1568"/>
      <c r="M21" s="1568"/>
      <c r="O21" s="110"/>
      <c r="P21" s="35"/>
      <c r="Q21" s="35"/>
    </row>
    <row r="22" spans="1:17" ht="16.5" customHeight="1">
      <c r="B22" s="1520" t="s">
        <v>472</v>
      </c>
      <c r="C22" s="1520"/>
      <c r="D22" s="1521"/>
      <c r="E22" s="1520"/>
      <c r="F22" s="1520"/>
      <c r="G22" s="1520"/>
      <c r="H22" s="1520"/>
      <c r="I22" s="1520"/>
      <c r="J22" s="1520"/>
      <c r="K22" s="1520"/>
      <c r="L22" s="1520"/>
      <c r="M22" s="1569"/>
      <c r="N22" s="105"/>
      <c r="O22" s="110"/>
    </row>
    <row r="23" spans="1:17" ht="43.5" customHeight="1">
      <c r="B23" s="1642" t="s">
        <v>473</v>
      </c>
      <c r="C23" s="1642"/>
      <c r="D23" s="1642"/>
      <c r="E23" s="1642"/>
      <c r="F23" s="1642"/>
      <c r="G23" s="1642"/>
      <c r="H23" s="1642"/>
      <c r="I23" s="1642"/>
      <c r="J23" s="1642"/>
      <c r="K23" s="1642"/>
      <c r="L23" s="1642"/>
      <c r="M23" s="1642"/>
    </row>
    <row r="24" spans="1:17" ht="30" customHeight="1">
      <c r="B24" s="1520" t="s">
        <v>463</v>
      </c>
      <c r="C24" s="1520"/>
      <c r="D24" s="1521"/>
      <c r="E24" s="1520"/>
      <c r="F24" s="1520"/>
      <c r="G24" s="1520"/>
      <c r="H24" s="1520"/>
      <c r="I24" s="1520"/>
      <c r="J24" s="1520"/>
      <c r="K24" s="1520"/>
      <c r="L24" s="1520"/>
      <c r="M24" s="1520"/>
    </row>
    <row r="25" spans="1:17">
      <c r="B25" s="1523" t="s">
        <v>764</v>
      </c>
      <c r="C25" s="1520"/>
      <c r="D25" s="1521"/>
      <c r="E25" s="1520"/>
      <c r="F25" s="1520"/>
      <c r="G25" s="1520"/>
      <c r="H25" s="1520"/>
      <c r="I25" s="1520"/>
      <c r="J25" s="1520"/>
      <c r="K25" s="1520"/>
      <c r="L25" s="1520"/>
      <c r="M25" s="1520"/>
    </row>
    <row r="26" spans="1:17">
      <c r="B26" s="664"/>
      <c r="C26" s="624"/>
      <c r="D26" s="629"/>
      <c r="E26" s="629"/>
      <c r="F26" s="624"/>
      <c r="G26" s="624"/>
      <c r="H26" s="624"/>
      <c r="I26" s="624"/>
      <c r="J26" s="624"/>
      <c r="K26" s="624"/>
      <c r="L26" s="624"/>
      <c r="M26" s="624"/>
    </row>
  </sheetData>
  <mergeCells count="2">
    <mergeCell ref="B8:C8"/>
    <mergeCell ref="B23:M23"/>
  </mergeCells>
  <phoneticPr fontId="10" type="noConversion"/>
  <printOptions horizontalCentered="1" gridLinesSet="0"/>
  <pageMargins left="0.27559055118110237" right="0.23622047244094491" top="1.0236220472440944" bottom="0.59055118110236227" header="1.0236220472440944" footer="0.51181102362204722"/>
  <pageSetup scale="78" firstPageNumber="25" orientation="landscape" r:id="rId1"/>
  <headerFooter alignWithMargins="0"/>
  <ignoredErrors>
    <ignoredError sqref="B9:B17"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76943-A529-4294-A3C1-5ABC4AF07AE5}">
  <dimension ref="B5:O60"/>
  <sheetViews>
    <sheetView showGridLines="0" topLeftCell="A19" zoomScale="80" zoomScaleNormal="80" workbookViewId="0">
      <selection activeCell="J26" sqref="J26"/>
    </sheetView>
  </sheetViews>
  <sheetFormatPr baseColWidth="10" defaultRowHeight="17.25"/>
  <cols>
    <col min="1" max="1" width="11.42578125" style="66"/>
    <col min="2" max="2" width="7" style="66" customWidth="1"/>
    <col min="3" max="3" width="26.5703125" style="66" customWidth="1"/>
    <col min="4" max="13" width="16" style="66" customWidth="1"/>
    <col min="14" max="16384" width="11.42578125" style="66"/>
  </cols>
  <sheetData>
    <row r="5" spans="2:15" s="205" customFormat="1" ht="18">
      <c r="B5" s="321" t="s">
        <v>352</v>
      </c>
      <c r="C5" s="322"/>
      <c r="D5" s="322"/>
      <c r="E5" s="322"/>
      <c r="F5" s="322"/>
      <c r="G5" s="322"/>
      <c r="H5" s="322"/>
      <c r="I5" s="322"/>
      <c r="J5" s="322"/>
      <c r="K5" s="322"/>
      <c r="L5" s="322"/>
      <c r="M5" s="323"/>
      <c r="O5" s="206"/>
    </row>
    <row r="6" spans="2:15" s="205" customFormat="1" ht="18">
      <c r="B6" s="324" t="s">
        <v>748</v>
      </c>
      <c r="C6" s="325"/>
      <c r="D6" s="325"/>
      <c r="E6" s="325"/>
      <c r="F6" s="325"/>
      <c r="G6" s="325"/>
      <c r="H6" s="325"/>
      <c r="I6" s="325"/>
      <c r="J6" s="325"/>
      <c r="K6" s="325"/>
      <c r="L6" s="325"/>
      <c r="M6" s="326"/>
      <c r="O6" s="206"/>
    </row>
    <row r="7" spans="2:15" s="353" customFormat="1">
      <c r="B7" s="354"/>
      <c r="C7" s="354"/>
      <c r="D7" s="355"/>
      <c r="E7" s="355"/>
      <c r="F7" s="355"/>
      <c r="G7" s="355"/>
      <c r="H7" s="355"/>
      <c r="I7" s="355"/>
      <c r="J7" s="355"/>
      <c r="K7" s="355"/>
      <c r="L7" s="355"/>
      <c r="M7" s="355"/>
    </row>
    <row r="8" spans="2:15" ht="18">
      <c r="B8" s="1586" t="s">
        <v>140</v>
      </c>
      <c r="C8" s="1587"/>
      <c r="D8" s="1587"/>
      <c r="E8" s="1587"/>
      <c r="F8" s="1587"/>
      <c r="G8" s="1587"/>
      <c r="H8" s="1587"/>
      <c r="I8" s="1587"/>
      <c r="J8" s="1587"/>
      <c r="K8" s="1587"/>
      <c r="L8" s="1587"/>
      <c r="M8" s="1588"/>
      <c r="O8" s="195"/>
    </row>
    <row r="9" spans="2:15" s="207" customFormat="1" ht="20.25" customHeight="1">
      <c r="B9" s="1593" t="s">
        <v>141</v>
      </c>
      <c r="C9" s="1590"/>
      <c r="D9" s="1426">
        <v>2013</v>
      </c>
      <c r="E9" s="1426">
        <v>2014</v>
      </c>
      <c r="F9" s="1426">
        <v>2015</v>
      </c>
      <c r="G9" s="1426">
        <v>2016</v>
      </c>
      <c r="H9" s="1549" t="s">
        <v>793</v>
      </c>
      <c r="I9" s="1550" t="s">
        <v>794</v>
      </c>
      <c r="J9" s="1550" t="s">
        <v>795</v>
      </c>
      <c r="K9" s="1550" t="s">
        <v>796</v>
      </c>
      <c r="L9" s="1550" t="s">
        <v>797</v>
      </c>
      <c r="M9" s="1551" t="s">
        <v>798</v>
      </c>
      <c r="O9" s="208"/>
    </row>
    <row r="10" spans="2:15" ht="18">
      <c r="B10" s="363" t="s">
        <v>142</v>
      </c>
      <c r="C10" s="343"/>
      <c r="D10" s="331"/>
      <c r="E10" s="331"/>
      <c r="F10" s="331"/>
      <c r="G10" s="332"/>
      <c r="H10" s="332"/>
      <c r="I10" s="332"/>
      <c r="J10" s="332"/>
      <c r="K10" s="332"/>
      <c r="L10" s="332"/>
      <c r="M10" s="333"/>
      <c r="O10" s="195"/>
    </row>
    <row r="11" spans="2:15" ht="18">
      <c r="B11" s="357"/>
      <c r="C11" s="334" t="s">
        <v>142</v>
      </c>
      <c r="D11" s="335">
        <v>21535322.041259382</v>
      </c>
      <c r="E11" s="335">
        <v>16881668.036479983</v>
      </c>
      <c r="F11" s="335">
        <v>18692694.291837614</v>
      </c>
      <c r="G11" s="335">
        <v>18739060.630063731</v>
      </c>
      <c r="H11" s="335">
        <v>16449684.250697965</v>
      </c>
      <c r="I11" s="335">
        <v>14375454.532542612</v>
      </c>
      <c r="J11" s="335">
        <v>13771694.657133907</v>
      </c>
      <c r="K11" s="335">
        <v>12878984.222278867</v>
      </c>
      <c r="L11" s="335">
        <v>12397794.51100911</v>
      </c>
      <c r="M11" s="358">
        <v>11406098.086953698</v>
      </c>
    </row>
    <row r="12" spans="2:15" ht="18">
      <c r="B12" s="357"/>
      <c r="C12" s="334" t="s">
        <v>143</v>
      </c>
      <c r="D12" s="335">
        <v>5725723.4753175024</v>
      </c>
      <c r="E12" s="335">
        <v>3293206.1458128612</v>
      </c>
      <c r="F12" s="335">
        <v>2422524.9135366781</v>
      </c>
      <c r="G12" s="335">
        <v>4452638.5289230961</v>
      </c>
      <c r="H12" s="335">
        <v>3813309.4651989988</v>
      </c>
      <c r="I12" s="335">
        <v>3692372.3403640934</v>
      </c>
      <c r="J12" s="335">
        <v>3347699.7002596646</v>
      </c>
      <c r="K12" s="335">
        <v>3252878.5657996042</v>
      </c>
      <c r="L12" s="335">
        <v>3240621.0692348881</v>
      </c>
      <c r="M12" s="358">
        <v>3219850.5164583898</v>
      </c>
    </row>
    <row r="13" spans="2:15" ht="18">
      <c r="B13" s="357"/>
      <c r="C13" s="334" t="s">
        <v>144</v>
      </c>
      <c r="D13" s="335">
        <v>16027.299629559771</v>
      </c>
      <c r="E13" s="335">
        <v>22265.635045877942</v>
      </c>
      <c r="F13" s="335">
        <v>72780.924756414577</v>
      </c>
      <c r="G13" s="335">
        <v>85106.386770472498</v>
      </c>
      <c r="H13" s="335">
        <v>83394.434023736132</v>
      </c>
      <c r="I13" s="335">
        <v>83139.102456407767</v>
      </c>
      <c r="J13" s="335">
        <v>90192.763862155669</v>
      </c>
      <c r="K13" s="335">
        <v>86167.109978295732</v>
      </c>
      <c r="L13" s="335">
        <v>87759.340899681338</v>
      </c>
      <c r="M13" s="358">
        <v>89459.627576546773</v>
      </c>
    </row>
    <row r="14" spans="2:15" ht="18">
      <c r="B14" s="357"/>
      <c r="C14" s="334" t="s">
        <v>145</v>
      </c>
      <c r="D14" s="335">
        <v>10573.047018872967</v>
      </c>
      <c r="E14" s="335">
        <v>1621.8031100515404</v>
      </c>
      <c r="F14" s="335">
        <v>68387.823821003039</v>
      </c>
      <c r="G14" s="335">
        <v>112928.97839347158</v>
      </c>
      <c r="H14" s="335">
        <v>114962.4109942128</v>
      </c>
      <c r="I14" s="335">
        <v>113651.40816101882</v>
      </c>
      <c r="J14" s="335">
        <v>116603.47299714979</v>
      </c>
      <c r="K14" s="335">
        <v>116634.7057191168</v>
      </c>
      <c r="L14" s="335">
        <v>121479.27357335297</v>
      </c>
      <c r="M14" s="358">
        <v>123435.89642540098</v>
      </c>
    </row>
    <row r="15" spans="2:15" ht="18">
      <c r="B15" s="357"/>
      <c r="C15" s="334" t="s">
        <v>146</v>
      </c>
      <c r="D15" s="335">
        <v>194947.22128233226</v>
      </c>
      <c r="E15" s="335">
        <v>130359.56251825465</v>
      </c>
      <c r="F15" s="335">
        <v>247953.4327874812</v>
      </c>
      <c r="G15" s="335">
        <v>306807.06815806282</v>
      </c>
      <c r="H15" s="335">
        <v>314285.07001852943</v>
      </c>
      <c r="I15" s="335">
        <v>317203.59672114148</v>
      </c>
      <c r="J15" s="335">
        <v>353004.65473595087</v>
      </c>
      <c r="K15" s="335">
        <v>391932.72143730562</v>
      </c>
      <c r="L15" s="335">
        <v>431512.05396056577</v>
      </c>
      <c r="M15" s="358">
        <v>454602.74608686904</v>
      </c>
    </row>
    <row r="16" spans="2:15" ht="18">
      <c r="B16" s="359" t="s">
        <v>147</v>
      </c>
      <c r="C16" s="360"/>
      <c r="D16" s="361">
        <v>27482593.084507652</v>
      </c>
      <c r="E16" s="361">
        <v>20329121.182967026</v>
      </c>
      <c r="F16" s="361">
        <v>21504341.386739194</v>
      </c>
      <c r="G16" s="361">
        <v>23696541.592308834</v>
      </c>
      <c r="H16" s="361">
        <v>20775635.630933441</v>
      </c>
      <c r="I16" s="361">
        <v>18581820.980245277</v>
      </c>
      <c r="J16" s="361">
        <v>17679195.248988815</v>
      </c>
      <c r="K16" s="361">
        <v>16726597.32521319</v>
      </c>
      <c r="L16" s="361">
        <v>16279166.248677595</v>
      </c>
      <c r="M16" s="362">
        <v>15293446.873500906</v>
      </c>
    </row>
    <row r="17" spans="2:13" ht="18">
      <c r="B17" s="357"/>
      <c r="C17" s="334"/>
      <c r="D17" s="335"/>
      <c r="E17" s="335"/>
      <c r="F17" s="335"/>
      <c r="G17" s="335"/>
      <c r="H17" s="335"/>
      <c r="I17" s="335"/>
      <c r="J17" s="335"/>
      <c r="K17" s="335"/>
      <c r="L17" s="335"/>
      <c r="M17" s="358">
        <v>0</v>
      </c>
    </row>
    <row r="18" spans="2:13" ht="18">
      <c r="B18" s="363" t="s">
        <v>143</v>
      </c>
      <c r="C18" s="343"/>
      <c r="D18" s="335"/>
      <c r="E18" s="335"/>
      <c r="F18" s="335"/>
      <c r="G18" s="335"/>
      <c r="H18" s="335"/>
      <c r="I18" s="335"/>
      <c r="J18" s="335"/>
      <c r="K18" s="335"/>
      <c r="L18" s="335"/>
      <c r="M18" s="358">
        <v>0</v>
      </c>
    </row>
    <row r="19" spans="2:13" ht="18">
      <c r="B19" s="357"/>
      <c r="C19" s="334" t="s">
        <v>142</v>
      </c>
      <c r="D19" s="335">
        <v>301385.68064631516</v>
      </c>
      <c r="E19" s="335">
        <v>645473.74666581186</v>
      </c>
      <c r="F19" s="335">
        <v>942290.49438287492</v>
      </c>
      <c r="G19" s="335">
        <v>884098.10489866231</v>
      </c>
      <c r="H19" s="335">
        <v>776086.64379319979</v>
      </c>
      <c r="I19" s="335">
        <v>678225.6784466462</v>
      </c>
      <c r="J19" s="335">
        <v>649740.63470831048</v>
      </c>
      <c r="K19" s="335">
        <v>607623.06973216706</v>
      </c>
      <c r="L19" s="335">
        <v>584920.815855694</v>
      </c>
      <c r="M19" s="358">
        <v>538133.14882954874</v>
      </c>
    </row>
    <row r="20" spans="2:13" ht="18">
      <c r="B20" s="357"/>
      <c r="C20" s="334" t="s">
        <v>143</v>
      </c>
      <c r="D20" s="335">
        <v>44508184.352328405</v>
      </c>
      <c r="E20" s="335">
        <v>35893765.436544046</v>
      </c>
      <c r="F20" s="335">
        <v>33598125.922030076</v>
      </c>
      <c r="G20" s="335">
        <v>27007742.757317446</v>
      </c>
      <c r="H20" s="335">
        <v>23129854.449480087</v>
      </c>
      <c r="I20" s="335">
        <v>22396303.154863615</v>
      </c>
      <c r="J20" s="335">
        <v>20305670.839000043</v>
      </c>
      <c r="K20" s="335">
        <v>19730527.631030332</v>
      </c>
      <c r="L20" s="335">
        <v>19656179.059521969</v>
      </c>
      <c r="M20" s="358">
        <v>19530194.041274682</v>
      </c>
    </row>
    <row r="21" spans="2:13" ht="18">
      <c r="B21" s="357"/>
      <c r="C21" s="334" t="s">
        <v>144</v>
      </c>
      <c r="D21" s="335">
        <v>154043.44282493179</v>
      </c>
      <c r="E21" s="335">
        <v>55406.049454549589</v>
      </c>
      <c r="F21" s="335">
        <v>23280.580004333366</v>
      </c>
      <c r="G21" s="335">
        <v>32611.407724902911</v>
      </c>
      <c r="H21" s="335">
        <v>31955.414783031749</v>
      </c>
      <c r="I21" s="335">
        <v>31857.57580568636</v>
      </c>
      <c r="J21" s="335">
        <v>34560.42616492715</v>
      </c>
      <c r="K21" s="335">
        <v>33017.859911703912</v>
      </c>
      <c r="L21" s="335">
        <v>33627.977362812984</v>
      </c>
      <c r="M21" s="358">
        <v>34279.500053090291</v>
      </c>
    </row>
    <row r="22" spans="2:13" ht="18">
      <c r="B22" s="357"/>
      <c r="C22" s="334" t="s">
        <v>145</v>
      </c>
      <c r="D22" s="335">
        <v>25231.737889466884</v>
      </c>
      <c r="E22" s="335">
        <v>26144.776318863438</v>
      </c>
      <c r="F22" s="335">
        <v>23802.1438105167</v>
      </c>
      <c r="G22" s="335">
        <v>27484.455094559387</v>
      </c>
      <c r="H22" s="335">
        <v>27979.348325667514</v>
      </c>
      <c r="I22" s="335">
        <v>27660.278774075403</v>
      </c>
      <c r="J22" s="335">
        <v>28378.747094422481</v>
      </c>
      <c r="K22" s="335">
        <v>28386.348459073037</v>
      </c>
      <c r="L22" s="335">
        <v>29565.410817880293</v>
      </c>
      <c r="M22" s="358">
        <v>30041.61022815682</v>
      </c>
    </row>
    <row r="23" spans="2:13" ht="18">
      <c r="B23" s="357"/>
      <c r="C23" s="334" t="s">
        <v>146</v>
      </c>
      <c r="D23" s="335">
        <v>141148.22695527168</v>
      </c>
      <c r="E23" s="335">
        <v>174733.18333245325</v>
      </c>
      <c r="F23" s="335">
        <v>214432.26618217517</v>
      </c>
      <c r="G23" s="335">
        <v>179441.97596753089</v>
      </c>
      <c r="H23" s="335">
        <v>183815.62823762686</v>
      </c>
      <c r="I23" s="335">
        <v>185522.58434386918</v>
      </c>
      <c r="J23" s="335">
        <v>206461.51717378671</v>
      </c>
      <c r="K23" s="335">
        <v>229229.3407817102</v>
      </c>
      <c r="L23" s="335">
        <v>252378.0696492955</v>
      </c>
      <c r="M23" s="358">
        <v>265883.10213266424</v>
      </c>
    </row>
    <row r="24" spans="2:13" ht="18">
      <c r="B24" s="359" t="s">
        <v>148</v>
      </c>
      <c r="C24" s="360"/>
      <c r="D24" s="361">
        <v>45129993.440644383</v>
      </c>
      <c r="E24" s="361">
        <v>36795523.19231572</v>
      </c>
      <c r="F24" s="361">
        <v>34801931.406409971</v>
      </c>
      <c r="G24" s="361">
        <v>28131378.701003104</v>
      </c>
      <c r="H24" s="361">
        <v>24149691.484619606</v>
      </c>
      <c r="I24" s="361">
        <v>23319569.272233892</v>
      </c>
      <c r="J24" s="361">
        <v>21224812.164141487</v>
      </c>
      <c r="K24" s="361">
        <v>20628784.249914989</v>
      </c>
      <c r="L24" s="361">
        <v>20556671.333207652</v>
      </c>
      <c r="M24" s="362">
        <v>20398531.402518142</v>
      </c>
    </row>
    <row r="25" spans="2:13" ht="18">
      <c r="B25" s="357"/>
      <c r="C25" s="334"/>
      <c r="D25" s="335"/>
      <c r="E25" s="335"/>
      <c r="F25" s="335"/>
      <c r="G25" s="335"/>
      <c r="H25" s="335"/>
      <c r="I25" s="335"/>
      <c r="J25" s="335"/>
      <c r="K25" s="335"/>
      <c r="L25" s="335"/>
      <c r="M25" s="358">
        <v>0</v>
      </c>
    </row>
    <row r="26" spans="2:13" ht="18">
      <c r="B26" s="363" t="s">
        <v>144</v>
      </c>
      <c r="C26" s="343"/>
      <c r="D26" s="335"/>
      <c r="E26" s="335"/>
      <c r="F26" s="335"/>
      <c r="G26" s="335"/>
      <c r="H26" s="335"/>
      <c r="I26" s="335"/>
      <c r="J26" s="335"/>
      <c r="K26" s="335"/>
      <c r="L26" s="335"/>
      <c r="M26" s="358">
        <v>0</v>
      </c>
    </row>
    <row r="27" spans="2:13" ht="18">
      <c r="B27" s="357"/>
      <c r="C27" s="334" t="s">
        <v>142</v>
      </c>
      <c r="D27" s="335">
        <v>216974.53080073287</v>
      </c>
      <c r="E27" s="335">
        <v>131287.66244841611</v>
      </c>
      <c r="F27" s="335">
        <v>188487.36440125527</v>
      </c>
      <c r="G27" s="335">
        <v>189537.4142670882</v>
      </c>
      <c r="H27" s="335">
        <v>166381.37204088512</v>
      </c>
      <c r="I27" s="335">
        <v>145401.44433072116</v>
      </c>
      <c r="J27" s="335">
        <v>139294.67687410739</v>
      </c>
      <c r="K27" s="335">
        <v>130265.30070355296</v>
      </c>
      <c r="L27" s="335">
        <v>125398.27692650857</v>
      </c>
      <c r="M27" s="358">
        <v>115367.70070585085</v>
      </c>
    </row>
    <row r="28" spans="2:13" ht="18">
      <c r="B28" s="357"/>
      <c r="C28" s="345" t="s">
        <v>143</v>
      </c>
      <c r="D28" s="335">
        <v>28882454.712205764</v>
      </c>
      <c r="E28" s="335">
        <v>23967821.162300959</v>
      </c>
      <c r="F28" s="335">
        <v>26604405.805915333</v>
      </c>
      <c r="G28" s="335">
        <v>24339812.660499088</v>
      </c>
      <c r="H28" s="335">
        <v>20844997.274436217</v>
      </c>
      <c r="I28" s="335">
        <v>20183909.03584234</v>
      </c>
      <c r="J28" s="335">
        <v>18299797.52873322</v>
      </c>
      <c r="K28" s="335">
        <v>17781469.208564807</v>
      </c>
      <c r="L28" s="335">
        <v>17714465.078736182</v>
      </c>
      <c r="M28" s="358">
        <v>17600925.351639304</v>
      </c>
    </row>
    <row r="29" spans="2:13" ht="36">
      <c r="B29" s="364"/>
      <c r="C29" s="365" t="s">
        <v>149</v>
      </c>
      <c r="D29" s="366">
        <v>3587571.2712018364</v>
      </c>
      <c r="E29" s="366">
        <v>29107619.706950635</v>
      </c>
      <c r="F29" s="366">
        <v>29264547.733595107</v>
      </c>
      <c r="G29" s="366">
        <v>26753334.419453245</v>
      </c>
      <c r="H29" s="366">
        <v>22911975.159144394</v>
      </c>
      <c r="I29" s="366">
        <v>22185333.792813249</v>
      </c>
      <c r="J29" s="335">
        <v>20114394.877369814</v>
      </c>
      <c r="K29" s="335">
        <v>19544669.420483135</v>
      </c>
      <c r="L29" s="335">
        <v>19471021.199858215</v>
      </c>
      <c r="M29" s="358">
        <v>19346222.939029943</v>
      </c>
    </row>
    <row r="30" spans="2:13" ht="18">
      <c r="B30" s="357"/>
      <c r="C30" s="334" t="s">
        <v>150</v>
      </c>
      <c r="D30" s="335">
        <v>32470025.983407598</v>
      </c>
      <c r="E30" s="335">
        <v>53075440.869251601</v>
      </c>
      <c r="F30" s="335">
        <v>55868953.539510444</v>
      </c>
      <c r="G30" s="335">
        <v>51093147.079952337</v>
      </c>
      <c r="H30" s="335">
        <v>43756972.433580615</v>
      </c>
      <c r="I30" s="335">
        <v>42369242.828655586</v>
      </c>
      <c r="J30" s="335">
        <v>38414192.406103037</v>
      </c>
      <c r="K30" s="335">
        <v>37326138.629047945</v>
      </c>
      <c r="L30" s="335">
        <v>37185486.278594397</v>
      </c>
      <c r="M30" s="358">
        <v>36947148.290669248</v>
      </c>
    </row>
    <row r="31" spans="2:13" ht="18">
      <c r="B31" s="357"/>
      <c r="C31" s="334" t="s">
        <v>144</v>
      </c>
      <c r="D31" s="335">
        <v>1469856.4132783171</v>
      </c>
      <c r="E31" s="335">
        <v>2154637.3302122084</v>
      </c>
      <c r="F31" s="335">
        <v>1913096.0410804732</v>
      </c>
      <c r="G31" s="335">
        <v>2260874.0902331099</v>
      </c>
      <c r="H31" s="335">
        <v>2215395.6043559187</v>
      </c>
      <c r="I31" s="335">
        <v>2208612.6524894722</v>
      </c>
      <c r="J31" s="335">
        <v>2395995.0678250231</v>
      </c>
      <c r="K31" s="335">
        <v>2289052.4879830247</v>
      </c>
      <c r="L31" s="335">
        <v>2331350.5313195051</v>
      </c>
      <c r="M31" s="358">
        <v>2376519.1049080072</v>
      </c>
    </row>
    <row r="32" spans="2:13" ht="18">
      <c r="B32" s="357"/>
      <c r="C32" s="334" t="s">
        <v>145</v>
      </c>
      <c r="D32" s="335">
        <v>125952.69059766781</v>
      </c>
      <c r="E32" s="335">
        <v>140695.47505620483</v>
      </c>
      <c r="F32" s="335">
        <v>134108.54245324055</v>
      </c>
      <c r="G32" s="335">
        <v>138639.46566561231</v>
      </c>
      <c r="H32" s="335">
        <v>141135.84890793246</v>
      </c>
      <c r="I32" s="335">
        <v>139526.37067775815</v>
      </c>
      <c r="J32" s="335">
        <v>143150.53072342364</v>
      </c>
      <c r="K32" s="335">
        <v>143188.87418447668</v>
      </c>
      <c r="L32" s="335">
        <v>149136.40251818672</v>
      </c>
      <c r="M32" s="358">
        <v>151538.48877253954</v>
      </c>
    </row>
    <row r="33" spans="2:13" ht="18">
      <c r="B33" s="357"/>
      <c r="C33" s="334" t="s">
        <v>146</v>
      </c>
      <c r="D33" s="335">
        <v>20078.645453109904</v>
      </c>
      <c r="E33" s="335">
        <v>52364.324634291719</v>
      </c>
      <c r="F33" s="335">
        <v>58584.654529543113</v>
      </c>
      <c r="G33" s="335">
        <v>66258.315075119011</v>
      </c>
      <c r="H33" s="335">
        <v>67873.270709543518</v>
      </c>
      <c r="I33" s="335">
        <v>68503.558215557525</v>
      </c>
      <c r="J33" s="335">
        <v>76235.185117796209</v>
      </c>
      <c r="K33" s="335">
        <v>84642.123472406689</v>
      </c>
      <c r="L33" s="335">
        <v>93189.709747172761</v>
      </c>
      <c r="M33" s="358">
        <v>98176.395234545445</v>
      </c>
    </row>
    <row r="34" spans="2:13" ht="18">
      <c r="B34" s="359" t="s">
        <v>151</v>
      </c>
      <c r="C34" s="360"/>
      <c r="D34" s="361">
        <v>34302888.263537429</v>
      </c>
      <c r="E34" s="361">
        <v>55554425.661602721</v>
      </c>
      <c r="F34" s="361">
        <v>58163230.141974948</v>
      </c>
      <c r="G34" s="361">
        <v>53748456.365193263</v>
      </c>
      <c r="H34" s="361">
        <v>46347758.529594898</v>
      </c>
      <c r="I34" s="361">
        <v>44931286.854369104</v>
      </c>
      <c r="J34" s="361">
        <v>41168867.866643392</v>
      </c>
      <c r="K34" s="361">
        <v>39973287.415391408</v>
      </c>
      <c r="L34" s="361">
        <v>39884561.199105769</v>
      </c>
      <c r="M34" s="362">
        <v>39688749.980290189</v>
      </c>
    </row>
    <row r="35" spans="2:13" ht="18">
      <c r="B35" s="357"/>
      <c r="C35" s="334"/>
      <c r="D35" s="335"/>
      <c r="E35" s="335"/>
      <c r="F35" s="335"/>
      <c r="G35" s="335"/>
      <c r="H35" s="335"/>
      <c r="I35" s="335"/>
      <c r="J35" s="335"/>
      <c r="K35" s="335"/>
      <c r="L35" s="335"/>
      <c r="M35" s="358">
        <v>0</v>
      </c>
    </row>
    <row r="36" spans="2:13" ht="18">
      <c r="B36" s="363" t="s">
        <v>152</v>
      </c>
      <c r="C36" s="343"/>
      <c r="D36" s="335"/>
      <c r="E36" s="335"/>
      <c r="F36" s="335"/>
      <c r="G36" s="335"/>
      <c r="H36" s="335"/>
      <c r="I36" s="335"/>
      <c r="J36" s="335"/>
      <c r="K36" s="335"/>
      <c r="L36" s="335"/>
      <c r="M36" s="358">
        <v>0</v>
      </c>
    </row>
    <row r="37" spans="2:13" ht="18">
      <c r="B37" s="357"/>
      <c r="C37" s="334" t="s">
        <v>142</v>
      </c>
      <c r="D37" s="335">
        <v>129595.12480313638</v>
      </c>
      <c r="E37" s="335">
        <v>243086.75171217124</v>
      </c>
      <c r="F37" s="335">
        <v>269846.97180080402</v>
      </c>
      <c r="G37" s="335">
        <v>218021.85053015582</v>
      </c>
      <c r="H37" s="335">
        <v>191385.82620412458</v>
      </c>
      <c r="I37" s="335">
        <v>167252.95153636514</v>
      </c>
      <c r="J37" s="335">
        <v>160228.43478437391</v>
      </c>
      <c r="K37" s="335">
        <v>149842.08805990554</v>
      </c>
      <c r="L37" s="335">
        <v>144243.62859717279</v>
      </c>
      <c r="M37" s="358">
        <v>132705.61749805589</v>
      </c>
    </row>
    <row r="38" spans="2:13" ht="18">
      <c r="B38" s="367"/>
      <c r="C38" s="334" t="s">
        <v>143</v>
      </c>
      <c r="D38" s="335">
        <v>228206.1498996006</v>
      </c>
      <c r="E38" s="335">
        <v>257127.43722711765</v>
      </c>
      <c r="F38" s="335">
        <v>190947.40702042001</v>
      </c>
      <c r="G38" s="335">
        <v>192444.46334712312</v>
      </c>
      <c r="H38" s="335">
        <v>164812.45644348621</v>
      </c>
      <c r="I38" s="335">
        <v>159585.51517340151</v>
      </c>
      <c r="J38" s="335">
        <v>144688.65327354829</v>
      </c>
      <c r="K38" s="335">
        <v>140590.45347210491</v>
      </c>
      <c r="L38" s="335">
        <v>140060.6805446478</v>
      </c>
      <c r="M38" s="358">
        <v>139162.97060108697</v>
      </c>
    </row>
    <row r="39" spans="2:13" ht="18">
      <c r="B39" s="357"/>
      <c r="C39" s="334" t="s">
        <v>144</v>
      </c>
      <c r="D39" s="335">
        <v>3164.8914176050744</v>
      </c>
      <c r="E39" s="335">
        <v>3837.2988637078065</v>
      </c>
      <c r="F39" s="335">
        <v>3819.0060919424204</v>
      </c>
      <c r="G39" s="335">
        <v>3702.1160746685191</v>
      </c>
      <c r="H39" s="335">
        <v>3627.646366538876</v>
      </c>
      <c r="I39" s="335">
        <v>3616.5394786113452</v>
      </c>
      <c r="J39" s="335">
        <v>3923.3727759279732</v>
      </c>
      <c r="K39" s="335">
        <v>3748.257387764645</v>
      </c>
      <c r="L39" s="335">
        <v>3817.5192130204086</v>
      </c>
      <c r="M39" s="358">
        <v>3891.4814487212921</v>
      </c>
    </row>
    <row r="40" spans="2:13" ht="18">
      <c r="B40" s="357"/>
      <c r="C40" s="334" t="s">
        <v>145</v>
      </c>
      <c r="D40" s="335">
        <v>570860.26676245849</v>
      </c>
      <c r="E40" s="335">
        <v>421775.37366290472</v>
      </c>
      <c r="F40" s="335">
        <v>407264.5468466077</v>
      </c>
      <c r="G40" s="335">
        <v>425987.87950103678</v>
      </c>
      <c r="H40" s="335">
        <v>433658.34330953704</v>
      </c>
      <c r="I40" s="335">
        <v>428713.01107615483</v>
      </c>
      <c r="J40" s="335">
        <v>439848.71652202745</v>
      </c>
      <c r="K40" s="335">
        <v>439966.53181789781</v>
      </c>
      <c r="L40" s="335">
        <v>458241.09001087502</v>
      </c>
      <c r="M40" s="358">
        <v>465621.8139985046</v>
      </c>
    </row>
    <row r="41" spans="2:13" ht="18">
      <c r="B41" s="357"/>
      <c r="C41" s="334" t="s">
        <v>146</v>
      </c>
      <c r="D41" s="335">
        <v>118930.00254085183</v>
      </c>
      <c r="E41" s="335">
        <v>212050.39137803568</v>
      </c>
      <c r="F41" s="335">
        <v>204822.45305324724</v>
      </c>
      <c r="G41" s="335">
        <v>214863.44006350136</v>
      </c>
      <c r="H41" s="335">
        <v>220100.44198196224</v>
      </c>
      <c r="I41" s="335">
        <v>222144.34759015162</v>
      </c>
      <c r="J41" s="335">
        <v>247216.58119010227</v>
      </c>
      <c r="K41" s="335">
        <v>274478.72471466212</v>
      </c>
      <c r="L41" s="335">
        <v>302196.96338634641</v>
      </c>
      <c r="M41" s="358">
        <v>318367.86053513282</v>
      </c>
    </row>
    <row r="42" spans="2:13" ht="18">
      <c r="B42" s="359" t="s">
        <v>153</v>
      </c>
      <c r="C42" s="360"/>
      <c r="D42" s="361">
        <v>1050756.4354236524</v>
      </c>
      <c r="E42" s="361">
        <v>1137877.2528439371</v>
      </c>
      <c r="F42" s="361">
        <v>1076700.3848130212</v>
      </c>
      <c r="G42" s="361">
        <v>1055019.7495164857</v>
      </c>
      <c r="H42" s="361">
        <v>1013584.7143056488</v>
      </c>
      <c r="I42" s="361">
        <v>981312.36485468457</v>
      </c>
      <c r="J42" s="361">
        <v>995905.75854597986</v>
      </c>
      <c r="K42" s="361">
        <v>1008626.0554523349</v>
      </c>
      <c r="L42" s="361">
        <v>1048559.8817520622</v>
      </c>
      <c r="M42" s="362">
        <v>1059749.7440815016</v>
      </c>
    </row>
    <row r="43" spans="2:13" ht="18">
      <c r="B43" s="357"/>
      <c r="C43" s="334"/>
      <c r="D43" s="335"/>
      <c r="E43" s="335"/>
      <c r="F43" s="335"/>
      <c r="G43" s="335"/>
      <c r="H43" s="335"/>
      <c r="I43" s="335"/>
      <c r="J43" s="335"/>
      <c r="K43" s="335"/>
      <c r="L43" s="335"/>
      <c r="M43" s="358">
        <v>0</v>
      </c>
    </row>
    <row r="44" spans="2:13" ht="18">
      <c r="B44" s="363" t="s">
        <v>53</v>
      </c>
      <c r="C44" s="334"/>
      <c r="D44" s="335"/>
      <c r="E44" s="335"/>
      <c r="F44" s="335"/>
      <c r="G44" s="335"/>
      <c r="H44" s="335"/>
      <c r="I44" s="335"/>
      <c r="J44" s="335"/>
      <c r="K44" s="335"/>
      <c r="L44" s="335"/>
      <c r="M44" s="358">
        <v>0</v>
      </c>
    </row>
    <row r="45" spans="2:13" ht="18">
      <c r="B45" s="357"/>
      <c r="C45" s="334" t="s">
        <v>142</v>
      </c>
      <c r="D45" s="335">
        <v>22183277.377509568</v>
      </c>
      <c r="E45" s="335">
        <v>17901516.19730638</v>
      </c>
      <c r="F45" s="335">
        <v>20093319.122422546</v>
      </c>
      <c r="G45" s="335">
        <v>20030717.999759637</v>
      </c>
      <c r="H45" s="335">
        <v>17583538.092736173</v>
      </c>
      <c r="I45" s="335">
        <v>15366334.606856346</v>
      </c>
      <c r="J45" s="335">
        <v>14720958.403500699</v>
      </c>
      <c r="K45" s="335">
        <v>13766714.680774493</v>
      </c>
      <c r="L45" s="335">
        <v>13252357.232388485</v>
      </c>
      <c r="M45" s="358">
        <v>12192304.553987153</v>
      </c>
    </row>
    <row r="46" spans="2:13" ht="18">
      <c r="B46" s="367"/>
      <c r="C46" s="334" t="s">
        <v>143</v>
      </c>
      <c r="D46" s="335">
        <v>82932139.960953087</v>
      </c>
      <c r="E46" s="335">
        <v>92519539.888835624</v>
      </c>
      <c r="F46" s="335">
        <v>92080551.782097608</v>
      </c>
      <c r="G46" s="335">
        <v>82745972.829539999</v>
      </c>
      <c r="H46" s="335">
        <v>70864948.804703176</v>
      </c>
      <c r="I46" s="335">
        <v>68617503.8390567</v>
      </c>
      <c r="J46" s="335">
        <v>62212251.598636284</v>
      </c>
      <c r="K46" s="335">
        <v>60450135.279349983</v>
      </c>
      <c r="L46" s="335">
        <v>60222347.087895893</v>
      </c>
      <c r="M46" s="358">
        <v>59836355.819003403</v>
      </c>
    </row>
    <row r="47" spans="2:13" ht="18">
      <c r="B47" s="357"/>
      <c r="C47" s="334" t="s">
        <v>144</v>
      </c>
      <c r="D47" s="335">
        <v>1643092.0471504137</v>
      </c>
      <c r="E47" s="335">
        <v>2236146.3135763435</v>
      </c>
      <c r="F47" s="335">
        <v>2012976.5519331635</v>
      </c>
      <c r="G47" s="335">
        <v>2382294.0008031535</v>
      </c>
      <c r="H47" s="335">
        <v>2334373.0995292254</v>
      </c>
      <c r="I47" s="335">
        <v>2327225.8702301774</v>
      </c>
      <c r="J47" s="335">
        <v>2524671.6306280335</v>
      </c>
      <c r="K47" s="335">
        <v>2411985.7152607888</v>
      </c>
      <c r="L47" s="335">
        <v>2456555.3687950196</v>
      </c>
      <c r="M47" s="358">
        <v>2504149.7139863656</v>
      </c>
    </row>
    <row r="48" spans="2:13" ht="18">
      <c r="B48" s="357"/>
      <c r="C48" s="334" t="s">
        <v>145</v>
      </c>
      <c r="D48" s="335">
        <v>732617.74226846616</v>
      </c>
      <c r="E48" s="335">
        <v>590237.42814802448</v>
      </c>
      <c r="F48" s="335">
        <v>633563.05693136796</v>
      </c>
      <c r="G48" s="335">
        <v>705040.77865468012</v>
      </c>
      <c r="H48" s="335">
        <v>717735.95153734973</v>
      </c>
      <c r="I48" s="335">
        <v>709551.0686890072</v>
      </c>
      <c r="J48" s="335">
        <v>727981.46733702335</v>
      </c>
      <c r="K48" s="335">
        <v>728176.46018056432</v>
      </c>
      <c r="L48" s="335">
        <v>758422.17692029499</v>
      </c>
      <c r="M48" s="358">
        <v>770637.80942460196</v>
      </c>
    </row>
    <row r="49" spans="2:13" ht="18">
      <c r="B49" s="357"/>
      <c r="C49" s="334" t="s">
        <v>146</v>
      </c>
      <c r="D49" s="335">
        <v>475104.09623156564</v>
      </c>
      <c r="E49" s="335">
        <v>569507.46186303534</v>
      </c>
      <c r="F49" s="335">
        <v>725792.8065524468</v>
      </c>
      <c r="G49" s="335">
        <v>767370.79926421412</v>
      </c>
      <c r="H49" s="335">
        <v>786074.41094766208</v>
      </c>
      <c r="I49" s="335">
        <v>793374.0868707198</v>
      </c>
      <c r="J49" s="335">
        <v>882917.93821763608</v>
      </c>
      <c r="K49" s="335">
        <v>980282.9104060845</v>
      </c>
      <c r="L49" s="335">
        <v>1079276.7967433806</v>
      </c>
      <c r="M49" s="358">
        <v>1137030.1039892116</v>
      </c>
    </row>
    <row r="50" spans="2:13" ht="18">
      <c r="B50" s="1591" t="s">
        <v>154</v>
      </c>
      <c r="C50" s="1592"/>
      <c r="D50" s="368">
        <v>107966231.22411312</v>
      </c>
      <c r="E50" s="368">
        <v>113816947.2897294</v>
      </c>
      <c r="F50" s="368">
        <v>115546203.31993712</v>
      </c>
      <c r="G50" s="368">
        <v>106631396.40802169</v>
      </c>
      <c r="H50" s="368">
        <v>92286670.359453589</v>
      </c>
      <c r="I50" s="368">
        <v>87813989.471702918</v>
      </c>
      <c r="J50" s="368">
        <v>81068781.038319677</v>
      </c>
      <c r="K50" s="368">
        <v>78337295.045971915</v>
      </c>
      <c r="L50" s="368">
        <v>77768958.662743077</v>
      </c>
      <c r="M50" s="369">
        <v>76440478.000390738</v>
      </c>
    </row>
    <row r="51" spans="2:13" s="216" customFormat="1" ht="15.75">
      <c r="B51" s="216" t="s">
        <v>155</v>
      </c>
      <c r="C51" s="214"/>
      <c r="D51" s="215"/>
      <c r="E51" s="215"/>
      <c r="F51" s="215"/>
      <c r="G51" s="215"/>
      <c r="H51" s="215"/>
      <c r="I51" s="215"/>
      <c r="J51" s="215"/>
      <c r="K51" s="215"/>
      <c r="L51" s="215"/>
      <c r="M51" s="215"/>
    </row>
    <row r="52" spans="2:13" s="216" customFormat="1" ht="15.75">
      <c r="B52" s="216" t="s">
        <v>156</v>
      </c>
      <c r="C52" s="214"/>
      <c r="D52" s="1408"/>
      <c r="E52" s="1408"/>
      <c r="F52" s="1408"/>
      <c r="G52" s="1408"/>
      <c r="H52" s="1408"/>
      <c r="I52" s="1408"/>
      <c r="J52" s="1408"/>
      <c r="K52" s="1408"/>
      <c r="L52" s="1408"/>
      <c r="M52" s="1408"/>
    </row>
    <row r="53" spans="2:13" s="216" customFormat="1" ht="15.75">
      <c r="B53" s="216" t="s">
        <v>157</v>
      </c>
      <c r="C53" s="214"/>
      <c r="D53" s="217"/>
      <c r="E53" s="217"/>
      <c r="F53" s="217"/>
      <c r="G53" s="217"/>
      <c r="H53" s="218"/>
      <c r="I53" s="218"/>
      <c r="J53" s="218"/>
      <c r="K53" s="218"/>
      <c r="L53" s="218"/>
      <c r="M53" s="218"/>
    </row>
    <row r="54" spans="2:13" s="216" customFormat="1" ht="15.75">
      <c r="B54" s="216" t="s">
        <v>747</v>
      </c>
      <c r="C54" s="214"/>
      <c r="D54" s="214"/>
      <c r="E54" s="218"/>
      <c r="F54" s="218"/>
      <c r="G54" s="218"/>
      <c r="H54" s="218"/>
      <c r="I54" s="218"/>
      <c r="J54" s="218"/>
      <c r="K54" s="218"/>
      <c r="L54" s="218"/>
      <c r="M54" s="218"/>
    </row>
    <row r="55" spans="2:13" s="216" customFormat="1" ht="38.25" customHeight="1">
      <c r="B55" s="1585" t="s">
        <v>158</v>
      </c>
      <c r="C55" s="1585"/>
      <c r="D55" s="1585"/>
      <c r="E55" s="1585"/>
      <c r="F55" s="1585"/>
      <c r="G55" s="1585"/>
      <c r="H55" s="1585"/>
      <c r="I55" s="1585"/>
      <c r="J55" s="1585"/>
      <c r="K55" s="1585"/>
      <c r="L55" s="1585"/>
      <c r="M55" s="1585"/>
    </row>
    <row r="56" spans="2:13">
      <c r="B56" s="219"/>
      <c r="C56" s="30"/>
      <c r="E56" s="202"/>
      <c r="F56" s="203"/>
      <c r="G56" s="203"/>
      <c r="H56" s="202"/>
      <c r="I56" s="203"/>
      <c r="J56" s="203"/>
      <c r="K56" s="203"/>
      <c r="L56" s="203"/>
      <c r="M56" s="203"/>
    </row>
    <row r="57" spans="2:13">
      <c r="B57" s="219"/>
      <c r="C57" s="30"/>
      <c r="D57" s="219"/>
      <c r="E57" s="219"/>
      <c r="F57" s="219"/>
      <c r="G57" s="219"/>
      <c r="H57" s="219"/>
      <c r="I57" s="219"/>
      <c r="J57" s="219"/>
      <c r="K57" s="219"/>
      <c r="L57" s="219"/>
      <c r="M57" s="219"/>
    </row>
    <row r="58" spans="2:13">
      <c r="E58" s="202"/>
      <c r="F58" s="203"/>
      <c r="G58" s="203"/>
      <c r="H58" s="202"/>
      <c r="I58" s="203"/>
      <c r="J58" s="203"/>
      <c r="K58" s="203"/>
      <c r="L58" s="203"/>
      <c r="M58" s="203"/>
    </row>
    <row r="59" spans="2:13">
      <c r="E59" s="202"/>
      <c r="F59" s="203"/>
      <c r="G59" s="203"/>
      <c r="H59" s="202"/>
      <c r="I59" s="203"/>
      <c r="J59" s="203"/>
      <c r="K59" s="203"/>
      <c r="L59" s="203"/>
      <c r="M59" s="203"/>
    </row>
    <row r="60" spans="2:13">
      <c r="E60" s="202"/>
      <c r="F60" s="203"/>
      <c r="G60" s="203"/>
      <c r="H60" s="202"/>
      <c r="I60" s="203"/>
      <c r="J60" s="203"/>
      <c r="K60" s="203"/>
      <c r="L60" s="203"/>
      <c r="M60" s="203"/>
    </row>
  </sheetData>
  <mergeCells count="4">
    <mergeCell ref="B50:C50"/>
    <mergeCell ref="B9:C9"/>
    <mergeCell ref="B8:M8"/>
    <mergeCell ref="B55:M55"/>
  </mergeCells>
  <conditionalFormatting sqref="B8:B9 D9:G9">
    <cfRule type="duplicateValues" dxfId="29" priority="2"/>
  </conditionalFormatting>
  <conditionalFormatting sqref="H9:M9">
    <cfRule type="duplicateValues" dxfId="28" priority="1"/>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3:R83"/>
  <sheetViews>
    <sheetView showGridLines="0" topLeftCell="A7" zoomScale="80" zoomScaleNormal="80" zoomScaleSheetLayoutView="100" zoomScalePageLayoutView="70" workbookViewId="0">
      <selection activeCell="D36" sqref="D36"/>
    </sheetView>
  </sheetViews>
  <sheetFormatPr baseColWidth="10" defaultColWidth="10.85546875" defaultRowHeight="23.25"/>
  <cols>
    <col min="1" max="1" width="5.28515625" style="111" customWidth="1"/>
    <col min="2" max="2" width="5.42578125" style="111" customWidth="1"/>
    <col min="3" max="3" width="60.5703125" style="111" customWidth="1"/>
    <col min="4" max="4" width="21.5703125" style="111" customWidth="1"/>
    <col min="5" max="5" width="12" style="111" bestFit="1" customWidth="1"/>
    <col min="6" max="6" width="12.42578125" style="111" bestFit="1" customWidth="1"/>
    <col min="7" max="7" width="12" style="111" bestFit="1" customWidth="1"/>
    <col min="8" max="8" width="14.140625" style="113" bestFit="1" customWidth="1"/>
    <col min="9" max="10" width="14.140625" style="111" bestFit="1" customWidth="1"/>
    <col min="11" max="13" width="14.140625" style="111" customWidth="1"/>
    <col min="14" max="14" width="10.85546875" style="111"/>
    <col min="15" max="15" width="24.85546875" style="111" customWidth="1"/>
    <col min="16" max="16" width="10.85546875" style="111"/>
    <col min="17" max="17" width="20" style="111" bestFit="1" customWidth="1"/>
    <col min="18" max="16384" width="10.85546875" style="111"/>
  </cols>
  <sheetData>
    <row r="3" spans="1:15">
      <c r="B3" s="112"/>
    </row>
    <row r="5" spans="1:15">
      <c r="A5" s="114"/>
      <c r="B5" s="881"/>
      <c r="C5" s="598" t="s">
        <v>478</v>
      </c>
      <c r="D5" s="597"/>
      <c r="E5" s="597"/>
      <c r="F5" s="597"/>
      <c r="G5" s="597"/>
      <c r="H5" s="597"/>
      <c r="I5" s="597"/>
      <c r="J5" s="597"/>
      <c r="K5" s="597"/>
      <c r="L5" s="597"/>
      <c r="M5" s="597"/>
      <c r="N5" s="599"/>
    </row>
    <row r="6" spans="1:15">
      <c r="B6" s="670"/>
      <c r="C6" s="600" t="s">
        <v>2</v>
      </c>
      <c r="D6" s="601"/>
      <c r="E6" s="601"/>
      <c r="F6" s="601"/>
      <c r="G6" s="601"/>
      <c r="H6" s="601"/>
      <c r="I6" s="601"/>
      <c r="J6" s="601"/>
      <c r="K6" s="601"/>
      <c r="L6" s="601"/>
      <c r="M6" s="601"/>
      <c r="N6" s="602"/>
    </row>
    <row r="7" spans="1:15">
      <c r="B7" s="670"/>
      <c r="C7" s="897"/>
      <c r="D7" s="898"/>
      <c r="E7" s="226"/>
      <c r="F7" s="226"/>
      <c r="G7" s="226"/>
      <c r="H7" s="899"/>
      <c r="I7" s="899"/>
      <c r="J7" s="899"/>
      <c r="K7" s="899"/>
      <c r="L7" s="899"/>
      <c r="M7" s="899"/>
      <c r="N7" s="899"/>
    </row>
    <row r="8" spans="1:15" s="670" customFormat="1">
      <c r="B8" s="882"/>
      <c r="C8" s="1644" t="s">
        <v>33</v>
      </c>
      <c r="D8" s="1645"/>
      <c r="E8" s="1611">
        <v>2013</v>
      </c>
      <c r="F8" s="1611">
        <v>2014</v>
      </c>
      <c r="G8" s="1611">
        <v>2015</v>
      </c>
      <c r="H8" s="1611">
        <v>2016</v>
      </c>
      <c r="I8" s="1611">
        <v>2017</v>
      </c>
      <c r="J8" s="1611">
        <v>2018</v>
      </c>
      <c r="K8" s="1611">
        <v>2019</v>
      </c>
      <c r="L8" s="1611">
        <v>2020</v>
      </c>
      <c r="M8" s="1611">
        <v>2021</v>
      </c>
      <c r="N8" s="1613">
        <v>2022</v>
      </c>
    </row>
    <row r="9" spans="1:15" ht="28.5" customHeight="1">
      <c r="A9" s="115"/>
      <c r="C9" s="1646" t="s">
        <v>34</v>
      </c>
      <c r="D9" s="1647"/>
      <c r="E9" s="1612"/>
      <c r="F9" s="1612"/>
      <c r="G9" s="1612"/>
      <c r="H9" s="1612"/>
      <c r="I9" s="1612"/>
      <c r="J9" s="1612"/>
      <c r="K9" s="1612"/>
      <c r="L9" s="1612"/>
      <c r="M9" s="1612"/>
      <c r="N9" s="1614"/>
    </row>
    <row r="10" spans="1:15" ht="24" customHeight="1">
      <c r="B10" s="116"/>
      <c r="C10" s="809" t="s">
        <v>479</v>
      </c>
      <c r="D10" s="900"/>
      <c r="E10" s="686">
        <f t="shared" ref="E10:N10" si="0">SUM(E11:E19)</f>
        <v>17628.650861579994</v>
      </c>
      <c r="F10" s="686">
        <f t="shared" si="0"/>
        <v>20061.343551869999</v>
      </c>
      <c r="G10" s="686">
        <f t="shared" si="0"/>
        <v>21100.030225430004</v>
      </c>
      <c r="H10" s="686">
        <f t="shared" si="0"/>
        <v>22688.840198870002</v>
      </c>
      <c r="I10" s="686">
        <f t="shared" si="0"/>
        <v>31154.474562051812</v>
      </c>
      <c r="J10" s="686">
        <f t="shared" si="0"/>
        <v>32721.215885075453</v>
      </c>
      <c r="K10" s="686">
        <f t="shared" si="0"/>
        <v>37937.9469930786</v>
      </c>
      <c r="L10" s="686">
        <f t="shared" si="0"/>
        <v>43662.256246081677</v>
      </c>
      <c r="M10" s="686">
        <f t="shared" si="0"/>
        <v>47007.006297436703</v>
      </c>
      <c r="N10" s="688">
        <f t="shared" si="0"/>
        <v>49632.307718209995</v>
      </c>
    </row>
    <row r="11" spans="1:15" s="116" customFormat="1" ht="24" customHeight="1">
      <c r="C11" s="1648" t="s">
        <v>35</v>
      </c>
      <c r="D11" s="1649"/>
      <c r="E11" s="634">
        <v>9562.1348500000004</v>
      </c>
      <c r="F11" s="634">
        <v>10606.333885</v>
      </c>
      <c r="G11" s="634">
        <v>11415.646119000001</v>
      </c>
      <c r="H11" s="634">
        <v>11681.97889905</v>
      </c>
      <c r="I11" s="634">
        <v>14173.513705624317</v>
      </c>
      <c r="J11" s="634">
        <v>13856.859858</v>
      </c>
      <c r="K11" s="634">
        <v>14896.598314267621</v>
      </c>
      <c r="L11" s="634">
        <v>15182.683960131599</v>
      </c>
      <c r="M11" s="634">
        <v>17055.708304899101</v>
      </c>
      <c r="N11" s="680">
        <v>18741.279014159998</v>
      </c>
    </row>
    <row r="12" spans="1:15" s="116" customFormat="1" ht="24" customHeight="1">
      <c r="B12" s="115"/>
      <c r="C12" s="1648" t="s">
        <v>36</v>
      </c>
      <c r="D12" s="1649"/>
      <c r="E12" s="634">
        <v>2641.53004951</v>
      </c>
      <c r="F12" s="634">
        <v>2617.74444859</v>
      </c>
      <c r="G12" s="634">
        <v>2797.0570480000001</v>
      </c>
      <c r="H12" s="634">
        <v>2968.0318271599999</v>
      </c>
      <c r="I12" s="634">
        <v>3302.2914622100002</v>
      </c>
      <c r="J12" s="634">
        <v>3456.51914605</v>
      </c>
      <c r="K12" s="634">
        <v>3218.5385040000001</v>
      </c>
      <c r="L12" s="634">
        <v>2897.5395330499996</v>
      </c>
      <c r="M12" s="634">
        <v>3298.6273860000001</v>
      </c>
      <c r="N12" s="680">
        <v>3257.8006460000001</v>
      </c>
      <c r="O12" s="115"/>
    </row>
    <row r="13" spans="1:15" s="115" customFormat="1" ht="24" customHeight="1">
      <c r="C13" s="1648" t="s">
        <v>37</v>
      </c>
      <c r="D13" s="1649"/>
      <c r="E13" s="634">
        <v>1743.9182579999999</v>
      </c>
      <c r="F13" s="634">
        <v>1956.84322</v>
      </c>
      <c r="G13" s="634">
        <v>2324.8564259999998</v>
      </c>
      <c r="H13" s="634">
        <v>2420.4355660000001</v>
      </c>
      <c r="I13" s="634">
        <v>3860.5514757116575</v>
      </c>
      <c r="J13" s="634">
        <v>3155.0116290000001</v>
      </c>
      <c r="K13" s="634">
        <v>3416.0256760210191</v>
      </c>
      <c r="L13" s="634">
        <v>3329.3092439320003</v>
      </c>
      <c r="M13" s="634">
        <v>3759.5344982561001</v>
      </c>
      <c r="N13" s="680">
        <v>4052.6081896199998</v>
      </c>
      <c r="O13" s="116"/>
    </row>
    <row r="14" spans="1:15" s="115" customFormat="1" ht="45" customHeight="1">
      <c r="C14" s="1650" t="s">
        <v>801</v>
      </c>
      <c r="D14" s="1651"/>
      <c r="E14" s="634">
        <v>1049.5922909999999</v>
      </c>
      <c r="F14" s="634">
        <v>1260.7229389500001</v>
      </c>
      <c r="G14" s="634">
        <v>270.00450000000001</v>
      </c>
      <c r="H14" s="634">
        <v>1149.2291820099999</v>
      </c>
      <c r="I14" s="634">
        <v>3064.2844165735996</v>
      </c>
      <c r="J14" s="634">
        <v>5141.2512333584045</v>
      </c>
      <c r="K14" s="634">
        <v>7959.6421736944012</v>
      </c>
      <c r="L14" s="634">
        <v>8350.7919702750005</v>
      </c>
      <c r="M14" s="634">
        <v>8964.9988837885012</v>
      </c>
      <c r="N14" s="680">
        <v>9146.4550598100013</v>
      </c>
    </row>
    <row r="15" spans="1:15" s="115" customFormat="1" ht="24" customHeight="1">
      <c r="C15" s="1648" t="s">
        <v>481</v>
      </c>
      <c r="D15" s="1649"/>
      <c r="E15" s="634">
        <v>0</v>
      </c>
      <c r="F15" s="634">
        <v>84.047593600000013</v>
      </c>
      <c r="G15" s="634">
        <v>186.6087479</v>
      </c>
      <c r="H15" s="634">
        <v>200.96102302</v>
      </c>
      <c r="I15" s="634">
        <v>1163.8170648143644</v>
      </c>
      <c r="J15" s="634">
        <v>1766.3148387404588</v>
      </c>
      <c r="K15" s="634">
        <v>2224.5227034330151</v>
      </c>
      <c r="L15" s="634">
        <v>6684.1077442174019</v>
      </c>
      <c r="M15" s="634">
        <v>7009.0488177200014</v>
      </c>
      <c r="N15" s="680">
        <v>6958.4126899900002</v>
      </c>
    </row>
    <row r="16" spans="1:15" s="115" customFormat="1" ht="24" customHeight="1">
      <c r="C16" s="1648" t="s">
        <v>38</v>
      </c>
      <c r="D16" s="1649"/>
      <c r="E16" s="634">
        <v>1221.2381089999999</v>
      </c>
      <c r="F16" s="634">
        <v>2021.86493159</v>
      </c>
      <c r="G16" s="634">
        <v>2720.73793458</v>
      </c>
      <c r="H16" s="634">
        <v>2958.2761314399995</v>
      </c>
      <c r="I16" s="634">
        <v>4037.4651155128222</v>
      </c>
      <c r="J16" s="634">
        <v>3552.2199043655633</v>
      </c>
      <c r="K16" s="634">
        <v>4218.5564575960261</v>
      </c>
      <c r="L16" s="634">
        <v>4173.282044741999</v>
      </c>
      <c r="M16" s="634">
        <v>4781.9382782716002</v>
      </c>
      <c r="N16" s="680">
        <v>5069.8153726400005</v>
      </c>
      <c r="O16" s="118"/>
    </row>
    <row r="17" spans="2:15" s="115" customFormat="1" ht="24" customHeight="1">
      <c r="C17" s="1648" t="s">
        <v>39</v>
      </c>
      <c r="D17" s="1649"/>
      <c r="E17" s="634">
        <v>612.29597128</v>
      </c>
      <c r="F17" s="634">
        <v>650.70418246999998</v>
      </c>
      <c r="G17" s="634">
        <v>722.51017000000002</v>
      </c>
      <c r="H17" s="634">
        <v>659.17113587000006</v>
      </c>
      <c r="I17" s="634">
        <v>770.95752420999997</v>
      </c>
      <c r="J17" s="634">
        <v>852.6968259099998</v>
      </c>
      <c r="K17" s="634">
        <v>773.72433999999998</v>
      </c>
      <c r="L17" s="634">
        <v>780.56750175000002</v>
      </c>
      <c r="M17" s="634">
        <v>876.13860499999998</v>
      </c>
      <c r="N17" s="680">
        <v>915.57821200000001</v>
      </c>
      <c r="O17" s="119"/>
    </row>
    <row r="18" spans="2:15" s="115" customFormat="1" ht="24" customHeight="1">
      <c r="C18" s="1648" t="s">
        <v>40</v>
      </c>
      <c r="D18" s="1649"/>
      <c r="E18" s="634">
        <v>142.37832169999999</v>
      </c>
      <c r="F18" s="634">
        <v>154.18773881999999</v>
      </c>
      <c r="G18" s="634">
        <v>191.13100299999999</v>
      </c>
      <c r="H18" s="634">
        <v>199.495778</v>
      </c>
      <c r="I18" s="634">
        <v>333.29361785911044</v>
      </c>
      <c r="J18" s="634">
        <v>315.22734387338465</v>
      </c>
      <c r="K18" s="634">
        <v>298.07066412718285</v>
      </c>
      <c r="L18" s="634">
        <v>1185.5811556900001</v>
      </c>
      <c r="M18" s="634">
        <v>201.00479899999999</v>
      </c>
      <c r="N18" s="680">
        <v>205.228283</v>
      </c>
    </row>
    <row r="19" spans="2:15" s="115" customFormat="1" ht="24" customHeight="1">
      <c r="C19" s="1648" t="s">
        <v>41</v>
      </c>
      <c r="D19" s="1649"/>
      <c r="E19" s="634">
        <v>655.56301108999992</v>
      </c>
      <c r="F19" s="634">
        <v>708.89461285000004</v>
      </c>
      <c r="G19" s="634">
        <v>471.47827695000007</v>
      </c>
      <c r="H19" s="634">
        <v>451.26065632000001</v>
      </c>
      <c r="I19" s="634">
        <v>448.30017953593949</v>
      </c>
      <c r="J19" s="634">
        <v>625.1151057776392</v>
      </c>
      <c r="K19" s="634">
        <v>932.26815993933576</v>
      </c>
      <c r="L19" s="634">
        <v>1078.3930922936686</v>
      </c>
      <c r="M19" s="634">
        <v>1060.0067245014002</v>
      </c>
      <c r="N19" s="680">
        <v>1285.1302509900001</v>
      </c>
    </row>
    <row r="20" spans="2:15" s="116" customFormat="1" ht="24" customHeight="1">
      <c r="B20" s="115"/>
      <c r="C20" s="689" t="s">
        <v>482</v>
      </c>
      <c r="D20" s="905"/>
      <c r="E20" s="902">
        <f t="shared" ref="E20:N20" si="1">SUM(E21:E25)</f>
        <v>10641.185647370001</v>
      </c>
      <c r="F20" s="902">
        <f t="shared" si="1"/>
        <v>12693.084964199999</v>
      </c>
      <c r="G20" s="902">
        <f t="shared" si="1"/>
        <v>11165.042300000001</v>
      </c>
      <c r="H20" s="902">
        <f t="shared" si="1"/>
        <v>9151.9613117099998</v>
      </c>
      <c r="I20" s="902">
        <f t="shared" si="1"/>
        <v>7851.7547441700008</v>
      </c>
      <c r="J20" s="902">
        <f t="shared" si="1"/>
        <v>8046.5983707200012</v>
      </c>
      <c r="K20" s="902">
        <f t="shared" si="1"/>
        <v>8421.2594638400005</v>
      </c>
      <c r="L20" s="902">
        <f t="shared" si="1"/>
        <v>7417.8096104300002</v>
      </c>
      <c r="M20" s="902">
        <f>SUM(M21:M25)</f>
        <v>5812.0990149999989</v>
      </c>
      <c r="N20" s="912">
        <f t="shared" si="1"/>
        <v>6767.5490409999993</v>
      </c>
      <c r="O20" s="115"/>
    </row>
    <row r="21" spans="2:15" s="115" customFormat="1" ht="24" customHeight="1">
      <c r="B21" s="116"/>
      <c r="C21" s="913" t="s">
        <v>42</v>
      </c>
      <c r="D21" s="914"/>
      <c r="E21" s="681">
        <v>5241.8137293700001</v>
      </c>
      <c r="F21" s="634">
        <v>6240.1416609999997</v>
      </c>
      <c r="G21" s="634">
        <v>5305.474279</v>
      </c>
      <c r="H21" s="679">
        <v>4711.7599799999998</v>
      </c>
      <c r="I21" s="679">
        <v>4011.0163480000001</v>
      </c>
      <c r="J21" s="679">
        <v>3835.1934755000002</v>
      </c>
      <c r="K21" s="679">
        <v>3828.4574889999999</v>
      </c>
      <c r="L21" s="679">
        <v>3580.0549904999998</v>
      </c>
      <c r="M21" s="679">
        <v>3833.9001389999999</v>
      </c>
      <c r="N21" s="680">
        <v>4954.3479459999999</v>
      </c>
    </row>
    <row r="22" spans="2:15" s="115" customFormat="1" ht="24" customHeight="1">
      <c r="C22" s="675" t="s">
        <v>483</v>
      </c>
      <c r="D22" s="914"/>
      <c r="E22" s="681">
        <v>804.71072800000002</v>
      </c>
      <c r="F22" s="634">
        <v>905.60950600000001</v>
      </c>
      <c r="G22" s="634">
        <v>920.71174399999995</v>
      </c>
      <c r="H22" s="679">
        <v>925.67483400000003</v>
      </c>
      <c r="I22" s="679">
        <v>867.79313300000001</v>
      </c>
      <c r="J22" s="679">
        <v>800.70424400000002</v>
      </c>
      <c r="K22" s="679">
        <v>788.65080699999999</v>
      </c>
      <c r="L22" s="679">
        <v>709.84010999999998</v>
      </c>
      <c r="M22" s="679">
        <v>732.07200599999999</v>
      </c>
      <c r="N22" s="680">
        <v>664.01408800000002</v>
      </c>
    </row>
    <row r="23" spans="2:15" s="115" customFormat="1" ht="24" customHeight="1">
      <c r="C23" s="675" t="s">
        <v>43</v>
      </c>
      <c r="D23" s="914"/>
      <c r="E23" s="681">
        <v>745.81529699999999</v>
      </c>
      <c r="F23" s="634">
        <v>749.284897</v>
      </c>
      <c r="G23" s="634">
        <v>761.407644</v>
      </c>
      <c r="H23" s="679">
        <v>818.74261799999999</v>
      </c>
      <c r="I23" s="679">
        <v>824.62306599999999</v>
      </c>
      <c r="J23" s="679">
        <v>874.68730400000004</v>
      </c>
      <c r="K23" s="679">
        <v>918.84879599999999</v>
      </c>
      <c r="L23" s="679">
        <v>834.73406899999998</v>
      </c>
      <c r="M23" s="679">
        <v>840.38910299999998</v>
      </c>
      <c r="N23" s="680">
        <v>880.52591099999995</v>
      </c>
    </row>
    <row r="24" spans="2:15" s="116" customFormat="1" ht="33" customHeight="1">
      <c r="B24" s="115"/>
      <c r="C24" s="675" t="s">
        <v>44</v>
      </c>
      <c r="D24" s="915"/>
      <c r="E24" s="681">
        <v>3848.8458930000002</v>
      </c>
      <c r="F24" s="634">
        <v>4798.0489002000004</v>
      </c>
      <c r="G24" s="634">
        <v>4177.448633</v>
      </c>
      <c r="H24" s="679">
        <v>2685.4080180000001</v>
      </c>
      <c r="I24" s="679">
        <v>2137.6324450000002</v>
      </c>
      <c r="J24" s="679">
        <v>2523.7840875000002</v>
      </c>
      <c r="K24" s="679">
        <v>2876.6752299999998</v>
      </c>
      <c r="L24" s="679">
        <v>2280.7072925000002</v>
      </c>
      <c r="M24" s="634">
        <v>0</v>
      </c>
      <c r="N24" s="680">
        <v>0</v>
      </c>
    </row>
    <row r="25" spans="2:15" s="115" customFormat="1" ht="33" customHeight="1">
      <c r="C25" s="675" t="s">
        <v>799</v>
      </c>
      <c r="D25" s="914"/>
      <c r="E25" s="681"/>
      <c r="F25" s="634"/>
      <c r="G25" s="634"/>
      <c r="H25" s="679">
        <v>10.375861710000001</v>
      </c>
      <c r="I25" s="679">
        <v>10.68975217</v>
      </c>
      <c r="J25" s="679">
        <v>12.22925972</v>
      </c>
      <c r="K25" s="679">
        <v>8.6271418400000002</v>
      </c>
      <c r="L25" s="679">
        <v>12.47314843</v>
      </c>
      <c r="M25" s="634">
        <v>405.73776700000002</v>
      </c>
      <c r="N25" s="680">
        <v>268.66109599999999</v>
      </c>
      <c r="O25" s="118"/>
    </row>
    <row r="26" spans="2:15" s="115" customFormat="1" ht="29.25" customHeight="1">
      <c r="B26" s="116"/>
      <c r="C26" s="689" t="s">
        <v>484</v>
      </c>
      <c r="D26" s="903"/>
      <c r="E26" s="904">
        <f t="shared" ref="E26:N26" si="2">SUM(E27:E31)</f>
        <v>3356.4814777500001</v>
      </c>
      <c r="F26" s="904">
        <f t="shared" si="2"/>
        <v>7089.5919001099992</v>
      </c>
      <c r="G26" s="904">
        <f t="shared" si="2"/>
        <v>7491.7854891900006</v>
      </c>
      <c r="H26" s="904">
        <f t="shared" si="2"/>
        <v>6661.4340826200023</v>
      </c>
      <c r="I26" s="904">
        <f t="shared" si="2"/>
        <v>6957.9862508799997</v>
      </c>
      <c r="J26" s="904">
        <f t="shared" si="2"/>
        <v>6695.5854479799991</v>
      </c>
      <c r="K26" s="904">
        <f t="shared" si="2"/>
        <v>4619.413708</v>
      </c>
      <c r="L26" s="904">
        <f t="shared" si="2"/>
        <v>3954.8662979100004</v>
      </c>
      <c r="M26" s="904">
        <f t="shared" si="2"/>
        <v>4006.8137779280005</v>
      </c>
      <c r="N26" s="916">
        <f t="shared" si="2"/>
        <v>4354.2415790000005</v>
      </c>
      <c r="O26" s="118"/>
    </row>
    <row r="27" spans="2:15" s="115" customFormat="1" ht="34.5" customHeight="1">
      <c r="C27" s="880" t="s">
        <v>45</v>
      </c>
      <c r="D27" s="914"/>
      <c r="E27" s="683">
        <v>1331.3465826199999</v>
      </c>
      <c r="F27" s="634">
        <v>1536.4740038599998</v>
      </c>
      <c r="G27" s="634">
        <v>1495.349246</v>
      </c>
      <c r="H27" s="679">
        <v>1500.478384</v>
      </c>
      <c r="I27" s="634">
        <v>1409.161458</v>
      </c>
      <c r="J27" s="634">
        <v>1505.0721189999999</v>
      </c>
      <c r="K27" s="634">
        <v>1410.692947</v>
      </c>
      <c r="L27" s="679">
        <v>1429.2753329299999</v>
      </c>
      <c r="M27" s="679">
        <v>1429.1155510000001</v>
      </c>
      <c r="N27" s="680">
        <v>1614.586368</v>
      </c>
      <c r="O27" s="116"/>
    </row>
    <row r="28" spans="2:15" s="115" customFormat="1" ht="24" customHeight="1">
      <c r="C28" s="676" t="s">
        <v>46</v>
      </c>
      <c r="D28" s="914"/>
      <c r="E28" s="683">
        <v>1085.49259813</v>
      </c>
      <c r="F28" s="634">
        <v>1286.0595072000001</v>
      </c>
      <c r="G28" s="634">
        <v>1242.3809100000001</v>
      </c>
      <c r="H28" s="679">
        <v>1317.5383670000001</v>
      </c>
      <c r="I28" s="634">
        <v>1425.1215729999999</v>
      </c>
      <c r="J28" s="634">
        <v>1441.917211</v>
      </c>
      <c r="K28" s="634">
        <v>1430.7891629999999</v>
      </c>
      <c r="L28" s="679">
        <v>1378.8645257200001</v>
      </c>
      <c r="M28" s="679">
        <v>1368.5782569999999</v>
      </c>
      <c r="N28" s="680">
        <v>1436.980984</v>
      </c>
      <c r="O28" s="116"/>
    </row>
    <row r="29" spans="2:15" s="115" customFormat="1" ht="24" customHeight="1">
      <c r="C29" s="880" t="s">
        <v>47</v>
      </c>
      <c r="D29" s="914"/>
      <c r="E29" s="683">
        <v>238.54981000000001</v>
      </c>
      <c r="F29" s="634">
        <v>444.96449848000003</v>
      </c>
      <c r="G29" s="634">
        <v>265.02550600000001</v>
      </c>
      <c r="H29" s="679">
        <v>613.654178</v>
      </c>
      <c r="I29" s="634">
        <v>589.24723460000007</v>
      </c>
      <c r="J29" s="634">
        <v>605.23981900000001</v>
      </c>
      <c r="K29" s="634">
        <v>628.47613100000001</v>
      </c>
      <c r="L29" s="679">
        <v>653.26506760000007</v>
      </c>
      <c r="M29" s="679">
        <v>694.87926700000003</v>
      </c>
      <c r="N29" s="680">
        <v>746.12252699999999</v>
      </c>
    </row>
    <row r="30" spans="2:15" s="116" customFormat="1" ht="24" customHeight="1">
      <c r="B30" s="115"/>
      <c r="C30" s="880" t="s">
        <v>485</v>
      </c>
      <c r="D30" s="915"/>
      <c r="E30" s="683">
        <v>639.75838699999997</v>
      </c>
      <c r="F30" s="634">
        <v>476.27737403999998</v>
      </c>
      <c r="G30" s="634">
        <v>478.39931468000003</v>
      </c>
      <c r="H30" s="679">
        <v>538.22303477000003</v>
      </c>
      <c r="I30" s="634">
        <v>576.41664600000001</v>
      </c>
      <c r="J30" s="634">
        <v>568.62467656999991</v>
      </c>
      <c r="K30" s="634">
        <v>541.30840799999999</v>
      </c>
      <c r="L30" s="679">
        <v>492.74769225</v>
      </c>
      <c r="M30" s="679">
        <v>513.23161400000004</v>
      </c>
      <c r="N30" s="680">
        <v>516.66113900000005</v>
      </c>
    </row>
    <row r="31" spans="2:15" s="116" customFormat="1" ht="24" customHeight="1">
      <c r="B31" s="115"/>
      <c r="C31" s="880" t="s">
        <v>41</v>
      </c>
      <c r="D31" s="915"/>
      <c r="E31" s="683">
        <v>61.334099999999999</v>
      </c>
      <c r="F31" s="634">
        <v>3345.8165165299997</v>
      </c>
      <c r="G31" s="634">
        <v>4010.6305125100007</v>
      </c>
      <c r="H31" s="679">
        <v>2691.5401188500018</v>
      </c>
      <c r="I31" s="634">
        <v>2958.0393392799992</v>
      </c>
      <c r="J31" s="634">
        <v>2574.7316224099995</v>
      </c>
      <c r="K31" s="634">
        <v>608.14705900000035</v>
      </c>
      <c r="L31" s="679">
        <v>0.7136794100003242</v>
      </c>
      <c r="M31" s="679">
        <v>1.0090889279999999</v>
      </c>
      <c r="N31" s="680">
        <v>39.890560999999998</v>
      </c>
      <c r="O31" s="115"/>
    </row>
    <row r="32" spans="2:15" s="118" customFormat="1" ht="24" customHeight="1">
      <c r="B32" s="116"/>
      <c r="C32" s="689" t="s">
        <v>656</v>
      </c>
      <c r="D32" s="905"/>
      <c r="E32" s="906">
        <f t="shared" ref="E32:N32" si="3">SUM(E33:E38)</f>
        <v>5887.1516019599994</v>
      </c>
      <c r="F32" s="906">
        <f t="shared" si="3"/>
        <v>6070.6305086599996</v>
      </c>
      <c r="G32" s="906">
        <f t="shared" si="3"/>
        <v>6426.5802124500005</v>
      </c>
      <c r="H32" s="906">
        <f t="shared" si="3"/>
        <v>6879.5808634000005</v>
      </c>
      <c r="I32" s="906">
        <f t="shared" si="3"/>
        <v>6734.961497199999</v>
      </c>
      <c r="J32" s="906">
        <f t="shared" si="3"/>
        <v>7289.6358071699997</v>
      </c>
      <c r="K32" s="906">
        <f t="shared" si="3"/>
        <v>7153.1987489600006</v>
      </c>
      <c r="L32" s="906">
        <f t="shared" si="3"/>
        <v>7755.2960370299998</v>
      </c>
      <c r="M32" s="906">
        <f t="shared" si="3"/>
        <v>8257.1050009999999</v>
      </c>
      <c r="N32" s="917">
        <f t="shared" si="3"/>
        <v>9122.1282620000002</v>
      </c>
    </row>
    <row r="33" spans="2:18" s="118" customFormat="1" ht="30" customHeight="1">
      <c r="B33" s="116"/>
      <c r="C33" s="880" t="s">
        <v>659</v>
      </c>
      <c r="D33" s="918"/>
      <c r="E33" s="684">
        <v>2625.49710237</v>
      </c>
      <c r="F33" s="634">
        <v>2675.73872102</v>
      </c>
      <c r="G33" s="634">
        <v>2717.1000942400001</v>
      </c>
      <c r="H33" s="919">
        <v>2848.7555943000002</v>
      </c>
      <c r="I33" s="919">
        <v>2750.6972328699999</v>
      </c>
      <c r="J33" s="919">
        <v>2999.7074033599997</v>
      </c>
      <c r="K33" s="919">
        <v>2714.3311951200003</v>
      </c>
      <c r="L33" s="679">
        <v>3221.6304877699999</v>
      </c>
      <c r="M33" s="679">
        <v>3118.5172229999998</v>
      </c>
      <c r="N33" s="680">
        <v>3271.8546290000004</v>
      </c>
      <c r="O33" s="121"/>
      <c r="P33" s="121"/>
    </row>
    <row r="34" spans="2:18" s="118" customFormat="1" ht="24" customHeight="1">
      <c r="B34" s="884"/>
      <c r="C34" s="880" t="s">
        <v>48</v>
      </c>
      <c r="D34" s="918"/>
      <c r="E34" s="685">
        <v>476.79914286000002</v>
      </c>
      <c r="F34" s="634">
        <v>512.83810700000004</v>
      </c>
      <c r="G34" s="634">
        <v>691.42029700000001</v>
      </c>
      <c r="H34" s="919">
        <v>705.16670799999997</v>
      </c>
      <c r="I34" s="919">
        <v>624.49627599999997</v>
      </c>
      <c r="J34" s="919">
        <v>651.09281999999996</v>
      </c>
      <c r="K34" s="919">
        <v>706.05123600000002</v>
      </c>
      <c r="L34" s="679">
        <v>710.073125</v>
      </c>
      <c r="M34" s="679">
        <v>706.45942200000002</v>
      </c>
      <c r="N34" s="680">
        <v>766.50043400000004</v>
      </c>
      <c r="O34" s="121"/>
      <c r="P34" s="121"/>
    </row>
    <row r="35" spans="2:18" s="118" customFormat="1" ht="42" customHeight="1">
      <c r="B35" s="884"/>
      <c r="C35" s="880" t="s">
        <v>49</v>
      </c>
      <c r="D35" s="918"/>
      <c r="E35" s="907">
        <v>81.951832999999993</v>
      </c>
      <c r="F35" s="634">
        <v>71.146030999999994</v>
      </c>
      <c r="G35" s="634">
        <v>67.254643999999999</v>
      </c>
      <c r="H35" s="919">
        <v>90.736191000000005</v>
      </c>
      <c r="I35" s="919">
        <v>109.051485</v>
      </c>
      <c r="J35" s="919">
        <v>120.662238</v>
      </c>
      <c r="K35" s="919">
        <v>95.133734000000004</v>
      </c>
      <c r="L35" s="679">
        <v>83.855106000000006</v>
      </c>
      <c r="M35" s="679">
        <v>112.87959499999999</v>
      </c>
      <c r="N35" s="680">
        <v>96.005035000000007</v>
      </c>
      <c r="Q35" s="121"/>
      <c r="R35" s="121"/>
    </row>
    <row r="36" spans="2:18" s="118" customFormat="1" ht="24" customHeight="1">
      <c r="B36" s="884"/>
      <c r="C36" s="880" t="s">
        <v>50</v>
      </c>
      <c r="D36" s="918"/>
      <c r="E36" s="907">
        <v>2285.3763720000002</v>
      </c>
      <c r="F36" s="634">
        <v>2412.7271741</v>
      </c>
      <c r="G36" s="634">
        <v>2398.4542138800002</v>
      </c>
      <c r="H36" s="919">
        <v>2505.1077377199999</v>
      </c>
      <c r="I36" s="919">
        <v>2628.8812106199998</v>
      </c>
      <c r="J36" s="919">
        <v>2703.2347463000001</v>
      </c>
      <c r="K36" s="919">
        <v>2847.8843639400002</v>
      </c>
      <c r="L36" s="679">
        <v>2946.4178177800004</v>
      </c>
      <c r="M36" s="679">
        <v>3540.5949110000001</v>
      </c>
      <c r="N36" s="680">
        <v>4169.850899</v>
      </c>
      <c r="O36" s="121"/>
      <c r="P36" s="121"/>
    </row>
    <row r="37" spans="2:18" s="122" customFormat="1" ht="24" customHeight="1">
      <c r="B37" s="884"/>
      <c r="C37" s="880" t="s">
        <v>51</v>
      </c>
      <c r="D37" s="920"/>
      <c r="E37" s="907">
        <v>222.95048299999999</v>
      </c>
      <c r="F37" s="634">
        <v>219.60157152000002</v>
      </c>
      <c r="G37" s="634">
        <v>418.56283149000001</v>
      </c>
      <c r="H37" s="919">
        <v>568.56470218000004</v>
      </c>
      <c r="I37" s="919">
        <v>502.74126328</v>
      </c>
      <c r="J37" s="919">
        <v>660.71361731999991</v>
      </c>
      <c r="K37" s="919">
        <v>652.48791471000004</v>
      </c>
      <c r="L37" s="679">
        <v>691.22568418999992</v>
      </c>
      <c r="M37" s="679">
        <v>672.23394199999996</v>
      </c>
      <c r="N37" s="680">
        <v>700.57946099999992</v>
      </c>
      <c r="O37" s="121"/>
      <c r="P37" s="121"/>
    </row>
    <row r="38" spans="2:18" s="118" customFormat="1" ht="24" customHeight="1">
      <c r="B38" s="884"/>
      <c r="C38" s="880" t="s">
        <v>52</v>
      </c>
      <c r="D38" s="918"/>
      <c r="E38" s="685">
        <v>194.57666873000002</v>
      </c>
      <c r="F38" s="634">
        <v>178.57890401999998</v>
      </c>
      <c r="G38" s="634">
        <v>133.78813183999998</v>
      </c>
      <c r="H38" s="919">
        <v>161.24993019999999</v>
      </c>
      <c r="I38" s="919">
        <v>119.09402943000001</v>
      </c>
      <c r="J38" s="919">
        <v>154.22498218999999</v>
      </c>
      <c r="K38" s="919">
        <v>137.31030519000001</v>
      </c>
      <c r="L38" s="679">
        <v>102.09381628999901</v>
      </c>
      <c r="M38" s="679">
        <v>106.41990800000001</v>
      </c>
      <c r="N38" s="680">
        <v>117.33780399999999</v>
      </c>
      <c r="Q38" s="121"/>
      <c r="R38" s="121"/>
    </row>
    <row r="39" spans="2:18" s="116" customFormat="1" ht="24" customHeight="1">
      <c r="B39" s="885"/>
      <c r="C39" s="803" t="s">
        <v>664</v>
      </c>
      <c r="D39" s="908"/>
      <c r="E39" s="909">
        <f t="shared" ref="E39:N39" si="4">SUM(E40:E41)</f>
        <v>27510.52804487</v>
      </c>
      <c r="F39" s="909">
        <f t="shared" si="4"/>
        <v>33660.135467039989</v>
      </c>
      <c r="G39" s="909">
        <f t="shared" si="4"/>
        <v>35270.649565300002</v>
      </c>
      <c r="H39" s="909">
        <f t="shared" si="4"/>
        <v>35249.949786759993</v>
      </c>
      <c r="I39" s="909">
        <f t="shared" si="4"/>
        <v>30001.95706867001</v>
      </c>
      <c r="J39" s="909">
        <f t="shared" si="4"/>
        <v>30269.203935610007</v>
      </c>
      <c r="K39" s="909">
        <f t="shared" si="4"/>
        <v>27590.535998520005</v>
      </c>
      <c r="L39" s="909">
        <f t="shared" si="4"/>
        <v>28924.044804019992</v>
      </c>
      <c r="M39" s="909">
        <f t="shared" si="4"/>
        <v>31537.399196999999</v>
      </c>
      <c r="N39" s="921">
        <f t="shared" si="4"/>
        <v>32383.399541999999</v>
      </c>
      <c r="Q39" s="121"/>
      <c r="R39" s="121"/>
    </row>
    <row r="40" spans="2:18" s="116" customFormat="1" ht="24" customHeight="1">
      <c r="B40" s="884"/>
      <c r="C40" s="676" t="s">
        <v>654</v>
      </c>
      <c r="D40" s="915"/>
      <c r="E40" s="907">
        <v>18421.322767520003</v>
      </c>
      <c r="F40" s="634">
        <v>23903.461595509998</v>
      </c>
      <c r="G40" s="634">
        <v>25109.257735479998</v>
      </c>
      <c r="H40" s="919">
        <v>25180.467434309998</v>
      </c>
      <c r="I40" s="919">
        <v>21398.6254744</v>
      </c>
      <c r="J40" s="922">
        <v>21512.395740990003</v>
      </c>
      <c r="K40" s="919">
        <v>19582.823754660003</v>
      </c>
      <c r="L40" s="679">
        <v>19847.482493469997</v>
      </c>
      <c r="M40" s="679">
        <v>20262.049666999999</v>
      </c>
      <c r="N40" s="680">
        <v>22563.947495</v>
      </c>
      <c r="O40" s="121"/>
      <c r="P40" s="121"/>
    </row>
    <row r="41" spans="2:18" s="119" customFormat="1" ht="24" customHeight="1">
      <c r="B41" s="116"/>
      <c r="C41" s="880" t="s">
        <v>655</v>
      </c>
      <c r="D41" s="923"/>
      <c r="E41" s="682">
        <v>9089.2052773499945</v>
      </c>
      <c r="F41" s="634">
        <v>9756.6738715299944</v>
      </c>
      <c r="G41" s="634">
        <v>10161.391829820004</v>
      </c>
      <c r="H41" s="919">
        <v>10069.482352449997</v>
      </c>
      <c r="I41" s="919">
        <v>8603.3315942700083</v>
      </c>
      <c r="J41" s="919">
        <v>8756.8081946200036</v>
      </c>
      <c r="K41" s="919">
        <v>8007.7122438600009</v>
      </c>
      <c r="L41" s="679">
        <v>9076.5623105499963</v>
      </c>
      <c r="M41" s="679">
        <v>11275.34953</v>
      </c>
      <c r="N41" s="680">
        <v>9819.4520470000007</v>
      </c>
      <c r="O41" s="121"/>
      <c r="P41" s="121"/>
    </row>
    <row r="42" spans="2:18" s="119" customFormat="1" ht="24.75" customHeight="1">
      <c r="B42" s="116"/>
      <c r="C42" s="689" t="s">
        <v>488</v>
      </c>
      <c r="D42" s="903"/>
      <c r="E42" s="909">
        <v>3292.5203814400011</v>
      </c>
      <c r="F42" s="909">
        <v>3975.7310262599794</v>
      </c>
      <c r="G42" s="909">
        <v>3701.9081980099945</v>
      </c>
      <c r="H42" s="910">
        <v>3552.5263149800112</v>
      </c>
      <c r="I42" s="909">
        <v>3512.6496382671903</v>
      </c>
      <c r="J42" s="909">
        <v>3494.4068829499738</v>
      </c>
      <c r="K42" s="909">
        <v>2965.9158140199725</v>
      </c>
      <c r="L42" s="909">
        <v>6433.3107544200466</v>
      </c>
      <c r="M42" s="909">
        <v>3991.9724315883327</v>
      </c>
      <c r="N42" s="924">
        <v>4604.2693062200015</v>
      </c>
      <c r="Q42" s="121"/>
      <c r="R42" s="121"/>
    </row>
    <row r="43" spans="2:18" s="119" customFormat="1" ht="24.75" customHeight="1">
      <c r="C43" s="678" t="s">
        <v>53</v>
      </c>
      <c r="D43" s="901"/>
      <c r="E43" s="911">
        <f t="shared" ref="E43:N43" si="5">E10+E20+E26+E32+E39+E42</f>
        <v>68316.518014970003</v>
      </c>
      <c r="F43" s="911">
        <f t="shared" si="5"/>
        <v>83550.517418139963</v>
      </c>
      <c r="G43" s="911">
        <f t="shared" si="5"/>
        <v>85155.995990380005</v>
      </c>
      <c r="H43" s="911">
        <f t="shared" si="5"/>
        <v>84184.292558340021</v>
      </c>
      <c r="I43" s="911">
        <f t="shared" si="5"/>
        <v>86213.783761239014</v>
      </c>
      <c r="J43" s="911">
        <f t="shared" si="5"/>
        <v>88516.646329505442</v>
      </c>
      <c r="K43" s="911">
        <f t="shared" si="5"/>
        <v>88688.270726418588</v>
      </c>
      <c r="L43" s="911">
        <f t="shared" si="5"/>
        <v>98147.58374989171</v>
      </c>
      <c r="M43" s="911">
        <f t="shared" si="5"/>
        <v>100612.39571995303</v>
      </c>
      <c r="N43" s="925">
        <f t="shared" si="5"/>
        <v>106863.89544842999</v>
      </c>
      <c r="O43" s="121"/>
      <c r="P43" s="121"/>
    </row>
    <row r="44" spans="2:18" s="119" customFormat="1" ht="39" customHeight="1">
      <c r="C44" s="1573" t="s">
        <v>657</v>
      </c>
      <c r="D44" s="1574"/>
      <c r="E44" s="1575"/>
      <c r="F44" s="1575"/>
      <c r="G44" s="1575"/>
      <c r="H44" s="1575"/>
      <c r="I44" s="1575"/>
      <c r="J44" s="1575"/>
      <c r="K44" s="1575"/>
      <c r="L44" s="1575"/>
      <c r="M44" s="1575"/>
      <c r="N44" s="1575"/>
      <c r="O44" s="121"/>
      <c r="P44" s="121"/>
    </row>
    <row r="45" spans="2:18" s="119" customFormat="1" ht="29.25" customHeight="1">
      <c r="C45" s="1527" t="s">
        <v>486</v>
      </c>
      <c r="D45" s="1570"/>
      <c r="E45" s="1571"/>
      <c r="F45" s="1571"/>
      <c r="G45" s="1571"/>
      <c r="H45" s="889"/>
      <c r="I45" s="890"/>
      <c r="J45" s="1528"/>
      <c r="K45" s="1529"/>
      <c r="L45" s="1572"/>
      <c r="M45" s="1529"/>
      <c r="N45" s="1530"/>
      <c r="Q45" s="121"/>
      <c r="R45" s="121"/>
    </row>
    <row r="46" spans="2:18" s="119" customFormat="1" ht="69.75" customHeight="1">
      <c r="B46" s="854"/>
      <c r="C46" s="1643" t="s">
        <v>487</v>
      </c>
      <c r="D46" s="1643"/>
      <c r="E46" s="1643"/>
      <c r="F46" s="1643"/>
      <c r="G46" s="1643"/>
      <c r="H46" s="1643"/>
      <c r="I46" s="1643"/>
      <c r="J46" s="1643"/>
      <c r="K46" s="1643"/>
      <c r="L46" s="1643"/>
      <c r="M46" s="1643"/>
      <c r="N46" s="1643"/>
      <c r="O46" s="121"/>
      <c r="P46" s="121"/>
    </row>
    <row r="47" spans="2:18" s="119" customFormat="1" ht="27.75" customHeight="1">
      <c r="B47" s="854"/>
      <c r="C47" s="1440" t="s">
        <v>474</v>
      </c>
      <c r="D47" s="1531"/>
      <c r="E47" s="1531"/>
      <c r="F47" s="1531"/>
      <c r="G47" s="1531"/>
      <c r="H47" s="1531"/>
      <c r="I47" s="1531"/>
      <c r="J47" s="1531"/>
      <c r="K47" s="1531"/>
      <c r="L47" s="1531"/>
      <c r="M47" s="1531"/>
      <c r="N47" s="1531"/>
      <c r="O47" s="121"/>
      <c r="P47" s="121"/>
    </row>
    <row r="48" spans="2:18" s="116" customFormat="1" ht="24.75" customHeight="1">
      <c r="B48" s="111"/>
      <c r="C48" s="111"/>
      <c r="D48" s="111"/>
      <c r="E48" s="111"/>
      <c r="F48" s="111"/>
      <c r="G48" s="111"/>
      <c r="H48" s="895"/>
      <c r="I48" s="111"/>
      <c r="J48" s="111"/>
      <c r="K48" s="111"/>
      <c r="L48" s="111"/>
      <c r="M48" s="111"/>
      <c r="N48" s="111"/>
      <c r="O48" s="121"/>
      <c r="P48" s="121"/>
    </row>
    <row r="49" spans="2:16" s="116" customFormat="1" ht="24.75" customHeight="1">
      <c r="B49" s="111"/>
      <c r="C49" s="111"/>
      <c r="D49" s="111"/>
      <c r="E49" s="111"/>
      <c r="F49" s="111"/>
      <c r="G49" s="111"/>
      <c r="H49" s="895"/>
      <c r="I49" s="111"/>
      <c r="J49" s="111"/>
      <c r="K49" s="111"/>
      <c r="L49" s="111"/>
      <c r="M49" s="111"/>
      <c r="N49" s="111"/>
      <c r="O49" s="121"/>
      <c r="P49" s="121"/>
    </row>
    <row r="50" spans="2:16" s="116" customFormat="1">
      <c r="B50" s="111"/>
      <c r="C50" s="111"/>
      <c r="D50" s="111"/>
      <c r="E50" s="111"/>
      <c r="F50" s="111"/>
      <c r="G50" s="111"/>
      <c r="H50" s="895"/>
      <c r="I50" s="111"/>
      <c r="J50" s="111"/>
      <c r="K50" s="111"/>
      <c r="L50" s="111"/>
      <c r="M50" s="111"/>
      <c r="N50" s="111"/>
      <c r="O50" s="121"/>
      <c r="P50" s="121"/>
    </row>
    <row r="51" spans="2:16">
      <c r="H51" s="895"/>
    </row>
    <row r="52" spans="2:16">
      <c r="F52" s="123"/>
      <c r="G52" s="124"/>
      <c r="H52" s="111"/>
    </row>
    <row r="53" spans="2:16">
      <c r="K53" s="123"/>
      <c r="L53" s="43"/>
      <c r="M53" s="124"/>
    </row>
    <row r="54" spans="2:16">
      <c r="D54" s="97"/>
      <c r="E54" s="97"/>
      <c r="F54" s="97"/>
      <c r="G54" s="97"/>
      <c r="H54" s="97"/>
      <c r="I54" s="97"/>
      <c r="J54" s="97"/>
      <c r="K54" s="97"/>
      <c r="L54" s="43"/>
      <c r="M54" s="124"/>
    </row>
    <row r="55" spans="2:16">
      <c r="D55" s="97"/>
      <c r="E55" s="97"/>
      <c r="F55" s="97"/>
      <c r="G55" s="97"/>
      <c r="H55" s="97"/>
      <c r="I55" s="97"/>
      <c r="J55" s="97"/>
      <c r="K55" s="97"/>
      <c r="L55" s="43"/>
      <c r="M55" s="124"/>
    </row>
    <row r="56" spans="2:16">
      <c r="D56" s="97"/>
      <c r="E56" s="97"/>
      <c r="F56" s="97"/>
      <c r="G56" s="97"/>
      <c r="H56" s="97"/>
      <c r="I56" s="97"/>
      <c r="J56" s="97"/>
      <c r="K56" s="97"/>
      <c r="L56" s="43"/>
      <c r="M56" s="124"/>
    </row>
    <row r="57" spans="2:16">
      <c r="D57" s="97"/>
      <c r="E57" s="97"/>
      <c r="F57" s="97"/>
      <c r="G57" s="97"/>
      <c r="H57" s="97"/>
      <c r="I57" s="97"/>
      <c r="J57" s="97"/>
      <c r="K57" s="97"/>
      <c r="L57" s="43"/>
      <c r="M57" s="124"/>
    </row>
    <row r="58" spans="2:16">
      <c r="D58" s="97"/>
      <c r="E58" s="97"/>
      <c r="F58" s="97"/>
      <c r="G58" s="97"/>
      <c r="H58" s="97"/>
      <c r="I58" s="97"/>
      <c r="J58" s="97"/>
      <c r="K58" s="97"/>
      <c r="L58" s="43"/>
      <c r="M58" s="124"/>
    </row>
    <row r="59" spans="2:16">
      <c r="D59" s="97"/>
      <c r="E59" s="97"/>
      <c r="F59" s="97"/>
      <c r="G59" s="97"/>
      <c r="H59" s="97"/>
      <c r="I59" s="97"/>
      <c r="J59" s="97"/>
      <c r="K59" s="97"/>
      <c r="M59" s="124"/>
    </row>
    <row r="60" spans="2:16">
      <c r="M60" s="124"/>
    </row>
    <row r="61" spans="2:16">
      <c r="M61" s="124"/>
    </row>
    <row r="62" spans="2:16">
      <c r="M62" s="124"/>
    </row>
    <row r="63" spans="2:16">
      <c r="M63" s="124"/>
    </row>
    <row r="70" spans="15:16">
      <c r="O70" s="119"/>
      <c r="P70" s="119"/>
    </row>
    <row r="78" spans="15:16">
      <c r="O78" s="119"/>
      <c r="P78" s="119"/>
    </row>
    <row r="79" spans="15:16">
      <c r="O79" s="119"/>
      <c r="P79" s="119"/>
    </row>
    <row r="82" spans="15:16">
      <c r="O82" s="116"/>
      <c r="P82" s="116"/>
    </row>
    <row r="83" spans="15:16">
      <c r="O83" s="118"/>
      <c r="P83" s="118"/>
    </row>
  </sheetData>
  <mergeCells count="22">
    <mergeCell ref="M8:M9"/>
    <mergeCell ref="E8:E9"/>
    <mergeCell ref="F8:F9"/>
    <mergeCell ref="G8:G9"/>
    <mergeCell ref="H8:H9"/>
    <mergeCell ref="I8:I9"/>
    <mergeCell ref="N8:N9"/>
    <mergeCell ref="J8:J9"/>
    <mergeCell ref="C46:N46"/>
    <mergeCell ref="C8:D8"/>
    <mergeCell ref="C9:D9"/>
    <mergeCell ref="C11:D11"/>
    <mergeCell ref="C12:D12"/>
    <mergeCell ref="C13:D13"/>
    <mergeCell ref="C14:D14"/>
    <mergeCell ref="C15:D15"/>
    <mergeCell ref="C16:D16"/>
    <mergeCell ref="C17:D17"/>
    <mergeCell ref="C18:D18"/>
    <mergeCell ref="C19:D19"/>
    <mergeCell ref="K8:K9"/>
    <mergeCell ref="L8:L9"/>
  </mergeCells>
  <printOptions gridLinesSet="0"/>
  <pageMargins left="0.17" right="0.2" top="1.0236220472440944" bottom="0.59055118110236227" header="1.0236220472440944" footer="0.51181102362204722"/>
  <pageSetup scale="54" firstPageNumber="25" orientation="portrait" r:id="rId1"/>
  <headerFooter alignWithMargins="0"/>
  <ignoredErrors>
    <ignoredError sqref="E39:N39" formulaRange="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5:S49"/>
  <sheetViews>
    <sheetView showGridLines="0" topLeftCell="A25" zoomScale="80" zoomScaleNormal="80" zoomScaleSheetLayoutView="100" zoomScalePageLayoutView="65" workbookViewId="0">
      <selection activeCell="B47" sqref="B47"/>
    </sheetView>
  </sheetViews>
  <sheetFormatPr baseColWidth="10" defaultColWidth="10.85546875" defaultRowHeight="23.25"/>
  <cols>
    <col min="1" max="1" width="10.85546875" style="111" customWidth="1"/>
    <col min="2" max="2" width="3.7109375" style="111" customWidth="1"/>
    <col min="3" max="3" width="72.140625" style="111" bestFit="1" customWidth="1"/>
    <col min="4" max="4" width="13" style="111" bestFit="1" customWidth="1"/>
    <col min="5" max="5" width="14.140625" style="59" bestFit="1" customWidth="1"/>
    <col min="6" max="7" width="13.7109375" style="59" bestFit="1" customWidth="1"/>
    <col min="8" max="10" width="14.140625" style="59" bestFit="1" customWidth="1"/>
    <col min="11" max="11" width="13" style="59" bestFit="1" customWidth="1"/>
    <col min="12" max="13" width="13.7109375" style="59" bestFit="1" customWidth="1"/>
    <col min="14" max="14" width="10.7109375" style="59" customWidth="1"/>
    <col min="15" max="16384" width="10.85546875" style="111"/>
  </cols>
  <sheetData>
    <row r="5" spans="2:19" s="114" customFormat="1" ht="18" customHeight="1">
      <c r="B5" s="598" t="s">
        <v>491</v>
      </c>
      <c r="C5" s="597"/>
      <c r="D5" s="597"/>
      <c r="E5" s="597"/>
      <c r="F5" s="597"/>
      <c r="G5" s="597"/>
      <c r="H5" s="597"/>
      <c r="I5" s="597"/>
      <c r="J5" s="597"/>
      <c r="K5" s="597"/>
      <c r="L5" s="597"/>
      <c r="M5" s="599"/>
      <c r="N5" s="59"/>
      <c r="O5" s="59"/>
      <c r="P5" s="59"/>
      <c r="Q5" s="59"/>
      <c r="R5" s="59"/>
      <c r="S5" s="59"/>
    </row>
    <row r="6" spans="2:19">
      <c r="B6" s="600" t="s">
        <v>575</v>
      </c>
      <c r="C6" s="601"/>
      <c r="D6" s="601"/>
      <c r="E6" s="601"/>
      <c r="F6" s="601"/>
      <c r="G6" s="601"/>
      <c r="H6" s="601"/>
      <c r="I6" s="601"/>
      <c r="J6" s="601"/>
      <c r="K6" s="601"/>
      <c r="L6" s="601"/>
      <c r="M6" s="602"/>
      <c r="O6" s="59"/>
      <c r="P6" s="59"/>
      <c r="Q6" s="59"/>
      <c r="R6" s="59"/>
      <c r="S6" s="59"/>
    </row>
    <row r="7" spans="2:19">
      <c r="B7" s="928"/>
      <c r="C7" s="898"/>
      <c r="D7" s="226"/>
      <c r="E7" s="226"/>
      <c r="F7" s="226"/>
      <c r="G7" s="226"/>
      <c r="H7" s="226"/>
      <c r="I7" s="226"/>
      <c r="J7" s="226"/>
      <c r="K7" s="226"/>
      <c r="L7" s="226"/>
      <c r="M7" s="226"/>
      <c r="O7" s="59"/>
      <c r="P7" s="59"/>
      <c r="Q7" s="59"/>
      <c r="R7" s="59"/>
      <c r="S7" s="59"/>
    </row>
    <row r="8" spans="2:19" s="670" customFormat="1" ht="18.75" customHeight="1">
      <c r="B8" s="1652" t="s">
        <v>33</v>
      </c>
      <c r="C8" s="1652"/>
      <c r="D8" s="1611">
        <v>2013</v>
      </c>
      <c r="E8" s="1611">
        <v>2014</v>
      </c>
      <c r="F8" s="1611">
        <v>2015</v>
      </c>
      <c r="G8" s="1611">
        <v>2016</v>
      </c>
      <c r="H8" s="1611">
        <v>2017</v>
      </c>
      <c r="I8" s="1611">
        <v>2018</v>
      </c>
      <c r="J8" s="1611">
        <v>2019</v>
      </c>
      <c r="K8" s="1611">
        <v>2020</v>
      </c>
      <c r="L8" s="1611">
        <v>2021</v>
      </c>
      <c r="M8" s="1613">
        <v>2022</v>
      </c>
      <c r="N8" s="328"/>
      <c r="O8" s="328"/>
      <c r="P8" s="328"/>
      <c r="Q8" s="328"/>
      <c r="R8" s="328"/>
      <c r="S8" s="328"/>
    </row>
    <row r="9" spans="2:19" ht="28.5" customHeight="1">
      <c r="B9" s="896"/>
      <c r="C9" s="896" t="s">
        <v>34</v>
      </c>
      <c r="D9" s="1612"/>
      <c r="E9" s="1612"/>
      <c r="F9" s="1612"/>
      <c r="G9" s="1612"/>
      <c r="H9" s="1612"/>
      <c r="I9" s="1612"/>
      <c r="J9" s="1612"/>
      <c r="K9" s="1612"/>
      <c r="L9" s="1612"/>
      <c r="M9" s="1614"/>
      <c r="N9" s="125"/>
      <c r="O9" s="59"/>
      <c r="P9" s="59"/>
      <c r="Q9" s="59"/>
      <c r="R9" s="59"/>
      <c r="S9" s="59"/>
    </row>
    <row r="10" spans="2:19" ht="15.75" customHeight="1">
      <c r="B10" s="809" t="s">
        <v>479</v>
      </c>
      <c r="C10" s="900"/>
      <c r="D10" s="690">
        <v>27511.225747421518</v>
      </c>
      <c r="E10" s="690">
        <v>30000.534222931678</v>
      </c>
      <c r="F10" s="690">
        <v>30569.477985996346</v>
      </c>
      <c r="G10" s="690">
        <v>30995.09963683465</v>
      </c>
      <c r="H10" s="690">
        <v>39925.032112639572</v>
      </c>
      <c r="I10" s="690">
        <v>39860.616792223758</v>
      </c>
      <c r="J10" s="690">
        <v>44310.297609064692</v>
      </c>
      <c r="K10" s="690">
        <v>48655.974521523574</v>
      </c>
      <c r="L10" s="690">
        <v>50162.076493699329</v>
      </c>
      <c r="M10" s="691">
        <v>49632.307718209995</v>
      </c>
      <c r="N10" s="125"/>
      <c r="O10" s="59"/>
      <c r="P10" s="59"/>
      <c r="Q10" s="59"/>
      <c r="R10" s="59"/>
      <c r="S10" s="59"/>
    </row>
    <row r="11" spans="2:19" ht="24" customHeight="1">
      <c r="B11" s="675"/>
      <c r="C11" s="822" t="s">
        <v>35</v>
      </c>
      <c r="D11" s="682">
        <v>14922.642268613108</v>
      </c>
      <c r="E11" s="682">
        <v>15861.135216296221</v>
      </c>
      <c r="F11" s="682">
        <v>16538.855110743494</v>
      </c>
      <c r="G11" s="682">
        <v>15958.687035465482</v>
      </c>
      <c r="H11" s="682">
        <v>18163.618478588131</v>
      </c>
      <c r="I11" s="682">
        <v>16880.270668524165</v>
      </c>
      <c r="J11" s="682">
        <v>17398.746030941347</v>
      </c>
      <c r="K11" s="682">
        <v>16919.150484780603</v>
      </c>
      <c r="L11" s="682">
        <v>18200.47290889113</v>
      </c>
      <c r="M11" s="687">
        <v>18741.279014159998</v>
      </c>
      <c r="N11" s="117"/>
    </row>
    <row r="12" spans="2:19" ht="24" customHeight="1">
      <c r="B12" s="675"/>
      <c r="C12" s="822" t="s">
        <v>36</v>
      </c>
      <c r="D12" s="682">
        <v>4122.3647845365413</v>
      </c>
      <c r="E12" s="682">
        <v>3914.6795783522316</v>
      </c>
      <c r="F12" s="682">
        <v>4052.3436668522313</v>
      </c>
      <c r="G12" s="682">
        <v>4054.6119326408898</v>
      </c>
      <c r="H12" s="682">
        <v>4231.9472412038212</v>
      </c>
      <c r="I12" s="682">
        <v>4210.6927077403088</v>
      </c>
      <c r="J12" s="682">
        <v>3759.1490916599255</v>
      </c>
      <c r="K12" s="682">
        <v>3228.9355112710218</v>
      </c>
      <c r="L12" s="682">
        <v>3520.0284445633015</v>
      </c>
      <c r="M12" s="687">
        <v>3257.8006460000006</v>
      </c>
      <c r="N12" s="120"/>
    </row>
    <row r="13" spans="2:19" ht="24" customHeight="1">
      <c r="B13" s="675"/>
      <c r="C13" s="822" t="s">
        <v>37</v>
      </c>
      <c r="D13" s="682">
        <v>2721.5542050044332</v>
      </c>
      <c r="E13" s="682">
        <v>2926.341490475575</v>
      </c>
      <c r="F13" s="682">
        <v>3368.2249065954024</v>
      </c>
      <c r="G13" s="682">
        <v>3306.5436961579321</v>
      </c>
      <c r="H13" s="682">
        <v>4947.3677154558627</v>
      </c>
      <c r="I13" s="682">
        <v>3843.3996450584109</v>
      </c>
      <c r="J13" s="682">
        <v>3989.807734517442</v>
      </c>
      <c r="K13" s="682">
        <v>3710.0873769336113</v>
      </c>
      <c r="L13" s="682">
        <v>4011.8712493398584</v>
      </c>
      <c r="M13" s="687">
        <v>4052.6081896199998</v>
      </c>
      <c r="N13" s="120"/>
    </row>
    <row r="14" spans="2:19" ht="33" customHeight="1">
      <c r="B14" s="675"/>
      <c r="C14" s="1576" t="s">
        <v>802</v>
      </c>
      <c r="D14" s="682">
        <v>1637.9909436737414</v>
      </c>
      <c r="E14" s="682">
        <v>1885.335425207795</v>
      </c>
      <c r="F14" s="682">
        <v>391.17937418507859</v>
      </c>
      <c r="G14" s="682">
        <v>1569.9556561613927</v>
      </c>
      <c r="H14" s="682">
        <v>3926.9368350375635</v>
      </c>
      <c r="I14" s="682">
        <v>6263.0143685742369</v>
      </c>
      <c r="J14" s="682">
        <v>9296.6051547915049</v>
      </c>
      <c r="K14" s="682">
        <v>9305.8846764637274</v>
      </c>
      <c r="L14" s="682">
        <v>9566.721967551679</v>
      </c>
      <c r="M14" s="687">
        <v>9146.4550598100013</v>
      </c>
      <c r="N14" s="120"/>
    </row>
    <row r="15" spans="2:19" ht="24" customHeight="1">
      <c r="B15" s="675"/>
      <c r="C15" s="825" t="s">
        <v>481</v>
      </c>
      <c r="D15" s="682">
        <v>0</v>
      </c>
      <c r="E15" s="682">
        <v>125.68812759885253</v>
      </c>
      <c r="F15" s="682">
        <v>270.35658006064011</v>
      </c>
      <c r="G15" s="682">
        <v>274.53174675430716</v>
      </c>
      <c r="H15" s="682">
        <v>1491.4529722978984</v>
      </c>
      <c r="I15" s="682">
        <v>2151.7048501111826</v>
      </c>
      <c r="J15" s="682">
        <v>2598.1707192859171</v>
      </c>
      <c r="K15" s="682">
        <v>7448.5792550160822</v>
      </c>
      <c r="L15" s="682">
        <v>7479.4902002026802</v>
      </c>
      <c r="M15" s="687">
        <v>6958.4126899900002</v>
      </c>
      <c r="N15" s="120"/>
    </row>
    <row r="16" spans="2:19" ht="24" customHeight="1">
      <c r="B16" s="675"/>
      <c r="C16" s="822" t="s">
        <v>38</v>
      </c>
      <c r="D16" s="682">
        <v>1905.8609516895217</v>
      </c>
      <c r="E16" s="682">
        <v>3023.5775543885302</v>
      </c>
      <c r="F16" s="682">
        <v>3941.7734244081403</v>
      </c>
      <c r="G16" s="682">
        <v>4041.2847304473148</v>
      </c>
      <c r="H16" s="682">
        <v>5174.0857984765598</v>
      </c>
      <c r="I16" s="682">
        <v>4327.2742940523813</v>
      </c>
      <c r="J16" s="682">
        <v>4927.1377850473636</v>
      </c>
      <c r="K16" s="682">
        <v>4650.5866232765065</v>
      </c>
      <c r="L16" s="682">
        <v>5102.8978996241476</v>
      </c>
      <c r="M16" s="687">
        <v>5069.8153726400005</v>
      </c>
      <c r="N16" s="120"/>
    </row>
    <row r="17" spans="2:14" ht="24" customHeight="1">
      <c r="B17" s="675"/>
      <c r="C17" s="822" t="s">
        <v>39</v>
      </c>
      <c r="D17" s="682">
        <v>955.54746772102317</v>
      </c>
      <c r="E17" s="682">
        <v>973.08901792753238</v>
      </c>
      <c r="F17" s="682">
        <v>1046.7643174204679</v>
      </c>
      <c r="G17" s="682">
        <v>900.4900583253999</v>
      </c>
      <c r="H17" s="682">
        <v>987.9962459408008</v>
      </c>
      <c r="I17" s="682">
        <v>1038.7456730496021</v>
      </c>
      <c r="J17" s="682">
        <v>903.68505652221813</v>
      </c>
      <c r="K17" s="682">
        <v>869.84218734426122</v>
      </c>
      <c r="L17" s="682">
        <v>934.94428139086892</v>
      </c>
      <c r="M17" s="687">
        <v>915.57821200000001</v>
      </c>
      <c r="N17" s="120"/>
    </row>
    <row r="18" spans="2:14" ht="24" customHeight="1">
      <c r="B18" s="675"/>
      <c r="C18" s="825" t="s">
        <v>40</v>
      </c>
      <c r="D18" s="682">
        <v>222.19523096713226</v>
      </c>
      <c r="E18" s="682">
        <v>230.57850154780283</v>
      </c>
      <c r="F18" s="682">
        <v>276.90837056755117</v>
      </c>
      <c r="G18" s="682">
        <v>272.53008360232559</v>
      </c>
      <c r="H18" s="682">
        <v>427.1219008832623</v>
      </c>
      <c r="I18" s="682">
        <v>384.00640125046976</v>
      </c>
      <c r="J18" s="682">
        <v>348.13691522149651</v>
      </c>
      <c r="K18" s="682">
        <v>1321.1778653703432</v>
      </c>
      <c r="L18" s="682">
        <v>214.49606978244162</v>
      </c>
      <c r="M18" s="687">
        <v>205.22828300000003</v>
      </c>
      <c r="N18" s="120"/>
    </row>
    <row r="19" spans="2:14" ht="24" customHeight="1">
      <c r="B19" s="674"/>
      <c r="C19" s="879" t="s">
        <v>41</v>
      </c>
      <c r="D19" s="682">
        <v>1023.0698952160162</v>
      </c>
      <c r="E19" s="682">
        <v>1060.1093111371358</v>
      </c>
      <c r="F19" s="682">
        <v>683.07223516334057</v>
      </c>
      <c r="G19" s="682">
        <v>616.46469727960823</v>
      </c>
      <c r="H19" s="682">
        <v>574.5049247556849</v>
      </c>
      <c r="I19" s="682">
        <v>761.50818386299818</v>
      </c>
      <c r="J19" s="682">
        <v>1088.8591210774666</v>
      </c>
      <c r="K19" s="682">
        <v>1201.730541067413</v>
      </c>
      <c r="L19" s="682">
        <v>1131.1534723532134</v>
      </c>
      <c r="M19" s="687">
        <v>1285.1302509900001</v>
      </c>
      <c r="N19" s="117"/>
    </row>
    <row r="20" spans="2:14" ht="24" customHeight="1">
      <c r="B20" s="803" t="s">
        <v>482</v>
      </c>
      <c r="C20" s="929"/>
      <c r="D20" s="690">
        <v>16606.606079143792</v>
      </c>
      <c r="E20" s="690">
        <v>18981.746106808769</v>
      </c>
      <c r="F20" s="690">
        <v>16175.783217183161</v>
      </c>
      <c r="G20" s="690">
        <v>12502.443943478222</v>
      </c>
      <c r="H20" s="690">
        <v>10062.168106131327</v>
      </c>
      <c r="I20" s="690">
        <v>9802.2755408211015</v>
      </c>
      <c r="J20" s="690">
        <v>9835.7592505988832</v>
      </c>
      <c r="K20" s="690">
        <v>8266.1957132136176</v>
      </c>
      <c r="L20" s="690">
        <v>6202.2021469442625</v>
      </c>
      <c r="M20" s="691">
        <v>6767.5490409999993</v>
      </c>
      <c r="N20" s="120"/>
    </row>
    <row r="21" spans="2:14" ht="24" customHeight="1">
      <c r="B21" s="675"/>
      <c r="C21" s="822" t="s">
        <v>42</v>
      </c>
      <c r="D21" s="682">
        <v>8180.3605940668449</v>
      </c>
      <c r="E21" s="682">
        <v>9331.7570168086695</v>
      </c>
      <c r="F21" s="682">
        <v>7686.5093293417376</v>
      </c>
      <c r="G21" s="682">
        <v>6436.7093586486417</v>
      </c>
      <c r="H21" s="682">
        <v>5140.1912164900796</v>
      </c>
      <c r="I21" s="682">
        <v>4671.9895124884288</v>
      </c>
      <c r="J21" s="682">
        <v>4471.5147804964672</v>
      </c>
      <c r="K21" s="682">
        <v>3989.5112937287463</v>
      </c>
      <c r="L21" s="682">
        <v>4091.2282485049359</v>
      </c>
      <c r="M21" s="687">
        <v>4954.3479459999999</v>
      </c>
      <c r="N21" s="120"/>
    </row>
    <row r="22" spans="2:14" ht="24" customHeight="1">
      <c r="B22" s="675"/>
      <c r="C22" s="822" t="s">
        <v>489</v>
      </c>
      <c r="D22" s="682">
        <v>1255.8294263816229</v>
      </c>
      <c r="E22" s="682">
        <v>1354.2846174344459</v>
      </c>
      <c r="F22" s="682">
        <v>1333.9164488842678</v>
      </c>
      <c r="G22" s="682">
        <v>1264.5592925710382</v>
      </c>
      <c r="H22" s="682">
        <v>1112.0928595070907</v>
      </c>
      <c r="I22" s="682">
        <v>975.4088951367105</v>
      </c>
      <c r="J22" s="682">
        <v>921.11868821405801</v>
      </c>
      <c r="K22" s="682">
        <v>791.02559684178004</v>
      </c>
      <c r="L22" s="682">
        <v>781.20805506115312</v>
      </c>
      <c r="M22" s="687">
        <v>664.01408800000002</v>
      </c>
      <c r="N22" s="120"/>
    </row>
    <row r="23" spans="2:14" ht="24" customHeight="1">
      <c r="B23" s="675"/>
      <c r="C23" s="822" t="s">
        <v>43</v>
      </c>
      <c r="D23" s="682">
        <v>1163.9173730739051</v>
      </c>
      <c r="E23" s="682">
        <v>1120.5105548914735</v>
      </c>
      <c r="F23" s="682">
        <v>1103.118524615905</v>
      </c>
      <c r="G23" s="682">
        <v>1118.4797812228733</v>
      </c>
      <c r="H23" s="682">
        <v>1056.7696247066804</v>
      </c>
      <c r="I23" s="682">
        <v>1065.5342258742269</v>
      </c>
      <c r="J23" s="682">
        <v>1073.1857371174754</v>
      </c>
      <c r="K23" s="682">
        <v>930.20386680444494</v>
      </c>
      <c r="L23" s="682">
        <v>896.79530328771671</v>
      </c>
      <c r="M23" s="687">
        <v>880.52591099999995</v>
      </c>
      <c r="N23" s="120"/>
    </row>
    <row r="24" spans="2:14" ht="35.25" customHeight="1">
      <c r="B24" s="675"/>
      <c r="C24" s="822" t="s">
        <v>54</v>
      </c>
      <c r="D24" s="682">
        <v>6006.4986856214191</v>
      </c>
      <c r="E24" s="682">
        <v>7175.1939176741826</v>
      </c>
      <c r="F24" s="682">
        <v>6052.2389143412502</v>
      </c>
      <c r="G24" s="682">
        <v>3668.5211034987192</v>
      </c>
      <c r="H24" s="682">
        <v>2739.4152914265846</v>
      </c>
      <c r="I24" s="682">
        <v>3074.4453608166291</v>
      </c>
      <c r="J24" s="682">
        <v>3359.8638215499527</v>
      </c>
      <c r="K24" s="682">
        <v>2541.555234560094</v>
      </c>
      <c r="L24" s="682">
        <v>0</v>
      </c>
      <c r="M24" s="687">
        <v>0</v>
      </c>
      <c r="N24" s="117"/>
    </row>
    <row r="25" spans="2:14" ht="34.5" customHeight="1">
      <c r="B25" s="675"/>
      <c r="C25" s="822" t="s">
        <v>41</v>
      </c>
      <c r="D25" s="682">
        <v>0</v>
      </c>
      <c r="E25" s="682">
        <v>0</v>
      </c>
      <c r="F25" s="682">
        <v>0</v>
      </c>
      <c r="G25" s="682">
        <v>14.17440753694782</v>
      </c>
      <c r="H25" s="682">
        <v>13.699114000891072</v>
      </c>
      <c r="I25" s="682">
        <v>14.897546505105169</v>
      </c>
      <c r="J25" s="682">
        <v>10.076223220928519</v>
      </c>
      <c r="K25" s="682">
        <v>13.899721278552239</v>
      </c>
      <c r="L25" s="682">
        <v>432.97054009045848</v>
      </c>
      <c r="M25" s="687">
        <v>268.66109599999999</v>
      </c>
      <c r="N25" s="120"/>
    </row>
    <row r="26" spans="2:14" ht="24" customHeight="1">
      <c r="B26" s="689" t="s">
        <v>490</v>
      </c>
      <c r="C26" s="903"/>
      <c r="D26" s="690">
        <v>5238.1160859375595</v>
      </c>
      <c r="E26" s="690">
        <v>10602.05882402345</v>
      </c>
      <c r="F26" s="690">
        <v>10854.011541252821</v>
      </c>
      <c r="G26" s="690">
        <v>9100.1484124030449</v>
      </c>
      <c r="H26" s="690">
        <v>8916.7873447002257</v>
      </c>
      <c r="I26" s="690">
        <v>8156.4868090141008</v>
      </c>
      <c r="J26" s="690">
        <v>5395.3261155174332</v>
      </c>
      <c r="K26" s="690">
        <v>4407.1903371784656</v>
      </c>
      <c r="L26" s="690">
        <v>4275.7477034948452</v>
      </c>
      <c r="M26" s="691">
        <v>4354.2415790000005</v>
      </c>
      <c r="N26" s="120"/>
    </row>
    <row r="27" spans="2:14" ht="24" customHeight="1">
      <c r="B27" s="675"/>
      <c r="C27" s="825" t="s">
        <v>55</v>
      </c>
      <c r="D27" s="682">
        <v>2077.6959433885022</v>
      </c>
      <c r="E27" s="682">
        <v>2297.7045787718475</v>
      </c>
      <c r="F27" s="682">
        <v>2166.4445675476118</v>
      </c>
      <c r="G27" s="682">
        <v>2049.795256494112</v>
      </c>
      <c r="H27" s="682">
        <v>1805.8663242895254</v>
      </c>
      <c r="I27" s="682">
        <v>1833.4619101817295</v>
      </c>
      <c r="J27" s="682">
        <v>1647.6438308056711</v>
      </c>
      <c r="K27" s="682">
        <v>1592.7437141896462</v>
      </c>
      <c r="L27" s="682">
        <v>1525.0365686764949</v>
      </c>
      <c r="M27" s="687">
        <v>1614.5863680000002</v>
      </c>
      <c r="N27" s="120"/>
    </row>
    <row r="28" spans="2:14" ht="24" customHeight="1">
      <c r="B28" s="675"/>
      <c r="C28" s="825" t="s">
        <v>46</v>
      </c>
      <c r="D28" s="682">
        <v>1694.0168676999363</v>
      </c>
      <c r="E28" s="682">
        <v>1923.2247410908737</v>
      </c>
      <c r="F28" s="682">
        <v>1799.9469893030987</v>
      </c>
      <c r="G28" s="682">
        <v>1799.8819068129933</v>
      </c>
      <c r="H28" s="682">
        <v>1826.3195051842072</v>
      </c>
      <c r="I28" s="682">
        <v>1756.5273122994925</v>
      </c>
      <c r="J28" s="682">
        <v>1671.1155624715541</v>
      </c>
      <c r="K28" s="682">
        <v>1536.5673467249139</v>
      </c>
      <c r="L28" s="682">
        <v>1460.4360631021766</v>
      </c>
      <c r="M28" s="687">
        <v>1436.980984</v>
      </c>
      <c r="N28" s="120"/>
    </row>
    <row r="29" spans="2:14" ht="24" customHeight="1">
      <c r="B29" s="675"/>
      <c r="C29" s="825" t="s">
        <v>47</v>
      </c>
      <c r="D29" s="682">
        <v>372.28020036504989</v>
      </c>
      <c r="E29" s="682">
        <v>665.41767903648406</v>
      </c>
      <c r="F29" s="682">
        <v>383.9658656806231</v>
      </c>
      <c r="G29" s="682">
        <v>838.30959286394716</v>
      </c>
      <c r="H29" s="682">
        <v>755.13116797498276</v>
      </c>
      <c r="I29" s="682">
        <v>737.29633328074704</v>
      </c>
      <c r="J29" s="682">
        <v>734.03983641719219</v>
      </c>
      <c r="K29" s="682">
        <v>727.97998128645588</v>
      </c>
      <c r="L29" s="682">
        <v>741.5189711207039</v>
      </c>
      <c r="M29" s="687">
        <v>746.12252699999999</v>
      </c>
      <c r="N29" s="120"/>
    </row>
    <row r="30" spans="2:14" s="126" customFormat="1" ht="24" customHeight="1">
      <c r="B30" s="675"/>
      <c r="C30" s="825" t="s">
        <v>485</v>
      </c>
      <c r="D30" s="682">
        <v>998.40524080728073</v>
      </c>
      <c r="E30" s="682">
        <v>712.24420351263825</v>
      </c>
      <c r="F30" s="682">
        <v>693.09935399999972</v>
      </c>
      <c r="G30" s="682">
        <v>735.26352353464586</v>
      </c>
      <c r="H30" s="682">
        <v>738.6885327169631</v>
      </c>
      <c r="I30" s="682">
        <v>692.69217901212096</v>
      </c>
      <c r="J30" s="682">
        <v>632.23074936408477</v>
      </c>
      <c r="K30" s="682">
        <v>549.10399097406037</v>
      </c>
      <c r="L30" s="682">
        <v>547.67928247871907</v>
      </c>
      <c r="M30" s="687">
        <v>516.66113900000005</v>
      </c>
      <c r="N30" s="117"/>
    </row>
    <row r="31" spans="2:14" s="126" customFormat="1" ht="24" customHeight="1">
      <c r="B31" s="675"/>
      <c r="C31" s="825" t="s">
        <v>41</v>
      </c>
      <c r="D31" s="682">
        <v>95.717833676790619</v>
      </c>
      <c r="E31" s="682">
        <v>5003.4676216116059</v>
      </c>
      <c r="F31" s="682">
        <v>5810.554764721488</v>
      </c>
      <c r="G31" s="682">
        <v>3676.8981326973462</v>
      </c>
      <c r="H31" s="682">
        <v>3790.7818145345473</v>
      </c>
      <c r="I31" s="682">
        <v>3136.5090742400112</v>
      </c>
      <c r="J31" s="682">
        <v>710.29613645893062</v>
      </c>
      <c r="K31" s="682">
        <v>0.79530400338915175</v>
      </c>
      <c r="L31" s="682">
        <v>1.0768181167504225</v>
      </c>
      <c r="M31" s="687">
        <v>39.890560999999998</v>
      </c>
      <c r="N31" s="120"/>
    </row>
    <row r="32" spans="2:14" s="126" customFormat="1" ht="24" customHeight="1">
      <c r="B32" s="803" t="s">
        <v>656</v>
      </c>
      <c r="C32" s="930"/>
      <c r="D32" s="690">
        <v>9187.4731652776954</v>
      </c>
      <c r="E32" s="690">
        <v>9078.2632707992834</v>
      </c>
      <c r="F32" s="690">
        <v>9310.7545454109131</v>
      </c>
      <c r="G32" s="690">
        <v>9398.1575281826827</v>
      </c>
      <c r="H32" s="690">
        <v>8630.9770212151507</v>
      </c>
      <c r="I32" s="690">
        <v>8880.1522683332896</v>
      </c>
      <c r="J32" s="690">
        <v>8354.7052633352305</v>
      </c>
      <c r="K32" s="690">
        <v>8642.2809727902641</v>
      </c>
      <c r="L32" s="690">
        <v>8811.3148507237565</v>
      </c>
      <c r="M32" s="691">
        <v>9122.1282620000002</v>
      </c>
      <c r="N32" s="120"/>
    </row>
    <row r="33" spans="2:14" s="126" customFormat="1" ht="34.5" customHeight="1">
      <c r="B33" s="676"/>
      <c r="C33" s="825" t="s">
        <v>803</v>
      </c>
      <c r="D33" s="931">
        <v>4097.3438097819544</v>
      </c>
      <c r="E33" s="931">
        <v>4001.4065291305633</v>
      </c>
      <c r="F33" s="931">
        <v>3936.5029637025359</v>
      </c>
      <c r="G33" s="931">
        <v>3891.669327844982</v>
      </c>
      <c r="H33" s="931">
        <v>3525.0690919452572</v>
      </c>
      <c r="I33" s="931">
        <v>3654.2097859103988</v>
      </c>
      <c r="J33" s="931">
        <v>3170.2512285991124</v>
      </c>
      <c r="K33" s="931">
        <v>3590.0932385913484</v>
      </c>
      <c r="L33" s="931">
        <v>3327.8294409396367</v>
      </c>
      <c r="M33" s="938">
        <v>3271.8546290000004</v>
      </c>
      <c r="N33" s="120"/>
    </row>
    <row r="34" spans="2:14" s="126" customFormat="1" ht="24.75" customHeight="1">
      <c r="B34" s="676"/>
      <c r="C34" s="825" t="s">
        <v>48</v>
      </c>
      <c r="D34" s="931">
        <v>744.09147690289444</v>
      </c>
      <c r="E34" s="931">
        <v>766.91858349850452</v>
      </c>
      <c r="F34" s="931">
        <v>1001.7216715992555</v>
      </c>
      <c r="G34" s="931">
        <v>963.32435609146933</v>
      </c>
      <c r="H34" s="931">
        <v>800.30346279355649</v>
      </c>
      <c r="I34" s="931">
        <v>793.15394285289324</v>
      </c>
      <c r="J34" s="931">
        <v>824.64505525603863</v>
      </c>
      <c r="K34" s="931">
        <v>791.2852621197087</v>
      </c>
      <c r="L34" s="931">
        <v>753.87637625395894</v>
      </c>
      <c r="M34" s="938">
        <v>766.50043400000004</v>
      </c>
      <c r="N34" s="120"/>
    </row>
    <row r="35" spans="2:14" s="126" customFormat="1" ht="24.75" customHeight="1">
      <c r="B35" s="676"/>
      <c r="C35" s="825" t="s">
        <v>49</v>
      </c>
      <c r="D35" s="931">
        <v>127.89381307628416</v>
      </c>
      <c r="E35" s="931">
        <v>106.39461571068603</v>
      </c>
      <c r="F35" s="931">
        <v>97.437744744847777</v>
      </c>
      <c r="G35" s="931">
        <v>123.95421079531108</v>
      </c>
      <c r="H35" s="931">
        <v>139.75148359136026</v>
      </c>
      <c r="I35" s="931">
        <v>146.98937982936781</v>
      </c>
      <c r="J35" s="931">
        <v>111.11313079146466</v>
      </c>
      <c r="K35" s="931">
        <v>93.445741283738855</v>
      </c>
      <c r="L35" s="931">
        <v>120.45597720347835</v>
      </c>
      <c r="M35" s="938">
        <v>96.005035000000007</v>
      </c>
      <c r="N35" s="120"/>
    </row>
    <row r="36" spans="2:14" s="126" customFormat="1" ht="24" customHeight="1">
      <c r="B36" s="676"/>
      <c r="C36" s="825" t="s">
        <v>50</v>
      </c>
      <c r="D36" s="931">
        <v>3566.5523006608587</v>
      </c>
      <c r="E36" s="931">
        <v>3608.0885594742313</v>
      </c>
      <c r="F36" s="931">
        <v>3474.8525242991996</v>
      </c>
      <c r="G36" s="931">
        <v>3422.2138836124359</v>
      </c>
      <c r="H36" s="931">
        <v>3368.9596191156511</v>
      </c>
      <c r="I36" s="931">
        <v>3293.0501329822464</v>
      </c>
      <c r="J36" s="931">
        <v>3326.2370192410649</v>
      </c>
      <c r="K36" s="931">
        <v>3283.4040793421495</v>
      </c>
      <c r="L36" s="931">
        <v>3778.2366236002845</v>
      </c>
      <c r="M36" s="938">
        <v>4169.850899</v>
      </c>
      <c r="N36" s="120"/>
    </row>
    <row r="37" spans="2:14" ht="24" customHeight="1">
      <c r="B37" s="676"/>
      <c r="C37" s="825" t="s">
        <v>51</v>
      </c>
      <c r="D37" s="931">
        <v>347.93593205010154</v>
      </c>
      <c r="E37" s="931">
        <v>328.40095902655679</v>
      </c>
      <c r="F37" s="931">
        <v>606.40895421888411</v>
      </c>
      <c r="G37" s="931">
        <v>776.71310827664115</v>
      </c>
      <c r="H37" s="931">
        <v>644.2721747986709</v>
      </c>
      <c r="I37" s="931">
        <v>804.87388983026358</v>
      </c>
      <c r="J37" s="931">
        <v>762.08482479014515</v>
      </c>
      <c r="K37" s="931">
        <v>770.28221100208384</v>
      </c>
      <c r="L37" s="931">
        <v>717.35371120844638</v>
      </c>
      <c r="M37" s="938">
        <v>700.57946099999992</v>
      </c>
      <c r="N37" s="117"/>
    </row>
    <row r="38" spans="2:14" ht="24" customHeight="1">
      <c r="B38" s="676"/>
      <c r="C38" s="825" t="s">
        <v>52</v>
      </c>
      <c r="D38" s="931">
        <v>303.65583280560287</v>
      </c>
      <c r="E38" s="931">
        <v>267.05402395874177</v>
      </c>
      <c r="F38" s="931">
        <v>193.83068684618954</v>
      </c>
      <c r="G38" s="931">
        <v>220.28264156184377</v>
      </c>
      <c r="H38" s="931">
        <v>152.62118897065565</v>
      </c>
      <c r="I38" s="931">
        <v>187.87513692811993</v>
      </c>
      <c r="J38" s="931">
        <v>160.37400465740575</v>
      </c>
      <c r="K38" s="931">
        <v>113.77044045123277</v>
      </c>
      <c r="L38" s="931">
        <v>113.5627215179525</v>
      </c>
      <c r="M38" s="938">
        <v>117.33780400000001</v>
      </c>
      <c r="N38" s="120"/>
    </row>
    <row r="39" spans="2:14" s="35" customFormat="1" ht="24" customHeight="1">
      <c r="B39" s="689" t="s">
        <v>663</v>
      </c>
      <c r="C39" s="932"/>
      <c r="D39" s="933">
        <v>42932.857052757769</v>
      </c>
      <c r="E39" s="933">
        <v>50336.710670274122</v>
      </c>
      <c r="F39" s="933">
        <v>51099.706205101284</v>
      </c>
      <c r="G39" s="933">
        <v>48154.762264510078</v>
      </c>
      <c r="H39" s="933">
        <v>38448.059748942724</v>
      </c>
      <c r="I39" s="933">
        <v>36873.603441898493</v>
      </c>
      <c r="J39" s="933">
        <v>32224.855538732103</v>
      </c>
      <c r="K39" s="933">
        <v>32232.131548861478</v>
      </c>
      <c r="L39" s="933">
        <v>33654.162550200752</v>
      </c>
      <c r="M39" s="939">
        <v>32383.399541999999</v>
      </c>
      <c r="N39" s="120"/>
    </row>
    <row r="40" spans="2:14" ht="24" customHeight="1">
      <c r="B40" s="674"/>
      <c r="C40" s="822" t="s">
        <v>654</v>
      </c>
      <c r="D40" s="931">
        <v>28748.267420047836</v>
      </c>
      <c r="E40" s="931">
        <v>35746.190966147195</v>
      </c>
      <c r="F40" s="931">
        <v>36378.000097098047</v>
      </c>
      <c r="G40" s="931">
        <v>34398.897880526274</v>
      </c>
      <c r="H40" s="931">
        <v>27422.732087172175</v>
      </c>
      <c r="I40" s="931">
        <v>26206.158289655246</v>
      </c>
      <c r="J40" s="931">
        <v>22872.106093488746</v>
      </c>
      <c r="K40" s="931">
        <v>22117.469080753814</v>
      </c>
      <c r="L40" s="931">
        <v>21622.021170291213</v>
      </c>
      <c r="M40" s="938">
        <v>22563.947495</v>
      </c>
      <c r="N40" s="117"/>
    </row>
    <row r="41" spans="2:14" ht="24" customHeight="1">
      <c r="B41" s="674"/>
      <c r="C41" s="825" t="s">
        <v>655</v>
      </c>
      <c r="D41" s="931">
        <v>14184.589632709933</v>
      </c>
      <c r="E41" s="931">
        <v>14590.519704126928</v>
      </c>
      <c r="F41" s="931">
        <v>14721.706108003238</v>
      </c>
      <c r="G41" s="931">
        <v>13755.864383983806</v>
      </c>
      <c r="H41" s="931">
        <v>11025.327661770551</v>
      </c>
      <c r="I41" s="931">
        <v>10667.445152243243</v>
      </c>
      <c r="J41" s="931">
        <v>9352.7494452433566</v>
      </c>
      <c r="K41" s="931">
        <v>10114.662468107666</v>
      </c>
      <c r="L41" s="931">
        <v>12032.141379909543</v>
      </c>
      <c r="M41" s="938">
        <v>9819.4520470000007</v>
      </c>
      <c r="N41" s="117"/>
    </row>
    <row r="42" spans="2:14" ht="28.5" customHeight="1">
      <c r="B42" s="674" t="s">
        <v>488</v>
      </c>
      <c r="C42" s="934"/>
      <c r="D42" s="935">
        <v>5138.2985687915407</v>
      </c>
      <c r="E42" s="935">
        <v>5945.4669327651172</v>
      </c>
      <c r="F42" s="935">
        <v>5363.281471931622</v>
      </c>
      <c r="G42" s="935">
        <v>4853.0866333470176</v>
      </c>
      <c r="H42" s="935">
        <v>4501.5251125144669</v>
      </c>
      <c r="I42" s="935">
        <v>4256.847122264473</v>
      </c>
      <c r="J42" s="935">
        <v>3464.0939433710714</v>
      </c>
      <c r="K42" s="935">
        <v>7169.0982342259576</v>
      </c>
      <c r="L42" s="935">
        <v>4259.9102186388809</v>
      </c>
      <c r="M42" s="940">
        <v>4604.2693062200015</v>
      </c>
      <c r="N42" s="117"/>
    </row>
    <row r="43" spans="2:14" ht="19.5" customHeight="1">
      <c r="B43" s="678" t="s">
        <v>53</v>
      </c>
      <c r="C43" s="936"/>
      <c r="D43" s="937">
        <v>106614.57669932986</v>
      </c>
      <c r="E43" s="937">
        <v>124944.78002760242</v>
      </c>
      <c r="F43" s="937">
        <v>123373.01496687614</v>
      </c>
      <c r="G43" s="937">
        <v>115003.6984187557</v>
      </c>
      <c r="H43" s="937">
        <v>110484.54944614347</v>
      </c>
      <c r="I43" s="937">
        <v>107829.98197455522</v>
      </c>
      <c r="J43" s="937">
        <v>103585.03772061942</v>
      </c>
      <c r="K43" s="937">
        <v>109372.87132779336</v>
      </c>
      <c r="L43" s="937">
        <v>107365.41396370182</v>
      </c>
      <c r="M43" s="941">
        <v>106863.89544842999</v>
      </c>
      <c r="N43" s="117"/>
    </row>
    <row r="44" spans="2:14" s="1441" customFormat="1" ht="19.5" customHeight="1">
      <c r="B44" s="1573" t="s">
        <v>657</v>
      </c>
      <c r="C44" s="1526"/>
      <c r="D44" s="1532"/>
      <c r="E44" s="1532"/>
      <c r="F44" s="1532"/>
      <c r="G44" s="1532"/>
      <c r="H44" s="1532"/>
      <c r="I44" s="1532"/>
      <c r="J44" s="1532"/>
      <c r="K44" s="1532"/>
      <c r="L44" s="1532"/>
      <c r="M44" s="1532"/>
      <c r="N44" s="1442"/>
    </row>
    <row r="45" spans="2:14" ht="20.25" customHeight="1">
      <c r="B45" s="886" t="s">
        <v>486</v>
      </c>
      <c r="C45" s="887"/>
      <c r="D45" s="888"/>
      <c r="E45" s="888"/>
      <c r="F45" s="888"/>
      <c r="G45" s="889"/>
      <c r="H45" s="890"/>
      <c r="I45" s="891"/>
      <c r="J45" s="892"/>
      <c r="K45" s="893"/>
      <c r="L45" s="892"/>
      <c r="M45" s="894"/>
      <c r="N45" s="117"/>
    </row>
    <row r="46" spans="2:14" ht="69" customHeight="1">
      <c r="B46" s="1643" t="s">
        <v>487</v>
      </c>
      <c r="C46" s="1643"/>
      <c r="D46" s="1643"/>
      <c r="E46" s="1643"/>
      <c r="F46" s="1643"/>
      <c r="G46" s="1643"/>
      <c r="H46" s="1643"/>
      <c r="I46" s="1643"/>
      <c r="J46" s="1643"/>
      <c r="K46" s="1643"/>
      <c r="L46" s="1643"/>
      <c r="M46" s="1643"/>
      <c r="N46" s="117"/>
    </row>
    <row r="47" spans="2:14">
      <c r="B47" s="95" t="s">
        <v>463</v>
      </c>
      <c r="C47" s="926"/>
      <c r="D47" s="927"/>
      <c r="E47" s="927"/>
      <c r="F47" s="927"/>
      <c r="G47" s="927"/>
      <c r="H47" s="927"/>
      <c r="I47" s="927"/>
      <c r="J47" s="927"/>
      <c r="K47" s="927"/>
      <c r="L47" s="927"/>
      <c r="M47" s="927"/>
    </row>
    <row r="48" spans="2:14">
      <c r="B48" s="926"/>
      <c r="C48" s="926" t="s">
        <v>763</v>
      </c>
      <c r="D48" s="851"/>
      <c r="E48" s="851"/>
      <c r="F48" s="851"/>
      <c r="G48" s="851"/>
      <c r="H48" s="851"/>
      <c r="I48" s="851"/>
      <c r="J48" s="851"/>
      <c r="K48" s="851"/>
      <c r="L48" s="851"/>
      <c r="M48" s="851"/>
      <c r="N48" s="105"/>
    </row>
    <row r="49" spans="2:13">
      <c r="B49" s="664"/>
      <c r="C49" s="664"/>
      <c r="D49" s="664"/>
      <c r="E49" s="216"/>
      <c r="F49" s="216"/>
      <c r="G49" s="216"/>
      <c r="H49" s="216"/>
      <c r="I49" s="216"/>
      <c r="J49" s="216"/>
      <c r="K49" s="216"/>
      <c r="L49" s="216"/>
      <c r="M49" s="216"/>
    </row>
  </sheetData>
  <mergeCells count="12">
    <mergeCell ref="B46:M46"/>
    <mergeCell ref="J8:J9"/>
    <mergeCell ref="K8:K9"/>
    <mergeCell ref="L8:L9"/>
    <mergeCell ref="M8:M9"/>
    <mergeCell ref="E8:E9"/>
    <mergeCell ref="F8:F9"/>
    <mergeCell ref="G8:G9"/>
    <mergeCell ref="H8:H9"/>
    <mergeCell ref="I8:I9"/>
    <mergeCell ref="D8:D9"/>
    <mergeCell ref="B8:C8"/>
  </mergeCells>
  <phoneticPr fontId="10" type="noConversion"/>
  <printOptions gridLinesSet="0"/>
  <pageMargins left="0.74803149606299213" right="0.39370078740157483" top="1.0236220472440944" bottom="0.51181102362204722" header="1.0236220472440944" footer="0.35433070866141736"/>
  <pageSetup scale="65" firstPageNumber="25"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5:K26"/>
  <sheetViews>
    <sheetView showGridLines="0" zoomScaleNormal="100" zoomScaleSheetLayoutView="100" zoomScalePageLayoutView="75" workbookViewId="0">
      <selection activeCell="G10" sqref="G10"/>
    </sheetView>
  </sheetViews>
  <sheetFormatPr baseColWidth="10" defaultColWidth="11.42578125" defaultRowHeight="23.25"/>
  <cols>
    <col min="1" max="1" width="10.7109375" style="127" customWidth="1"/>
    <col min="2" max="2" width="11.140625" style="128" customWidth="1"/>
    <col min="3" max="3" width="21.42578125" style="132" customWidth="1"/>
    <col min="4" max="4" width="22.7109375" style="132" customWidth="1"/>
    <col min="5" max="5" width="15.7109375" style="132" customWidth="1"/>
    <col min="6" max="6" width="22.140625" style="132" customWidth="1"/>
    <col min="7" max="7" width="16" style="59" customWidth="1"/>
    <col min="8" max="16384" width="11.42578125" style="59"/>
  </cols>
  <sheetData>
    <row r="5" spans="1:11">
      <c r="B5" s="598" t="s">
        <v>492</v>
      </c>
      <c r="C5" s="597"/>
      <c r="D5" s="597"/>
      <c r="E5" s="597"/>
      <c r="F5" s="599"/>
    </row>
    <row r="6" spans="1:11" ht="15.75" customHeight="1">
      <c r="A6" s="128"/>
      <c r="B6" s="600" t="s">
        <v>2</v>
      </c>
      <c r="C6" s="601"/>
      <c r="D6" s="601"/>
      <c r="E6" s="601"/>
      <c r="F6" s="602"/>
    </row>
    <row r="7" spans="1:11" s="328" customFormat="1" ht="15.75" customHeight="1">
      <c r="A7" s="692"/>
      <c r="B7" s="693"/>
      <c r="C7" s="694"/>
      <c r="D7" s="694"/>
      <c r="E7" s="694"/>
      <c r="F7" s="694"/>
    </row>
    <row r="8" spans="1:11" ht="55.5">
      <c r="A8" s="129"/>
      <c r="B8" s="434" t="s">
        <v>7</v>
      </c>
      <c r="C8" s="567" t="s">
        <v>496</v>
      </c>
      <c r="D8" s="567" t="s">
        <v>498</v>
      </c>
      <c r="E8" s="567" t="s">
        <v>499</v>
      </c>
      <c r="F8" s="585" t="s">
        <v>53</v>
      </c>
      <c r="G8" s="695"/>
    </row>
    <row r="9" spans="1:11" ht="20.25" customHeight="1">
      <c r="A9" s="35"/>
      <c r="B9" s="696">
        <v>2013</v>
      </c>
      <c r="C9" s="697">
        <v>52923.319892129992</v>
      </c>
      <c r="D9" s="697">
        <v>14653.446734110001</v>
      </c>
      <c r="E9" s="697">
        <v>739.75138873000003</v>
      </c>
      <c r="F9" s="698">
        <v>68316.518014969988</v>
      </c>
    </row>
    <row r="10" spans="1:11" ht="20.25" customHeight="1">
      <c r="A10" s="35"/>
      <c r="B10" s="696">
        <v>2014</v>
      </c>
      <c r="C10" s="699">
        <v>65356.317777689983</v>
      </c>
      <c r="D10" s="700">
        <v>17346.650943449997</v>
      </c>
      <c r="E10" s="701">
        <v>847.54869699999995</v>
      </c>
      <c r="F10" s="702">
        <v>83550.517418139978</v>
      </c>
      <c r="I10" s="200"/>
      <c r="J10" s="200"/>
      <c r="K10" s="200"/>
    </row>
    <row r="11" spans="1:11" ht="20.25" customHeight="1">
      <c r="A11" s="35"/>
      <c r="B11" s="696">
        <v>2015</v>
      </c>
      <c r="C11" s="699">
        <v>65331.602975839989</v>
      </c>
      <c r="D11" s="700">
        <v>19115.254608540003</v>
      </c>
      <c r="E11" s="701">
        <v>709.13840600000003</v>
      </c>
      <c r="F11" s="702">
        <v>85155.99599037999</v>
      </c>
      <c r="I11" s="200"/>
      <c r="J11" s="200"/>
      <c r="K11" s="200"/>
    </row>
    <row r="12" spans="1:11" ht="20.25" customHeight="1">
      <c r="A12" s="35"/>
      <c r="B12" s="696">
        <v>2016</v>
      </c>
      <c r="C12" s="699">
        <v>63618.856399780001</v>
      </c>
      <c r="D12" s="700">
        <v>20097.008954559999</v>
      </c>
      <c r="E12" s="701">
        <v>468.42720400000002</v>
      </c>
      <c r="F12" s="702">
        <v>84184.292558340007</v>
      </c>
      <c r="I12" s="200"/>
      <c r="J12" s="710"/>
      <c r="K12" s="200"/>
    </row>
    <row r="13" spans="1:11" ht="20.25" customHeight="1">
      <c r="A13" s="35"/>
      <c r="B13" s="696">
        <v>2017</v>
      </c>
      <c r="C13" s="699">
        <v>59281.367556019643</v>
      </c>
      <c r="D13" s="700">
        <v>26445.125946049408</v>
      </c>
      <c r="E13" s="701">
        <v>487.29025899999999</v>
      </c>
      <c r="F13" s="702">
        <v>86213.783761069048</v>
      </c>
      <c r="I13" s="200"/>
      <c r="J13" s="200"/>
      <c r="K13" s="200"/>
    </row>
    <row r="14" spans="1:11" ht="20.25" customHeight="1">
      <c r="A14" s="35"/>
      <c r="B14" s="696">
        <v>2018</v>
      </c>
      <c r="C14" s="699">
        <v>62429.501891122833</v>
      </c>
      <c r="D14" s="700">
        <v>25671.936737382635</v>
      </c>
      <c r="E14" s="701">
        <v>415.20770099999999</v>
      </c>
      <c r="F14" s="702">
        <v>88516.646329505471</v>
      </c>
    </row>
    <row r="15" spans="1:11" ht="20.25" customHeight="1">
      <c r="A15" s="35"/>
      <c r="B15" s="696">
        <v>2019</v>
      </c>
      <c r="C15" s="699">
        <v>60375.735335542107</v>
      </c>
      <c r="D15" s="700">
        <v>28031.580751036498</v>
      </c>
      <c r="E15" s="701">
        <v>280.95463999999998</v>
      </c>
      <c r="F15" s="702">
        <v>88688.270726578601</v>
      </c>
    </row>
    <row r="16" spans="1:11" ht="20.25" customHeight="1">
      <c r="A16" s="35"/>
      <c r="B16" s="696">
        <v>2020</v>
      </c>
      <c r="C16" s="699">
        <v>60350.303500566661</v>
      </c>
      <c r="D16" s="700">
        <v>33527.755852895003</v>
      </c>
      <c r="E16" s="701">
        <v>4269.5243959999998</v>
      </c>
      <c r="F16" s="702">
        <v>98147.583749461657</v>
      </c>
    </row>
    <row r="17" spans="1:7" ht="20.25" customHeight="1">
      <c r="A17" s="35"/>
      <c r="B17" s="696">
        <v>2021</v>
      </c>
      <c r="C17" s="699">
        <v>62784.238053878224</v>
      </c>
      <c r="D17" s="700">
        <v>35910.768457074795</v>
      </c>
      <c r="E17" s="701">
        <v>1917.3892089999995</v>
      </c>
      <c r="F17" s="702">
        <v>100612.39571995303</v>
      </c>
    </row>
    <row r="18" spans="1:7" ht="20.25" customHeight="1">
      <c r="A18" s="35"/>
      <c r="B18" s="703">
        <v>2022</v>
      </c>
      <c r="C18" s="704">
        <v>66258.292617500003</v>
      </c>
      <c r="D18" s="705">
        <v>38318.620160930011</v>
      </c>
      <c r="E18" s="706">
        <v>2286.9826699999999</v>
      </c>
      <c r="F18" s="707">
        <v>106863.89544843</v>
      </c>
    </row>
    <row r="19" spans="1:7" ht="20.25" customHeight="1">
      <c r="B19" s="708" t="s">
        <v>493</v>
      </c>
      <c r="C19" s="709"/>
      <c r="D19" s="709"/>
      <c r="E19" s="709"/>
      <c r="F19" s="709"/>
      <c r="G19" s="216"/>
    </row>
    <row r="20" spans="1:7" ht="23.25" customHeight="1">
      <c r="B20" s="1554" t="s">
        <v>494</v>
      </c>
      <c r="C20" s="1555"/>
      <c r="D20" s="1555"/>
      <c r="E20" s="709"/>
      <c r="F20" s="709"/>
      <c r="G20" s="216"/>
    </row>
    <row r="21" spans="1:7">
      <c r="B21" s="1556" t="s">
        <v>495</v>
      </c>
      <c r="C21" s="1555"/>
      <c r="D21" s="1555"/>
      <c r="E21" s="709"/>
      <c r="F21" s="709"/>
      <c r="G21" s="216"/>
    </row>
    <row r="22" spans="1:7">
      <c r="B22" s="708" t="s">
        <v>474</v>
      </c>
      <c r="C22" s="709"/>
      <c r="D22" s="709"/>
      <c r="E22" s="709"/>
      <c r="F22" s="709"/>
      <c r="G22" s="216"/>
    </row>
    <row r="24" spans="1:7">
      <c r="C24" s="130"/>
      <c r="D24" s="130"/>
      <c r="E24" s="130"/>
      <c r="F24" s="130"/>
      <c r="G24" s="130"/>
    </row>
    <row r="25" spans="1:7">
      <c r="C25" s="130"/>
      <c r="D25" s="130"/>
      <c r="E25" s="130"/>
      <c r="F25" s="130"/>
      <c r="G25" s="130"/>
    </row>
    <row r="26" spans="1:7">
      <c r="C26" s="130"/>
      <c r="D26" s="130"/>
      <c r="E26" s="130"/>
      <c r="F26" s="130"/>
    </row>
  </sheetData>
  <printOptions gridLinesSet="0"/>
  <pageMargins left="0.74803149606299213" right="0.39370078740157483" top="0.59055118110236227" bottom="0.59055118110236227" header="0.51181102362204722" footer="0.51181102362204722"/>
  <pageSetup firstPageNumber="25"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5:J24"/>
  <sheetViews>
    <sheetView showGridLines="0" zoomScaleNormal="100" zoomScaleSheetLayoutView="100" zoomScalePageLayoutView="75" workbookViewId="0">
      <selection activeCell="B24" sqref="B24"/>
    </sheetView>
  </sheetViews>
  <sheetFormatPr baseColWidth="10" defaultColWidth="11.42578125" defaultRowHeight="23.25"/>
  <cols>
    <col min="1" max="1" width="10.85546875" style="127" customWidth="1"/>
    <col min="2" max="2" width="11.140625" style="128" customWidth="1"/>
    <col min="3" max="3" width="21.42578125" style="132" customWidth="1"/>
    <col min="4" max="4" width="25.5703125" style="132" customWidth="1"/>
    <col min="5" max="6" width="15.7109375" style="132" customWidth="1"/>
    <col min="7" max="16384" width="11.42578125" style="59"/>
  </cols>
  <sheetData>
    <row r="5" spans="1:10">
      <c r="B5" s="598" t="s">
        <v>497</v>
      </c>
      <c r="C5" s="597"/>
      <c r="D5" s="597"/>
      <c r="E5" s="597"/>
      <c r="F5" s="599"/>
    </row>
    <row r="6" spans="1:10">
      <c r="B6" s="600" t="s">
        <v>575</v>
      </c>
      <c r="C6" s="601"/>
      <c r="D6" s="601"/>
      <c r="E6" s="601"/>
      <c r="F6" s="602"/>
    </row>
    <row r="7" spans="1:10" s="328" customFormat="1">
      <c r="A7" s="711"/>
      <c r="B7" s="607"/>
      <c r="C7" s="712"/>
      <c r="D7" s="712"/>
      <c r="E7" s="712"/>
      <c r="F7" s="712"/>
    </row>
    <row r="8" spans="1:10" ht="48" customHeight="1">
      <c r="A8" s="59"/>
      <c r="B8" s="564" t="s">
        <v>7</v>
      </c>
      <c r="C8" s="565" t="s">
        <v>496</v>
      </c>
      <c r="D8" s="565" t="s">
        <v>498</v>
      </c>
      <c r="E8" s="565" t="s">
        <v>499</v>
      </c>
      <c r="F8" s="566" t="s">
        <v>53</v>
      </c>
      <c r="J8" s="133"/>
    </row>
    <row r="9" spans="1:10" ht="20.25" customHeight="1">
      <c r="B9" s="782">
        <v>2013</v>
      </c>
      <c r="C9" s="713">
        <v>82591.992563003005</v>
      </c>
      <c r="D9" s="713">
        <v>22868.130082405249</v>
      </c>
      <c r="E9" s="713">
        <v>1154.4540539216036</v>
      </c>
      <c r="F9" s="714">
        <v>106614.57669932986</v>
      </c>
    </row>
    <row r="10" spans="1:10" ht="20.25" customHeight="1">
      <c r="B10" s="783">
        <v>2014</v>
      </c>
      <c r="C10" s="713">
        <v>97736.447367286091</v>
      </c>
      <c r="D10" s="713">
        <v>25940.874495103908</v>
      </c>
      <c r="E10" s="713">
        <v>1267.4581652124441</v>
      </c>
      <c r="F10" s="714">
        <v>124944.78002760245</v>
      </c>
    </row>
    <row r="11" spans="1:10" ht="20.25" customHeight="1">
      <c r="B11" s="783">
        <v>2015</v>
      </c>
      <c r="C11" s="713">
        <v>94651.665311493358</v>
      </c>
      <c r="D11" s="713">
        <v>27693.958193871284</v>
      </c>
      <c r="E11" s="713">
        <v>1027.3914615115089</v>
      </c>
      <c r="F11" s="714">
        <v>123373.01496687614</v>
      </c>
    </row>
    <row r="12" spans="1:10" ht="20.25" customHeight="1">
      <c r="B12" s="783">
        <v>2016</v>
      </c>
      <c r="C12" s="713">
        <v>86909.369346735693</v>
      </c>
      <c r="D12" s="713">
        <v>27454.413248499539</v>
      </c>
      <c r="E12" s="713">
        <v>639.91582352045373</v>
      </c>
      <c r="F12" s="714">
        <v>115003.69841875568</v>
      </c>
    </row>
    <row r="13" spans="1:10" ht="20.25" customHeight="1">
      <c r="B13" s="783">
        <v>2017</v>
      </c>
      <c r="C13" s="713">
        <v>75970.16276558247</v>
      </c>
      <c r="D13" s="713">
        <v>33889.915251688493</v>
      </c>
      <c r="E13" s="713">
        <v>624.47142865471471</v>
      </c>
      <c r="F13" s="714">
        <v>110484.54944592567</v>
      </c>
    </row>
    <row r="14" spans="1:10" ht="20.25" customHeight="1">
      <c r="B14" s="783">
        <v>2018</v>
      </c>
      <c r="C14" s="713">
        <v>76050.916327546409</v>
      </c>
      <c r="D14" s="713">
        <v>31273.264300357481</v>
      </c>
      <c r="E14" s="713">
        <v>505.80134665136558</v>
      </c>
      <c r="F14" s="714">
        <v>107829.98197455525</v>
      </c>
    </row>
    <row r="15" spans="1:10" ht="20.25" customHeight="1">
      <c r="B15" s="783">
        <v>2019</v>
      </c>
      <c r="C15" s="713">
        <v>70516.910194746946</v>
      </c>
      <c r="D15" s="713">
        <v>32739.981574584483</v>
      </c>
      <c r="E15" s="713">
        <v>328.14595147488757</v>
      </c>
      <c r="F15" s="714">
        <v>103585.03772080631</v>
      </c>
    </row>
    <row r="16" spans="1:10" ht="20.25" customHeight="1">
      <c r="B16" s="783">
        <v>2020</v>
      </c>
      <c r="C16" s="713">
        <v>67252.658977129802</v>
      </c>
      <c r="D16" s="713">
        <v>37362.375992393208</v>
      </c>
      <c r="E16" s="713">
        <v>4757.8363577911095</v>
      </c>
      <c r="F16" s="714">
        <v>109372.87132731412</v>
      </c>
    </row>
    <row r="17" spans="1:6" ht="20.25" customHeight="1">
      <c r="B17" s="783">
        <v>2021</v>
      </c>
      <c r="C17" s="713">
        <v>66998.262597909867</v>
      </c>
      <c r="D17" s="713">
        <v>38321.068627370529</v>
      </c>
      <c r="E17" s="713">
        <v>2046.0827384214067</v>
      </c>
      <c r="F17" s="714">
        <v>107365.41396370179</v>
      </c>
    </row>
    <row r="18" spans="1:6" ht="20.25" customHeight="1">
      <c r="B18" s="784">
        <v>2022</v>
      </c>
      <c r="C18" s="715">
        <v>66258.292617500003</v>
      </c>
      <c r="D18" s="715">
        <v>38318.620160930011</v>
      </c>
      <c r="E18" s="715">
        <v>2286.9826699999999</v>
      </c>
      <c r="F18" s="716">
        <v>106863.89544843</v>
      </c>
    </row>
    <row r="19" spans="1:6" ht="17.25" customHeight="1">
      <c r="A19" s="35"/>
      <c r="B19" s="708" t="s">
        <v>493</v>
      </c>
      <c r="C19" s="709"/>
      <c r="D19" s="648"/>
      <c r="E19" s="648"/>
      <c r="F19" s="648"/>
    </row>
    <row r="20" spans="1:6" ht="17.25" customHeight="1">
      <c r="B20" s="624" t="s">
        <v>494</v>
      </c>
      <c r="C20" s="709"/>
      <c r="D20" s="709"/>
      <c r="E20" s="709"/>
      <c r="F20" s="709"/>
    </row>
    <row r="21" spans="1:6" ht="17.25" customHeight="1">
      <c r="B21" s="708" t="s">
        <v>495</v>
      </c>
      <c r="C21" s="709"/>
      <c r="D21" s="216"/>
      <c r="E21" s="709"/>
      <c r="F21" s="709"/>
    </row>
    <row r="22" spans="1:6" ht="17.25" customHeight="1">
      <c r="B22" s="708" t="s">
        <v>463</v>
      </c>
      <c r="C22" s="709"/>
      <c r="D22" s="709"/>
      <c r="E22" s="709"/>
      <c r="F22" s="709"/>
    </row>
    <row r="23" spans="1:6" ht="17.25" customHeight="1">
      <c r="B23" s="708" t="s">
        <v>106</v>
      </c>
      <c r="C23" s="709"/>
      <c r="D23" s="709"/>
      <c r="E23" s="709"/>
      <c r="F23" s="709"/>
    </row>
    <row r="24" spans="1:6">
      <c r="B24" s="708"/>
      <c r="C24" s="709"/>
      <c r="D24" s="709"/>
      <c r="E24" s="709"/>
      <c r="F24" s="709"/>
    </row>
  </sheetData>
  <phoneticPr fontId="10" type="noConversion"/>
  <printOptions gridLinesSet="0"/>
  <pageMargins left="0.74803149606299213" right="0.39370078740157483" top="0.59055118110236227" bottom="0.59055118110236227" header="0.51181102362204722" footer="0.51181102362204722"/>
  <pageSetup firstPageNumber="25"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5:J61"/>
  <sheetViews>
    <sheetView showGridLines="0" topLeftCell="A4" zoomScaleNormal="100" zoomScaleSheetLayoutView="100" zoomScalePageLayoutView="74" workbookViewId="0">
      <selection activeCell="E25" sqref="E25"/>
    </sheetView>
  </sheetViews>
  <sheetFormatPr baseColWidth="10" defaultColWidth="11.42578125" defaultRowHeight="23.25"/>
  <cols>
    <col min="1" max="1" width="10.7109375" style="161" customWidth="1"/>
    <col min="2" max="2" width="9.85546875" style="161" customWidth="1"/>
    <col min="3" max="4" width="22.7109375" style="161" customWidth="1"/>
    <col min="5" max="5" width="22.42578125" style="161" customWidth="1"/>
    <col min="6" max="6" width="15.28515625" style="161" customWidth="1"/>
    <col min="7" max="7" width="21.85546875" style="161" customWidth="1"/>
    <col min="8" max="8" width="18.85546875" style="161" customWidth="1"/>
    <col min="9" max="9" width="19" style="161" customWidth="1"/>
    <col min="10" max="15" width="12.85546875" style="59" customWidth="1"/>
    <col min="16" max="207" width="8.7109375" style="59" customWidth="1"/>
    <col min="208" max="16384" width="11.42578125" style="59"/>
  </cols>
  <sheetData>
    <row r="5" spans="1:10" ht="20.45" customHeight="1">
      <c r="A5" s="159"/>
      <c r="B5" s="598" t="s">
        <v>500</v>
      </c>
      <c r="C5" s="597"/>
      <c r="D5" s="597"/>
      <c r="E5" s="597"/>
      <c r="F5" s="597"/>
      <c r="G5" s="597"/>
      <c r="H5" s="597"/>
      <c r="I5" s="599"/>
    </row>
    <row r="6" spans="1:10" ht="16.5" customHeight="1">
      <c r="A6" s="160" t="s">
        <v>58</v>
      </c>
      <c r="B6" s="600" t="s">
        <v>575</v>
      </c>
      <c r="C6" s="601"/>
      <c r="D6" s="601"/>
      <c r="E6" s="601"/>
      <c r="F6" s="601"/>
      <c r="G6" s="601"/>
      <c r="H6" s="601"/>
      <c r="I6" s="602"/>
      <c r="J6" s="133"/>
    </row>
    <row r="7" spans="1:10" s="328" customFormat="1" ht="16.5" customHeight="1">
      <c r="A7" s="717"/>
      <c r="B7" s="607"/>
      <c r="C7" s="720"/>
      <c r="D7" s="720"/>
      <c r="E7" s="720"/>
      <c r="F7" s="720"/>
      <c r="G7" s="720"/>
      <c r="H7" s="720"/>
      <c r="I7" s="720"/>
      <c r="J7" s="719"/>
    </row>
    <row r="8" spans="1:10" ht="58.5" customHeight="1">
      <c r="A8" s="161" t="s">
        <v>58</v>
      </c>
      <c r="B8" s="434" t="s">
        <v>7</v>
      </c>
      <c r="C8" s="567" t="s">
        <v>501</v>
      </c>
      <c r="D8" s="567" t="s">
        <v>502</v>
      </c>
      <c r="E8" s="567" t="s">
        <v>503</v>
      </c>
      <c r="F8" s="567" t="s">
        <v>60</v>
      </c>
      <c r="G8" s="567" t="s">
        <v>61</v>
      </c>
      <c r="H8" s="567" t="s">
        <v>62</v>
      </c>
      <c r="I8" s="585" t="s">
        <v>63</v>
      </c>
    </row>
    <row r="9" spans="1:10" ht="24" customHeight="1">
      <c r="B9" s="726">
        <v>2013</v>
      </c>
      <c r="C9" s="721">
        <v>59801.775194180686</v>
      </c>
      <c r="D9" s="721">
        <v>16832.331479952845</v>
      </c>
      <c r="E9" s="721">
        <v>1140.878105489636</v>
      </c>
      <c r="F9" s="722">
        <v>77774.984779623177</v>
      </c>
      <c r="G9" s="723">
        <v>72.949672725298171</v>
      </c>
      <c r="H9" s="724">
        <v>0.30617499246290836</v>
      </c>
      <c r="I9" s="725">
        <v>1.4905413047371181</v>
      </c>
    </row>
    <row r="10" spans="1:10" ht="24" customHeight="1">
      <c r="B10" s="726">
        <v>2014</v>
      </c>
      <c r="C10" s="721">
        <v>67025.194028796905</v>
      </c>
      <c r="D10" s="721">
        <v>18162.272729082924</v>
      </c>
      <c r="E10" s="721">
        <v>1254.0802511978488</v>
      </c>
      <c r="F10" s="722">
        <v>86441.54700907768</v>
      </c>
      <c r="G10" s="723">
        <v>69.183800227573528</v>
      </c>
      <c r="H10" s="724">
        <v>0.33060176571454963</v>
      </c>
      <c r="I10" s="725">
        <v>1.6002920625748571</v>
      </c>
    </row>
    <row r="11" spans="1:10" ht="24" customHeight="1">
      <c r="B11" s="726">
        <v>2015</v>
      </c>
      <c r="C11" s="721">
        <v>64264.198621038893</v>
      </c>
      <c r="D11" s="721">
        <v>20289.693504391209</v>
      </c>
      <c r="E11" s="721">
        <v>1014.1553325900444</v>
      </c>
      <c r="F11" s="722">
        <v>85568.047458020155</v>
      </c>
      <c r="G11" s="723">
        <v>69.357182752641606</v>
      </c>
      <c r="H11" s="724">
        <v>0.31801341701865571</v>
      </c>
      <c r="I11" s="725">
        <v>1.5324877307773555</v>
      </c>
    </row>
    <row r="12" spans="1:10" ht="24" customHeight="1">
      <c r="B12" s="726">
        <v>2016</v>
      </c>
      <c r="C12" s="721">
        <v>56315.256820253715</v>
      </c>
      <c r="D12" s="721">
        <v>19175.99214209618</v>
      </c>
      <c r="E12" s="721">
        <v>631.96223013190377</v>
      </c>
      <c r="F12" s="722">
        <v>76123.211192481802</v>
      </c>
      <c r="G12" s="723">
        <v>66.191967944630065</v>
      </c>
      <c r="H12" s="724">
        <v>0.27682985307056984</v>
      </c>
      <c r="I12" s="725">
        <v>1.3298348510029601</v>
      </c>
    </row>
    <row r="13" spans="1:10" ht="24" customHeight="1">
      <c r="B13" s="726">
        <v>2017</v>
      </c>
      <c r="C13" s="721">
        <v>45026.474683343105</v>
      </c>
      <c r="D13" s="721">
        <v>19118.710524391641</v>
      </c>
      <c r="E13" s="721">
        <v>616.96750027935832</v>
      </c>
      <c r="F13" s="722">
        <v>64762.152708014102</v>
      </c>
      <c r="G13" s="723">
        <v>58.61647898533591</v>
      </c>
      <c r="H13" s="724">
        <v>0.23039618109456281</v>
      </c>
      <c r="I13" s="725">
        <v>1.2855560101926173</v>
      </c>
    </row>
    <row r="14" spans="1:10" ht="24" customHeight="1">
      <c r="B14" s="726">
        <v>2018</v>
      </c>
      <c r="C14" s="721">
        <v>43781.608624562388</v>
      </c>
      <c r="D14" s="721">
        <v>18098.485897585699</v>
      </c>
      <c r="E14" s="721">
        <v>498.18621128281359</v>
      </c>
      <c r="F14" s="722">
        <v>62378.280733430904</v>
      </c>
      <c r="G14" s="723">
        <v>57.848735195143007</v>
      </c>
      <c r="H14" s="724">
        <v>0.21767093616410416</v>
      </c>
      <c r="I14" s="725">
        <v>1.2515898312916396</v>
      </c>
    </row>
    <row r="15" spans="1:10" ht="24" customHeight="1">
      <c r="B15" s="726">
        <v>2019</v>
      </c>
      <c r="C15" s="721">
        <v>37910.712887632253</v>
      </c>
      <c r="D15" s="721">
        <v>18120.551064088744</v>
      </c>
      <c r="E15" s="721">
        <v>321.77600033527995</v>
      </c>
      <c r="F15" s="722">
        <v>56353.039952056279</v>
      </c>
      <c r="G15" s="723">
        <v>54.402683236883256</v>
      </c>
      <c r="H15" s="724">
        <v>0.19737102944893387</v>
      </c>
      <c r="I15" s="725">
        <v>1.1332984791331304</v>
      </c>
    </row>
    <row r="16" spans="1:10" ht="24" customHeight="1">
      <c r="B16" s="726">
        <v>2020</v>
      </c>
      <c r="C16" s="721">
        <v>36539.896706471787</v>
      </c>
      <c r="D16" s="721">
        <v>17977.092199781815</v>
      </c>
      <c r="E16" s="721">
        <v>291.7689248893335</v>
      </c>
      <c r="F16" s="722">
        <v>54808.757831142939</v>
      </c>
      <c r="G16" s="723">
        <v>50.111839586911657</v>
      </c>
      <c r="H16" s="724">
        <v>0.20987734947299819</v>
      </c>
      <c r="I16" s="725">
        <v>1.1018263595578972</v>
      </c>
    </row>
    <row r="17" spans="1:9" ht="24" customHeight="1">
      <c r="B17" s="726">
        <v>2021</v>
      </c>
      <c r="C17" s="721">
        <v>37408.201924858091</v>
      </c>
      <c r="D17" s="721">
        <v>18018.179560514778</v>
      </c>
      <c r="E17" s="721">
        <v>488.5441802171286</v>
      </c>
      <c r="F17" s="722">
        <v>55914.925665589995</v>
      </c>
      <c r="G17" s="723">
        <v>52.079085434806558</v>
      </c>
      <c r="H17" s="724">
        <v>0.20279964903367978</v>
      </c>
      <c r="I17" s="725">
        <v>1.0194608343139853</v>
      </c>
    </row>
    <row r="18" spans="1:9" ht="24" customHeight="1">
      <c r="B18" s="727">
        <v>2022</v>
      </c>
      <c r="C18" s="728">
        <v>36079.829741000001</v>
      </c>
      <c r="D18" s="728">
        <v>18458.273194000001</v>
      </c>
      <c r="E18" s="728">
        <v>318.30309999999997</v>
      </c>
      <c r="F18" s="729">
        <v>54856.406035</v>
      </c>
      <c r="G18" s="730">
        <v>51.332964987667332</v>
      </c>
      <c r="H18" s="731">
        <v>0.19258915412551872</v>
      </c>
      <c r="I18" s="732">
        <v>0.9608375934104012</v>
      </c>
    </row>
    <row r="19" spans="1:9" ht="19.5" customHeight="1">
      <c r="A19" s="161" t="s">
        <v>58</v>
      </c>
      <c r="B19" s="131" t="s">
        <v>493</v>
      </c>
      <c r="C19" s="162"/>
      <c r="D19" s="166"/>
      <c r="E19" s="162"/>
      <c r="F19" s="163"/>
      <c r="G19" s="164"/>
      <c r="H19" s="165"/>
    </row>
    <row r="20" spans="1:9" ht="19.5" customHeight="1">
      <c r="A20" s="160"/>
      <c r="B20" s="95" t="s">
        <v>504</v>
      </c>
      <c r="C20" s="166"/>
      <c r="D20" s="166"/>
      <c r="E20" s="162"/>
      <c r="F20" s="163"/>
      <c r="G20" s="164"/>
      <c r="H20" s="165"/>
    </row>
    <row r="21" spans="1:9" ht="19.5" customHeight="1">
      <c r="A21" s="160" t="s">
        <v>58</v>
      </c>
      <c r="B21" s="60" t="s">
        <v>505</v>
      </c>
      <c r="C21" s="166"/>
      <c r="D21" s="166"/>
      <c r="E21" s="162"/>
      <c r="F21" s="164"/>
      <c r="G21" s="164"/>
      <c r="H21" s="165"/>
    </row>
    <row r="22" spans="1:9" ht="19.5" customHeight="1">
      <c r="A22" s="160"/>
      <c r="B22" s="60" t="s">
        <v>506</v>
      </c>
      <c r="C22" s="166"/>
      <c r="D22" s="166"/>
      <c r="E22" s="162"/>
      <c r="F22" s="164"/>
      <c r="G22" s="164"/>
      <c r="H22" s="165"/>
    </row>
    <row r="23" spans="1:9" ht="19.5" customHeight="1">
      <c r="A23" s="160"/>
      <c r="B23" s="60" t="s">
        <v>464</v>
      </c>
      <c r="C23" s="166"/>
      <c r="D23" s="166"/>
      <c r="E23" s="162"/>
      <c r="F23" s="164"/>
      <c r="G23" s="164"/>
      <c r="H23" s="165"/>
    </row>
    <row r="24" spans="1:9" ht="15.6" customHeight="1">
      <c r="A24" s="160"/>
      <c r="B24" s="60"/>
      <c r="E24" s="163"/>
      <c r="F24" s="164"/>
      <c r="G24" s="164"/>
      <c r="H24" s="165"/>
    </row>
    <row r="25" spans="1:9" ht="15.6" customHeight="1">
      <c r="A25" s="160"/>
      <c r="B25" s="60"/>
      <c r="E25" s="163"/>
      <c r="F25" s="164"/>
      <c r="G25" s="164"/>
      <c r="H25" s="165"/>
    </row>
    <row r="26" spans="1:9" ht="15.6" customHeight="1">
      <c r="A26" s="160"/>
      <c r="B26" s="60"/>
      <c r="E26" s="163"/>
      <c r="F26" s="164"/>
      <c r="G26" s="164"/>
      <c r="H26" s="165"/>
    </row>
    <row r="27" spans="1:9" ht="15.6" customHeight="1">
      <c r="A27" s="160"/>
      <c r="B27" s="60"/>
      <c r="E27" s="163"/>
      <c r="F27" s="164"/>
      <c r="G27" s="164"/>
      <c r="H27" s="165"/>
    </row>
    <row r="28" spans="1:9" ht="15.6" customHeight="1">
      <c r="A28" s="160"/>
      <c r="B28" s="60"/>
      <c r="F28" s="164"/>
      <c r="G28" s="164"/>
      <c r="H28" s="165"/>
    </row>
    <row r="29" spans="1:9" ht="15.6" customHeight="1">
      <c r="A29" s="160"/>
      <c r="B29" s="60"/>
      <c r="E29" s="163"/>
      <c r="F29" s="164"/>
      <c r="G29" s="164"/>
      <c r="H29" s="165"/>
    </row>
    <row r="30" spans="1:9" ht="15.6" customHeight="1">
      <c r="A30" s="160"/>
      <c r="B30" s="60"/>
      <c r="E30" s="163"/>
      <c r="F30" s="164"/>
      <c r="G30" s="164"/>
      <c r="H30" s="165"/>
    </row>
    <row r="31" spans="1:9" ht="15.6" customHeight="1">
      <c r="A31" s="160"/>
      <c r="B31" s="60"/>
      <c r="E31" s="163"/>
      <c r="F31" s="164"/>
      <c r="G31" s="164"/>
      <c r="H31" s="165"/>
    </row>
    <row r="32" spans="1:9" ht="15.6" customHeight="1">
      <c r="A32" s="160"/>
      <c r="B32" s="60"/>
      <c r="E32" s="163"/>
      <c r="F32" s="164"/>
      <c r="G32" s="164"/>
      <c r="H32" s="165"/>
    </row>
    <row r="33" spans="1:8" ht="15.6" customHeight="1">
      <c r="A33" s="160"/>
      <c r="B33" s="60"/>
      <c r="E33" s="163"/>
      <c r="F33" s="164"/>
      <c r="G33" s="164"/>
      <c r="H33" s="165"/>
    </row>
    <row r="34" spans="1:8" ht="15.6" customHeight="1">
      <c r="A34" s="160"/>
      <c r="B34" s="60"/>
      <c r="E34" s="163"/>
      <c r="F34" s="164"/>
      <c r="G34" s="164"/>
      <c r="H34" s="165"/>
    </row>
    <row r="35" spans="1:8" ht="15.6" customHeight="1">
      <c r="A35" s="160"/>
      <c r="B35" s="60"/>
      <c r="E35" s="163"/>
      <c r="F35" s="164"/>
      <c r="G35" s="164"/>
      <c r="H35" s="165"/>
    </row>
    <row r="36" spans="1:8" ht="15.6" customHeight="1">
      <c r="A36" s="160"/>
      <c r="B36" s="60"/>
      <c r="E36" s="163"/>
      <c r="F36" s="164"/>
      <c r="G36" s="164"/>
      <c r="H36" s="165"/>
    </row>
    <row r="37" spans="1:8" ht="15.6" customHeight="1">
      <c r="A37" s="160"/>
      <c r="B37" s="60"/>
      <c r="E37" s="163"/>
      <c r="F37" s="164"/>
      <c r="G37" s="164"/>
      <c r="H37" s="165"/>
    </row>
    <row r="38" spans="1:8" ht="15.6" customHeight="1">
      <c r="A38" s="160"/>
      <c r="B38" s="60"/>
      <c r="E38" s="163"/>
      <c r="F38" s="164"/>
      <c r="G38" s="164"/>
      <c r="H38" s="165"/>
    </row>
    <row r="39" spans="1:8" ht="15.6" customHeight="1">
      <c r="A39" s="160"/>
      <c r="B39" s="60"/>
      <c r="E39" s="163"/>
      <c r="F39" s="164"/>
      <c r="G39" s="164"/>
      <c r="H39" s="165"/>
    </row>
    <row r="40" spans="1:8" ht="15.6" customHeight="1">
      <c r="A40" s="160"/>
      <c r="B40" s="60"/>
      <c r="E40" s="163"/>
      <c r="F40" s="164"/>
      <c r="G40" s="164"/>
      <c r="H40" s="165"/>
    </row>
    <row r="41" spans="1:8" ht="15.6" customHeight="1">
      <c r="A41" s="160"/>
      <c r="B41" s="60"/>
      <c r="E41" s="163"/>
      <c r="F41" s="164"/>
      <c r="G41" s="164"/>
      <c r="H41" s="165"/>
    </row>
    <row r="42" spans="1:8" ht="15.6" customHeight="1">
      <c r="A42" s="160"/>
      <c r="B42" s="60"/>
      <c r="E42" s="163"/>
      <c r="F42" s="164"/>
      <c r="G42" s="164"/>
      <c r="H42" s="165"/>
    </row>
    <row r="43" spans="1:8" ht="15.6" customHeight="1">
      <c r="A43" s="160"/>
      <c r="B43" s="60"/>
      <c r="E43" s="163"/>
      <c r="F43" s="164"/>
      <c r="G43" s="164"/>
      <c r="H43" s="165"/>
    </row>
    <row r="44" spans="1:8" ht="15.6" customHeight="1">
      <c r="A44" s="160"/>
      <c r="B44" s="60"/>
      <c r="E44" s="163"/>
      <c r="F44" s="164"/>
      <c r="G44" s="164"/>
      <c r="H44" s="165"/>
    </row>
    <row r="45" spans="1:8" ht="15.6" customHeight="1">
      <c r="A45" s="160"/>
      <c r="B45" s="60"/>
      <c r="E45" s="163"/>
      <c r="F45" s="164"/>
      <c r="G45" s="164"/>
      <c r="H45" s="165"/>
    </row>
    <row r="46" spans="1:8" ht="21" customHeight="1">
      <c r="A46" s="167"/>
      <c r="B46" s="168"/>
      <c r="C46" s="168"/>
      <c r="D46" s="168"/>
      <c r="E46" s="168"/>
      <c r="F46" s="168"/>
      <c r="G46" s="168"/>
      <c r="H46" s="168"/>
    </row>
    <row r="47" spans="1:8">
      <c r="A47" s="152"/>
      <c r="B47" s="169"/>
      <c r="C47" s="170"/>
      <c r="D47" s="170"/>
      <c r="E47" s="170"/>
      <c r="F47" s="170"/>
      <c r="G47" s="170"/>
      <c r="H47" s="171"/>
    </row>
    <row r="48" spans="1:8">
      <c r="A48" s="152"/>
      <c r="B48" s="169"/>
      <c r="C48" s="172"/>
      <c r="D48" s="173"/>
      <c r="E48" s="171"/>
      <c r="F48" s="170"/>
      <c r="G48" s="170"/>
      <c r="H48" s="171"/>
    </row>
    <row r="49" spans="1:8">
      <c r="A49" s="152"/>
      <c r="B49" s="169"/>
      <c r="C49" s="172"/>
      <c r="D49" s="173"/>
      <c r="E49" s="171"/>
      <c r="F49" s="170"/>
      <c r="G49" s="170"/>
      <c r="H49" s="171"/>
    </row>
    <row r="50" spans="1:8">
      <c r="A50" s="92"/>
      <c r="B50" s="169"/>
      <c r="C50" s="172"/>
      <c r="D50" s="173"/>
      <c r="E50" s="171"/>
      <c r="F50" s="170"/>
      <c r="G50" s="170"/>
      <c r="H50" s="171"/>
    </row>
    <row r="51" spans="1:8">
      <c r="A51" s="152"/>
      <c r="B51" s="169"/>
      <c r="C51" s="172"/>
      <c r="D51" s="173"/>
      <c r="E51" s="171"/>
      <c r="F51" s="170"/>
      <c r="G51" s="170"/>
      <c r="H51" s="171"/>
    </row>
    <row r="52" spans="1:8">
      <c r="A52" s="152"/>
      <c r="B52" s="169"/>
      <c r="C52" s="172"/>
      <c r="D52" s="173"/>
      <c r="E52" s="171"/>
      <c r="F52" s="170"/>
      <c r="G52" s="170"/>
      <c r="H52" s="171"/>
    </row>
    <row r="53" spans="1:8">
      <c r="A53" s="152"/>
      <c r="B53" s="169"/>
      <c r="C53" s="172"/>
      <c r="D53" s="173"/>
      <c r="E53" s="171"/>
      <c r="F53" s="170"/>
      <c r="G53" s="170"/>
      <c r="H53" s="171"/>
    </row>
    <row r="54" spans="1:8">
      <c r="B54" s="169"/>
      <c r="C54" s="172"/>
      <c r="D54" s="173"/>
      <c r="E54" s="171"/>
      <c r="F54" s="170"/>
      <c r="G54" s="170"/>
      <c r="H54" s="171"/>
    </row>
    <row r="55" spans="1:8">
      <c r="B55" s="169"/>
      <c r="C55" s="172"/>
      <c r="D55" s="173"/>
      <c r="E55" s="171"/>
      <c r="F55" s="170"/>
      <c r="G55" s="170"/>
      <c r="H55" s="171"/>
    </row>
    <row r="56" spans="1:8">
      <c r="B56" s="169"/>
      <c r="C56" s="172"/>
      <c r="D56" s="172"/>
      <c r="E56" s="172"/>
      <c r="F56" s="172"/>
      <c r="G56" s="170"/>
      <c r="H56" s="171"/>
    </row>
    <row r="57" spans="1:8">
      <c r="B57" s="169"/>
      <c r="C57" s="172"/>
      <c r="D57" s="172"/>
      <c r="E57" s="172"/>
      <c r="F57" s="172"/>
      <c r="G57" s="170"/>
      <c r="H57" s="171"/>
    </row>
    <row r="58" spans="1:8">
      <c r="B58" s="169"/>
      <c r="C58" s="172"/>
      <c r="D58" s="172"/>
      <c r="E58" s="172"/>
      <c r="F58" s="172"/>
      <c r="G58" s="170"/>
      <c r="H58" s="171"/>
    </row>
    <row r="59" spans="1:8">
      <c r="B59" s="169"/>
      <c r="C59" s="172"/>
      <c r="D59" s="172"/>
      <c r="E59" s="172"/>
      <c r="F59" s="172"/>
      <c r="G59" s="170"/>
      <c r="H59" s="171"/>
    </row>
    <row r="60" spans="1:8">
      <c r="C60" s="172"/>
      <c r="D60" s="172"/>
      <c r="E60" s="172"/>
      <c r="F60" s="172"/>
    </row>
    <row r="61" spans="1:8">
      <c r="C61" s="172"/>
      <c r="D61" s="172"/>
      <c r="E61" s="172"/>
      <c r="F61" s="172"/>
    </row>
  </sheetData>
  <printOptions gridLinesSet="0"/>
  <pageMargins left="0.55118110236220474" right="0.39370078740157483" top="0.59055118110236227" bottom="0.59055118110236227" header="0.51181102362204722" footer="0.51181102362204722"/>
  <pageSetup scale="82" firstPageNumber="25"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5:K76"/>
  <sheetViews>
    <sheetView showGridLines="0" topLeftCell="A4" zoomScaleNormal="100" zoomScaleSheetLayoutView="110" zoomScalePageLayoutView="75" workbookViewId="0">
      <selection activeCell="E22" sqref="E22"/>
    </sheetView>
  </sheetViews>
  <sheetFormatPr baseColWidth="10" defaultColWidth="11.42578125" defaultRowHeight="23.25"/>
  <cols>
    <col min="1" max="1" width="10.5703125" style="161" customWidth="1"/>
    <col min="2" max="2" width="9.85546875" style="161" customWidth="1"/>
    <col min="3" max="3" width="19.85546875" style="161" customWidth="1"/>
    <col min="4" max="4" width="22.7109375" style="161" customWidth="1"/>
    <col min="5" max="5" width="13.42578125" style="161" customWidth="1"/>
    <col min="6" max="6" width="16.85546875" style="161" customWidth="1"/>
    <col min="7" max="7" width="20.7109375" style="161" customWidth="1"/>
    <col min="8" max="8" width="18.85546875" style="161" customWidth="1"/>
    <col min="9" max="9" width="19" style="161" customWidth="1"/>
    <col min="10" max="16" width="12.85546875" style="59" customWidth="1"/>
    <col min="17" max="208" width="8.7109375" style="59" customWidth="1"/>
    <col min="209" max="16384" width="11.42578125" style="59"/>
  </cols>
  <sheetData>
    <row r="5" spans="1:11" ht="20.45" customHeight="1">
      <c r="A5" s="159"/>
      <c r="B5" s="598" t="s">
        <v>507</v>
      </c>
      <c r="C5" s="597"/>
      <c r="D5" s="597"/>
      <c r="E5" s="597"/>
      <c r="F5" s="597"/>
      <c r="G5" s="597"/>
      <c r="H5" s="597"/>
      <c r="I5" s="599"/>
    </row>
    <row r="6" spans="1:11" ht="23.45" customHeight="1">
      <c r="A6" s="160"/>
      <c r="B6" s="600" t="s">
        <v>575</v>
      </c>
      <c r="C6" s="601"/>
      <c r="D6" s="601"/>
      <c r="E6" s="601"/>
      <c r="F6" s="601"/>
      <c r="G6" s="601"/>
      <c r="H6" s="601"/>
      <c r="I6" s="602"/>
      <c r="K6" s="133"/>
    </row>
    <row r="7" spans="1:11" s="328" customFormat="1" ht="23.45" customHeight="1">
      <c r="A7" s="717"/>
      <c r="B7" s="607"/>
      <c r="C7" s="720"/>
      <c r="D7" s="720"/>
      <c r="E7" s="720"/>
      <c r="F7" s="720"/>
      <c r="G7" s="720"/>
      <c r="H7" s="720"/>
      <c r="I7" s="720"/>
      <c r="K7" s="719"/>
    </row>
    <row r="8" spans="1:11" ht="48" customHeight="1">
      <c r="A8" s="161" t="s">
        <v>58</v>
      </c>
      <c r="B8" s="434" t="s">
        <v>7</v>
      </c>
      <c r="C8" s="567" t="s">
        <v>496</v>
      </c>
      <c r="D8" s="567" t="s">
        <v>502</v>
      </c>
      <c r="E8" s="567" t="s">
        <v>59</v>
      </c>
      <c r="F8" s="567" t="s">
        <v>64</v>
      </c>
      <c r="G8" s="567" t="s">
        <v>65</v>
      </c>
      <c r="H8" s="567" t="s">
        <v>66</v>
      </c>
      <c r="I8" s="585" t="s">
        <v>67</v>
      </c>
    </row>
    <row r="9" spans="1:11" ht="24" customHeight="1">
      <c r="B9" s="748">
        <v>2013</v>
      </c>
      <c r="C9" s="737">
        <v>17773.117343445378</v>
      </c>
      <c r="D9" s="737">
        <v>6024.6331431145445</v>
      </c>
      <c r="E9" s="737">
        <v>4.0163533295603644</v>
      </c>
      <c r="F9" s="738">
        <v>23801.766839889482</v>
      </c>
      <c r="G9" s="739">
        <v>22.325058708448704</v>
      </c>
      <c r="H9" s="740">
        <v>9.369986768183039E-2</v>
      </c>
      <c r="I9" s="741">
        <v>0.45615587969709953</v>
      </c>
      <c r="J9" s="139"/>
    </row>
    <row r="10" spans="1:11" ht="24" customHeight="1">
      <c r="B10" s="749">
        <v>2014</v>
      </c>
      <c r="C10" s="742">
        <v>19979.651006953027</v>
      </c>
      <c r="D10" s="742">
        <v>7761.9111893611407</v>
      </c>
      <c r="E10" s="742">
        <v>4.3946313808229798</v>
      </c>
      <c r="F10" s="743">
        <v>27745.95682769499</v>
      </c>
      <c r="G10" s="744">
        <v>22.206575434016077</v>
      </c>
      <c r="H10" s="745">
        <v>0.10611635996880454</v>
      </c>
      <c r="I10" s="746">
        <v>0.513660803354689</v>
      </c>
      <c r="J10" s="139"/>
    </row>
    <row r="11" spans="1:11" ht="24" customHeight="1">
      <c r="B11" s="749">
        <v>2015</v>
      </c>
      <c r="C11" s="742">
        <v>19023.785185730485</v>
      </c>
      <c r="D11" s="742">
        <v>7384.3726457778193</v>
      </c>
      <c r="E11" s="742">
        <v>2.9883534326963876</v>
      </c>
      <c r="F11" s="743">
        <v>26411.146184941001</v>
      </c>
      <c r="G11" s="744">
        <v>21.407555122189407</v>
      </c>
      <c r="H11" s="745">
        <v>9.8156953385817688E-2</v>
      </c>
      <c r="I11" s="746">
        <v>0.47301251678140993</v>
      </c>
      <c r="J11" s="139"/>
    </row>
    <row r="12" spans="1:11" ht="24" customHeight="1">
      <c r="B12" s="749">
        <v>2016</v>
      </c>
      <c r="C12" s="742">
        <v>20966.517398828015</v>
      </c>
      <c r="D12" s="742">
        <v>8272.8066755487598</v>
      </c>
      <c r="E12" s="742">
        <v>0</v>
      </c>
      <c r="F12" s="743">
        <v>29239.324074376775</v>
      </c>
      <c r="G12" s="744">
        <v>25.424681533205547</v>
      </c>
      <c r="H12" s="745">
        <v>0.10633179631539141</v>
      </c>
      <c r="I12" s="746">
        <v>0.51079653058194119</v>
      </c>
      <c r="J12" s="139"/>
    </row>
    <row r="13" spans="1:11" ht="24" customHeight="1">
      <c r="B13" s="749">
        <v>2017</v>
      </c>
      <c r="C13" s="742">
        <v>23101.461600207957</v>
      </c>
      <c r="D13" s="742">
        <v>14765.724758520631</v>
      </c>
      <c r="E13" s="742">
        <v>0</v>
      </c>
      <c r="F13" s="743">
        <v>37867.186358728592</v>
      </c>
      <c r="G13" s="744">
        <v>34.273739222932583</v>
      </c>
      <c r="H13" s="745">
        <v>0.13471533543954553</v>
      </c>
      <c r="I13" s="746">
        <v>0.75167959953442687</v>
      </c>
      <c r="J13" s="139"/>
    </row>
    <row r="14" spans="1:11" ht="24" customHeight="1">
      <c r="B14" s="749">
        <v>2018</v>
      </c>
      <c r="C14" s="742">
        <v>24759.017845952058</v>
      </c>
      <c r="D14" s="742">
        <v>13164.663433799129</v>
      </c>
      <c r="E14" s="742">
        <v>0</v>
      </c>
      <c r="F14" s="743">
        <v>37923.681279751188</v>
      </c>
      <c r="G14" s="744">
        <v>35.169885578484177</v>
      </c>
      <c r="H14" s="745">
        <v>0.13233585648551621</v>
      </c>
      <c r="I14" s="746">
        <v>0.76092020005680361</v>
      </c>
      <c r="J14" s="139"/>
    </row>
    <row r="15" spans="1:11" ht="24" customHeight="1">
      <c r="B15" s="749">
        <v>2019</v>
      </c>
      <c r="C15" s="742">
        <v>28249.912836280571</v>
      </c>
      <c r="D15" s="742">
        <v>14602.42104847432</v>
      </c>
      <c r="E15" s="742">
        <v>0</v>
      </c>
      <c r="F15" s="743">
        <v>42852.333884754888</v>
      </c>
      <c r="G15" s="744">
        <v>41.369231336532579</v>
      </c>
      <c r="H15" s="745">
        <v>0.15008612242248498</v>
      </c>
      <c r="I15" s="746">
        <v>0.86178997371242505</v>
      </c>
      <c r="J15" s="139"/>
    </row>
    <row r="16" spans="1:11" ht="24" customHeight="1">
      <c r="B16" s="749">
        <v>2020</v>
      </c>
      <c r="C16" s="742">
        <v>27576.348747320033</v>
      </c>
      <c r="D16" s="742">
        <v>19369.818474870895</v>
      </c>
      <c r="E16" s="742">
        <v>0</v>
      </c>
      <c r="F16" s="743">
        <v>46946.167222190925</v>
      </c>
      <c r="G16" s="744">
        <v>42.923045406477215</v>
      </c>
      <c r="H16" s="745">
        <v>0.17976939333062261</v>
      </c>
      <c r="I16" s="746">
        <v>0.94376385403559215</v>
      </c>
      <c r="J16" s="139"/>
    </row>
    <row r="17" spans="1:10" ht="24" customHeight="1">
      <c r="B17" s="749">
        <v>2021</v>
      </c>
      <c r="C17" s="742">
        <v>27838.413880775715</v>
      </c>
      <c r="D17" s="742">
        <v>20287.578852335828</v>
      </c>
      <c r="E17" s="742">
        <v>0</v>
      </c>
      <c r="F17" s="743">
        <v>48125.992733111547</v>
      </c>
      <c r="G17" s="744">
        <v>44.824483934260265</v>
      </c>
      <c r="H17" s="745">
        <v>0.17454971672579189</v>
      </c>
      <c r="I17" s="746">
        <v>0.87745023569046365</v>
      </c>
      <c r="J17" s="139"/>
    </row>
    <row r="18" spans="1:10" ht="24" customHeight="1">
      <c r="B18" s="750">
        <v>2022</v>
      </c>
      <c r="C18" s="733">
        <v>28435.230693279998</v>
      </c>
      <c r="D18" s="733">
        <v>19846.07731293</v>
      </c>
      <c r="E18" s="733">
        <v>0</v>
      </c>
      <c r="F18" s="734">
        <v>48281.308006209998</v>
      </c>
      <c r="G18" s="735">
        <v>45.180187193821155</v>
      </c>
      <c r="H18" s="736">
        <v>0.16950538580775654</v>
      </c>
      <c r="I18" s="747">
        <v>0.84567143829646174</v>
      </c>
      <c r="J18" s="139"/>
    </row>
    <row r="19" spans="1:10" ht="23.25" customHeight="1">
      <c r="B19" s="708" t="s">
        <v>56</v>
      </c>
      <c r="C19" s="751"/>
      <c r="D19" s="752"/>
      <c r="E19" s="752"/>
      <c r="F19" s="752"/>
      <c r="I19" s="174"/>
    </row>
    <row r="20" spans="1:10" ht="23.25" customHeight="1">
      <c r="A20" s="160" t="s">
        <v>58</v>
      </c>
      <c r="B20" s="624" t="s">
        <v>508</v>
      </c>
      <c r="C20" s="752"/>
      <c r="D20" s="752"/>
      <c r="E20" s="752"/>
      <c r="F20" s="752"/>
      <c r="I20" s="174"/>
    </row>
    <row r="21" spans="1:10" ht="23.25" customHeight="1">
      <c r="A21" s="160" t="s">
        <v>58</v>
      </c>
      <c r="B21" s="648" t="s">
        <v>506</v>
      </c>
      <c r="C21" s="752"/>
      <c r="D21" s="753"/>
      <c r="E21" s="752"/>
      <c r="F21" s="752"/>
      <c r="I21" s="174"/>
    </row>
    <row r="22" spans="1:10" ht="23.25" customHeight="1">
      <c r="A22" s="160"/>
      <c r="B22" s="60" t="s">
        <v>57</v>
      </c>
      <c r="C22" s="166"/>
      <c r="D22" s="174"/>
      <c r="I22" s="174"/>
    </row>
    <row r="23" spans="1:10" ht="12.75" customHeight="1">
      <c r="A23" s="160"/>
      <c r="B23" s="60"/>
      <c r="C23" s="166"/>
      <c r="D23" s="174"/>
      <c r="I23" s="174"/>
    </row>
    <row r="24" spans="1:10" ht="12.75" customHeight="1">
      <c r="A24" s="160"/>
      <c r="B24" s="60"/>
      <c r="C24" s="166"/>
      <c r="D24" s="174"/>
      <c r="I24" s="174"/>
    </row>
    <row r="25" spans="1:10" ht="12.75" customHeight="1">
      <c r="A25" s="160"/>
      <c r="B25" s="60"/>
      <c r="C25" s="166"/>
      <c r="D25" s="174"/>
      <c r="I25" s="174"/>
    </row>
    <row r="26" spans="1:10" ht="12.75" customHeight="1">
      <c r="A26" s="160"/>
      <c r="B26" s="60"/>
      <c r="C26" s="166"/>
      <c r="D26" s="174"/>
      <c r="I26" s="174"/>
    </row>
    <row r="27" spans="1:10" ht="12.75" customHeight="1">
      <c r="A27" s="160"/>
      <c r="B27" s="60"/>
      <c r="C27" s="166"/>
      <c r="D27" s="174"/>
      <c r="I27" s="174"/>
    </row>
    <row r="28" spans="1:10" ht="12.75" customHeight="1">
      <c r="A28" s="160"/>
      <c r="B28" s="60"/>
      <c r="C28" s="166"/>
      <c r="D28" s="174"/>
      <c r="I28" s="174"/>
    </row>
    <row r="29" spans="1:10" ht="12.75" customHeight="1">
      <c r="A29" s="160"/>
      <c r="B29" s="60"/>
      <c r="C29" s="166"/>
      <c r="D29" s="174"/>
      <c r="I29" s="174"/>
    </row>
    <row r="30" spans="1:10" ht="12.75" customHeight="1">
      <c r="A30" s="160"/>
      <c r="B30" s="60"/>
      <c r="C30" s="166"/>
      <c r="D30" s="174"/>
      <c r="I30" s="174"/>
    </row>
    <row r="31" spans="1:10" ht="12.75" customHeight="1">
      <c r="A31" s="160"/>
      <c r="B31" s="60"/>
      <c r="C31" s="166"/>
      <c r="D31" s="174"/>
      <c r="I31" s="174"/>
    </row>
    <row r="32" spans="1:10" ht="12.75" customHeight="1">
      <c r="A32" s="160"/>
      <c r="B32" s="60"/>
      <c r="C32" s="166"/>
      <c r="D32" s="174"/>
      <c r="I32" s="174"/>
    </row>
    <row r="33" spans="1:9" ht="12.75" customHeight="1">
      <c r="A33" s="160"/>
      <c r="B33" s="60"/>
      <c r="C33" s="166"/>
      <c r="D33" s="174"/>
      <c r="I33" s="174"/>
    </row>
    <row r="34" spans="1:9" ht="12.75" customHeight="1">
      <c r="A34" s="160"/>
      <c r="B34" s="60"/>
      <c r="C34" s="166"/>
      <c r="D34" s="174"/>
      <c r="I34" s="174"/>
    </row>
    <row r="35" spans="1:9" ht="12.75" customHeight="1">
      <c r="A35" s="160"/>
      <c r="B35" s="60"/>
      <c r="C35" s="166"/>
      <c r="D35" s="174"/>
      <c r="I35" s="174"/>
    </row>
    <row r="36" spans="1:9" ht="12.75" customHeight="1">
      <c r="A36" s="160"/>
      <c r="B36" s="60"/>
      <c r="C36" s="166"/>
      <c r="D36" s="174"/>
      <c r="I36" s="174"/>
    </row>
    <row r="37" spans="1:9" ht="12.75" customHeight="1">
      <c r="A37" s="160"/>
      <c r="B37" s="60"/>
      <c r="C37" s="166"/>
      <c r="D37" s="174"/>
      <c r="I37" s="174"/>
    </row>
    <row r="38" spans="1:9" ht="12.75" customHeight="1">
      <c r="A38" s="160"/>
      <c r="B38" s="60"/>
      <c r="C38" s="166"/>
      <c r="D38" s="174"/>
      <c r="I38" s="174"/>
    </row>
    <row r="39" spans="1:9" ht="12.75" customHeight="1">
      <c r="A39" s="160"/>
      <c r="B39" s="60"/>
      <c r="C39" s="166"/>
      <c r="D39" s="174"/>
      <c r="I39" s="174"/>
    </row>
    <row r="40" spans="1:9" ht="12.75" customHeight="1">
      <c r="A40" s="160"/>
      <c r="B40" s="60"/>
      <c r="C40" s="166"/>
      <c r="D40" s="174"/>
      <c r="I40" s="174"/>
    </row>
    <row r="41" spans="1:9" ht="12.75" customHeight="1">
      <c r="A41" s="160"/>
      <c r="B41" s="60"/>
      <c r="C41" s="166"/>
      <c r="D41" s="174"/>
      <c r="I41" s="174"/>
    </row>
    <row r="42" spans="1:9" ht="12.75" customHeight="1">
      <c r="A42" s="160"/>
      <c r="B42" s="60"/>
      <c r="C42" s="166"/>
      <c r="D42" s="174"/>
      <c r="I42" s="174"/>
    </row>
    <row r="43" spans="1:9" ht="12.75" customHeight="1">
      <c r="A43" s="160"/>
      <c r="B43" s="60"/>
      <c r="C43" s="166"/>
      <c r="D43" s="174"/>
      <c r="I43" s="174"/>
    </row>
    <row r="44" spans="1:9" ht="12.75" customHeight="1">
      <c r="A44" s="160"/>
      <c r="B44" s="60"/>
      <c r="C44" s="166"/>
      <c r="D44" s="174"/>
      <c r="I44" s="174"/>
    </row>
    <row r="45" spans="1:9" ht="12.75" customHeight="1">
      <c r="A45" s="160"/>
      <c r="B45" s="60"/>
      <c r="C45" s="166"/>
      <c r="D45" s="174"/>
      <c r="I45" s="174"/>
    </row>
    <row r="46" spans="1:9" ht="12.75" customHeight="1">
      <c r="A46" s="160"/>
      <c r="B46" s="60"/>
      <c r="C46" s="166"/>
      <c r="D46" s="174"/>
      <c r="I46" s="174"/>
    </row>
    <row r="47" spans="1:9" ht="12.75" customHeight="1">
      <c r="A47" s="160"/>
      <c r="B47" s="60"/>
      <c r="C47" s="166"/>
      <c r="D47" s="174"/>
      <c r="I47" s="174"/>
    </row>
    <row r="48" spans="1:9" ht="12.75" customHeight="1">
      <c r="A48" s="160"/>
      <c r="B48" s="60"/>
      <c r="C48" s="166"/>
      <c r="D48" s="174"/>
      <c r="I48" s="174"/>
    </row>
    <row r="49" spans="1:9" ht="12.75" customHeight="1">
      <c r="A49" s="160"/>
      <c r="B49" s="60"/>
      <c r="C49" s="166"/>
      <c r="D49" s="174"/>
      <c r="I49" s="174"/>
    </row>
    <row r="50" spans="1:9" ht="12.75" customHeight="1">
      <c r="A50" s="160"/>
      <c r="B50" s="60"/>
      <c r="C50" s="166"/>
      <c r="D50" s="174"/>
      <c r="I50" s="174"/>
    </row>
    <row r="51" spans="1:9" ht="12.75" customHeight="1">
      <c r="A51" s="160"/>
      <c r="B51" s="60"/>
      <c r="C51" s="166"/>
      <c r="D51" s="174"/>
      <c r="I51" s="174"/>
    </row>
    <row r="52" spans="1:9" ht="12.75" customHeight="1">
      <c r="A52" s="160"/>
      <c r="B52" s="60"/>
      <c r="C52" s="166"/>
      <c r="D52" s="174"/>
      <c r="I52" s="174"/>
    </row>
    <row r="53" spans="1:9" ht="12.75" customHeight="1">
      <c r="A53" s="160"/>
      <c r="B53" s="60"/>
      <c r="C53" s="166"/>
      <c r="D53" s="174"/>
      <c r="I53" s="174"/>
    </row>
    <row r="54" spans="1:9" ht="12.75" customHeight="1">
      <c r="A54" s="160"/>
      <c r="B54" s="60"/>
      <c r="C54" s="166"/>
      <c r="D54" s="174"/>
      <c r="I54" s="174"/>
    </row>
    <row r="55" spans="1:9" ht="12.75" customHeight="1">
      <c r="A55" s="160"/>
      <c r="B55" s="60"/>
      <c r="C55" s="166"/>
      <c r="D55" s="174"/>
      <c r="I55" s="174"/>
    </row>
    <row r="56" spans="1:9" ht="12.75" customHeight="1">
      <c r="A56" s="160"/>
      <c r="B56" s="60"/>
      <c r="C56" s="166"/>
      <c r="D56" s="174"/>
      <c r="I56" s="174"/>
    </row>
    <row r="57" spans="1:9" ht="12.75" customHeight="1">
      <c r="A57" s="160"/>
      <c r="B57" s="60"/>
      <c r="C57" s="166"/>
      <c r="D57" s="174"/>
      <c r="I57" s="174"/>
    </row>
    <row r="58" spans="1:9" ht="12.75" customHeight="1">
      <c r="A58" s="160"/>
      <c r="B58" s="60"/>
      <c r="C58" s="166"/>
      <c r="D58" s="174"/>
      <c r="I58" s="174"/>
    </row>
    <row r="59" spans="1:9">
      <c r="A59" s="160"/>
      <c r="B59" s="175"/>
      <c r="C59" s="176"/>
      <c r="D59" s="176"/>
      <c r="E59" s="176"/>
      <c r="F59" s="176"/>
      <c r="I59" s="174"/>
    </row>
    <row r="60" spans="1:9" ht="41.25" thickBot="1">
      <c r="A60" s="177" t="s">
        <v>68</v>
      </c>
      <c r="B60" s="168"/>
      <c r="C60" s="168"/>
      <c r="D60" s="168"/>
      <c r="E60" s="168"/>
      <c r="F60" s="168"/>
      <c r="I60" s="174"/>
    </row>
    <row r="61" spans="1:9">
      <c r="A61" s="160"/>
      <c r="B61" s="178">
        <v>2009</v>
      </c>
      <c r="C61" s="179">
        <v>7971.0476060000001</v>
      </c>
      <c r="D61" s="179">
        <v>3404.1949749999999</v>
      </c>
      <c r="E61" s="179">
        <v>1.1944999999999999</v>
      </c>
      <c r="F61" s="180">
        <f>SUM(C61:E61)</f>
        <v>11376.437081</v>
      </c>
      <c r="G61" s="181">
        <f>H61/1000000</f>
        <v>11376.437081</v>
      </c>
      <c r="H61" s="181">
        <v>11376437081</v>
      </c>
      <c r="I61" s="181">
        <f>F61-G61</f>
        <v>0</v>
      </c>
    </row>
    <row r="62" spans="1:9">
      <c r="A62" s="160"/>
      <c r="B62" s="182">
        <v>2010</v>
      </c>
      <c r="C62" s="181">
        <v>8359.8709859700011</v>
      </c>
      <c r="D62" s="181">
        <v>2694.4979250000001</v>
      </c>
      <c r="E62" s="181">
        <v>1.6772</v>
      </c>
      <c r="F62" s="183">
        <f>SUM(C62:E62)</f>
        <v>11056.046110970001</v>
      </c>
      <c r="G62" s="181">
        <f t="shared" ref="G62:G73" si="0">H62/1000000</f>
        <v>11056.046110970001</v>
      </c>
      <c r="H62" s="181">
        <v>11056046110.970001</v>
      </c>
      <c r="I62" s="181">
        <f t="shared" ref="I62:I73" si="1">F62-G62</f>
        <v>0</v>
      </c>
    </row>
    <row r="63" spans="1:9">
      <c r="A63" s="160"/>
      <c r="B63" s="182">
        <v>2011</v>
      </c>
      <c r="C63" s="181">
        <v>9595.4215219799989</v>
      </c>
      <c r="D63" s="181">
        <v>3939.5273649999999</v>
      </c>
      <c r="E63" s="181">
        <v>0.74060000000000004</v>
      </c>
      <c r="F63" s="183">
        <f>SUM(C63:E63)</f>
        <v>13535.689486979998</v>
      </c>
      <c r="G63" s="181">
        <f t="shared" si="0"/>
        <v>13535.68948698</v>
      </c>
      <c r="H63" s="181">
        <v>13535689486.98</v>
      </c>
      <c r="I63" s="181">
        <f t="shared" si="1"/>
        <v>0</v>
      </c>
    </row>
    <row r="64" spans="1:9">
      <c r="A64" s="160"/>
      <c r="B64" s="182">
        <v>2012</v>
      </c>
      <c r="C64" s="181">
        <v>10170.892262569998</v>
      </c>
      <c r="D64" s="181">
        <v>3399.4152655699995</v>
      </c>
      <c r="E64" s="181">
        <v>2.0470000000000002</v>
      </c>
      <c r="F64" s="183">
        <f>SUM(C64:E64)</f>
        <v>13572.354528139998</v>
      </c>
      <c r="G64" s="181">
        <f t="shared" si="0"/>
        <v>13572.354528139998</v>
      </c>
      <c r="H64" s="181">
        <v>13572354528.139997</v>
      </c>
      <c r="I64" s="181">
        <f t="shared" si="1"/>
        <v>0</v>
      </c>
    </row>
    <row r="65" spans="1:9">
      <c r="A65" s="160"/>
      <c r="B65" s="182">
        <v>2013</v>
      </c>
      <c r="C65" s="181">
        <v>12540.533093709999</v>
      </c>
      <c r="D65" s="181">
        <v>2708.5960606999997</v>
      </c>
      <c r="E65" s="181">
        <v>2.5735999999999999</v>
      </c>
      <c r="F65" s="183">
        <f t="shared" ref="F65:F73" si="2">SUM(C65:E65)</f>
        <v>15251.702754409998</v>
      </c>
      <c r="G65" s="181">
        <f t="shared" si="0"/>
        <v>15251.70275441</v>
      </c>
      <c r="H65" s="181">
        <v>15251702754.41</v>
      </c>
      <c r="I65" s="181">
        <f t="shared" si="1"/>
        <v>0</v>
      </c>
    </row>
    <row r="66" spans="1:9">
      <c r="A66" s="160"/>
      <c r="B66" s="182">
        <v>2014</v>
      </c>
      <c r="C66" s="181">
        <v>14689.007726260001</v>
      </c>
      <c r="D66" s="181">
        <v>3861.7622617100001</v>
      </c>
      <c r="E66" s="181">
        <v>2.938688</v>
      </c>
      <c r="F66" s="183">
        <f t="shared" si="2"/>
        <v>18553.70867597</v>
      </c>
      <c r="G66" s="181">
        <f t="shared" si="0"/>
        <v>18553.70867597</v>
      </c>
      <c r="H66" s="181">
        <v>18553708675.970001</v>
      </c>
      <c r="I66" s="181">
        <f t="shared" si="1"/>
        <v>0</v>
      </c>
    </row>
    <row r="67" spans="1:9" ht="17.25" customHeight="1">
      <c r="B67" s="184">
        <v>2015</v>
      </c>
      <c r="C67" s="181">
        <v>14432.85872002</v>
      </c>
      <c r="D67" s="181">
        <v>3794.8954044699999</v>
      </c>
      <c r="E67" s="181">
        <v>2.0626570000000002</v>
      </c>
      <c r="F67" s="183">
        <f t="shared" si="2"/>
        <v>18229.816781489997</v>
      </c>
      <c r="G67" s="181">
        <f t="shared" si="0"/>
        <v>18229.816781490001</v>
      </c>
      <c r="H67" s="181">
        <v>18229816781.490002</v>
      </c>
      <c r="I67" s="181">
        <f t="shared" si="1"/>
        <v>0</v>
      </c>
    </row>
    <row r="68" spans="1:9">
      <c r="B68" s="182">
        <v>2016</v>
      </c>
      <c r="C68" s="181">
        <v>16722.39292944</v>
      </c>
      <c r="D68" s="181">
        <v>4681.1953544999997</v>
      </c>
      <c r="E68" s="181">
        <v>0</v>
      </c>
      <c r="F68" s="183">
        <f t="shared" si="2"/>
        <v>21403.58828394</v>
      </c>
      <c r="G68" s="181">
        <f t="shared" si="0"/>
        <v>21403.58828394</v>
      </c>
      <c r="H68" s="181">
        <v>21403588283.939999</v>
      </c>
      <c r="I68" s="181">
        <f t="shared" si="1"/>
        <v>0</v>
      </c>
    </row>
    <row r="69" spans="1:9">
      <c r="B69" s="182">
        <v>2017</v>
      </c>
      <c r="C69" s="181">
        <v>19528.584086499479</v>
      </c>
      <c r="D69" s="181">
        <v>10020.348069609412</v>
      </c>
      <c r="E69" s="181">
        <v>0</v>
      </c>
      <c r="F69" s="183">
        <f t="shared" si="2"/>
        <v>29548.932156108891</v>
      </c>
      <c r="G69" s="181">
        <f t="shared" si="0"/>
        <v>29548.932156108887</v>
      </c>
      <c r="H69" s="181">
        <v>29548932156.108887</v>
      </c>
      <c r="I69" s="181">
        <f t="shared" si="1"/>
        <v>0</v>
      </c>
    </row>
    <row r="70" spans="1:9">
      <c r="B70" s="182">
        <v>2018</v>
      </c>
      <c r="C70" s="181">
        <v>21903.253926562818</v>
      </c>
      <c r="D70" s="181">
        <v>9227.9493054357627</v>
      </c>
      <c r="E70" s="181">
        <v>0</v>
      </c>
      <c r="F70" s="183">
        <f t="shared" si="2"/>
        <v>31131.203231998581</v>
      </c>
      <c r="G70" s="181">
        <f t="shared" si="0"/>
        <v>31131.203231998581</v>
      </c>
      <c r="H70" s="181">
        <v>31131203231.998581</v>
      </c>
      <c r="I70" s="181">
        <f t="shared" si="1"/>
        <v>0</v>
      </c>
    </row>
    <row r="71" spans="1:9">
      <c r="B71" s="182">
        <v>2019</v>
      </c>
      <c r="C71" s="181">
        <v>25725.314317212098</v>
      </c>
      <c r="D71" s="181">
        <v>10964.341568036503</v>
      </c>
      <c r="E71" s="181">
        <v>0</v>
      </c>
      <c r="F71" s="183">
        <f t="shared" si="2"/>
        <v>36689.655885248605</v>
      </c>
      <c r="G71" s="181">
        <f t="shared" si="0"/>
        <v>36689.655885248598</v>
      </c>
      <c r="H71" s="181">
        <v>36689655885.248596</v>
      </c>
      <c r="I71" s="181">
        <f t="shared" si="1"/>
        <v>0</v>
      </c>
    </row>
    <row r="72" spans="1:9">
      <c r="B72" s="182">
        <v>2020</v>
      </c>
      <c r="C72" s="181">
        <v>26200.413453156671</v>
      </c>
      <c r="D72" s="181">
        <v>15927.518484984999</v>
      </c>
      <c r="E72" s="181">
        <v>0</v>
      </c>
      <c r="F72" s="183">
        <f t="shared" si="2"/>
        <v>42127.931938141672</v>
      </c>
      <c r="G72" s="181">
        <f t="shared" si="0"/>
        <v>42127.931938141672</v>
      </c>
      <c r="H72" s="181">
        <v>42127931938.14167</v>
      </c>
      <c r="I72" s="181">
        <f t="shared" si="1"/>
        <v>0</v>
      </c>
    </row>
    <row r="73" spans="1:9" ht="24" thickBot="1">
      <c r="B73" s="185">
        <v>2021</v>
      </c>
      <c r="C73" s="186">
        <v>34343.285554937902</v>
      </c>
      <c r="D73" s="186">
        <v>10755.701600426799</v>
      </c>
      <c r="E73" s="186">
        <v>0</v>
      </c>
      <c r="F73" s="187">
        <f t="shared" si="2"/>
        <v>45098.987155364703</v>
      </c>
      <c r="G73" s="181">
        <f t="shared" si="0"/>
        <v>45098.987155364703</v>
      </c>
      <c r="H73" s="181">
        <v>45098987155.3647</v>
      </c>
      <c r="I73" s="181">
        <f t="shared" si="1"/>
        <v>0</v>
      </c>
    </row>
    <row r="75" spans="1:9">
      <c r="F75" s="181"/>
    </row>
    <row r="76" spans="1:9">
      <c r="F76" s="181"/>
    </row>
  </sheetData>
  <printOptions gridLinesSet="0"/>
  <pageMargins left="0.55118110236220474" right="0.39370078740157483" top="0.79" bottom="0.59055118110236227" header="0.51181102362204722" footer="0.51181102362204722"/>
  <pageSetup scale="84" firstPageNumber="25"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5:I72"/>
  <sheetViews>
    <sheetView showGridLines="0" topLeftCell="A7" zoomScaleNormal="100" zoomScaleSheetLayoutView="120" zoomScalePageLayoutView="75" workbookViewId="0">
      <selection activeCell="B22" sqref="B22"/>
    </sheetView>
  </sheetViews>
  <sheetFormatPr baseColWidth="10" defaultColWidth="11.42578125" defaultRowHeight="23.25"/>
  <cols>
    <col min="1" max="1" width="10.85546875" style="161" customWidth="1"/>
    <col min="2" max="2" width="9.85546875" style="161" customWidth="1"/>
    <col min="3" max="3" width="19.85546875" style="161" customWidth="1"/>
    <col min="4" max="4" width="23" style="161" customWidth="1"/>
    <col min="5" max="5" width="13.42578125" style="161" customWidth="1"/>
    <col min="6" max="6" width="15.140625" style="161" customWidth="1"/>
    <col min="7" max="7" width="17.5703125" style="161" customWidth="1"/>
    <col min="8" max="8" width="18.85546875" style="161" customWidth="1"/>
    <col min="9" max="9" width="19" style="161" customWidth="1"/>
    <col min="10" max="189" width="8.7109375" style="59" customWidth="1"/>
    <col min="190" max="16384" width="11.42578125" style="59"/>
  </cols>
  <sheetData>
    <row r="5" spans="1:9">
      <c r="A5" s="159"/>
      <c r="B5" s="598" t="s">
        <v>513</v>
      </c>
      <c r="C5" s="597"/>
      <c r="D5" s="597"/>
      <c r="E5" s="597"/>
      <c r="F5" s="597"/>
      <c r="G5" s="597"/>
      <c r="H5" s="597"/>
      <c r="I5" s="599"/>
    </row>
    <row r="6" spans="1:9">
      <c r="B6" s="600" t="s">
        <v>575</v>
      </c>
      <c r="C6" s="601"/>
      <c r="D6" s="601"/>
      <c r="E6" s="601"/>
      <c r="F6" s="601"/>
      <c r="G6" s="601"/>
      <c r="H6" s="601"/>
      <c r="I6" s="602"/>
    </row>
    <row r="7" spans="1:9" s="328" customFormat="1">
      <c r="A7" s="718"/>
      <c r="B7" s="607"/>
      <c r="C7" s="720"/>
      <c r="D7" s="720"/>
      <c r="E7" s="720"/>
      <c r="F7" s="720"/>
      <c r="G7" s="720"/>
      <c r="H7" s="720"/>
      <c r="I7" s="755"/>
    </row>
    <row r="8" spans="1:9" ht="50.25" customHeight="1">
      <c r="A8" s="133" t="s">
        <v>58</v>
      </c>
      <c r="B8" s="434" t="s">
        <v>7</v>
      </c>
      <c r="C8" s="567" t="s">
        <v>496</v>
      </c>
      <c r="D8" s="567" t="s">
        <v>509</v>
      </c>
      <c r="E8" s="567" t="s">
        <v>59</v>
      </c>
      <c r="F8" s="567" t="s">
        <v>69</v>
      </c>
      <c r="G8" s="567" t="s">
        <v>70</v>
      </c>
      <c r="H8" s="567" t="s">
        <v>71</v>
      </c>
      <c r="I8" s="585" t="s">
        <v>72</v>
      </c>
    </row>
    <row r="9" spans="1:9" ht="24" customHeight="1">
      <c r="A9" s="133"/>
      <c r="B9" s="748">
        <v>2013</v>
      </c>
      <c r="C9" s="756">
        <v>2798.7788059289851</v>
      </c>
      <c r="D9" s="756">
        <v>11.165459337860776</v>
      </c>
      <c r="E9" s="756">
        <v>9.5595951024071208</v>
      </c>
      <c r="F9" s="757">
        <v>2819.5038603692528</v>
      </c>
      <c r="G9" s="758">
        <v>2.6445763306088077</v>
      </c>
      <c r="H9" s="759">
        <v>1.1099475951602746E-2</v>
      </c>
      <c r="I9" s="760">
        <v>5.4035201352391565E-2</v>
      </c>
    </row>
    <row r="10" spans="1:9" ht="24" customHeight="1">
      <c r="A10" s="133"/>
      <c r="B10" s="749">
        <v>2014</v>
      </c>
      <c r="C10" s="721">
        <v>3443.8055821179346</v>
      </c>
      <c r="D10" s="721">
        <v>16.690576659845838</v>
      </c>
      <c r="E10" s="721">
        <v>8.9832826337723493</v>
      </c>
      <c r="F10" s="722">
        <v>3469.4794414115527</v>
      </c>
      <c r="G10" s="723">
        <v>2.7768102362060145</v>
      </c>
      <c r="H10" s="724">
        <v>1.3269267720538764E-2</v>
      </c>
      <c r="I10" s="725">
        <v>6.4230460970052888E-2</v>
      </c>
    </row>
    <row r="11" spans="1:9" ht="24" customHeight="1">
      <c r="A11" s="133"/>
      <c r="B11" s="749">
        <v>2015</v>
      </c>
      <c r="C11" s="721">
        <v>4475.5392413068339</v>
      </c>
      <c r="D11" s="721">
        <v>19.892043702247662</v>
      </c>
      <c r="E11" s="721">
        <v>10.2477754887679</v>
      </c>
      <c r="F11" s="722">
        <v>4505.6790604978496</v>
      </c>
      <c r="G11" s="723">
        <v>3.6520782617718779</v>
      </c>
      <c r="H11" s="724">
        <v>1.6745344045875236E-2</v>
      </c>
      <c r="I11" s="725">
        <v>8.0694816396517086E-2</v>
      </c>
    </row>
    <row r="12" spans="1:9" ht="24" customHeight="1">
      <c r="A12" s="133"/>
      <c r="B12" s="749">
        <v>2016</v>
      </c>
      <c r="C12" s="721">
        <v>5845.2932297265479</v>
      </c>
      <c r="D12" s="721">
        <v>5.6144308546000756</v>
      </c>
      <c r="E12" s="721">
        <v>7.9535933885500274</v>
      </c>
      <c r="F12" s="722">
        <v>5858.8612539696978</v>
      </c>
      <c r="G12" s="723">
        <v>5.094498120083232</v>
      </c>
      <c r="H12" s="724">
        <v>2.1306348939960005E-2</v>
      </c>
      <c r="I12" s="725">
        <v>0.10235140846881806</v>
      </c>
    </row>
    <row r="13" spans="1:9" ht="24" customHeight="1">
      <c r="A13" s="133"/>
      <c r="B13" s="749">
        <v>2017</v>
      </c>
      <c r="C13" s="721">
        <v>4144.2089937990295</v>
      </c>
      <c r="D13" s="721">
        <v>5.4799687762273024</v>
      </c>
      <c r="E13" s="721">
        <v>7.5039283753563071</v>
      </c>
      <c r="F13" s="722">
        <v>4157.1928909506132</v>
      </c>
      <c r="G13" s="723">
        <v>3.7626916268371642</v>
      </c>
      <c r="H13" s="724">
        <v>1.4789523295601658E-2</v>
      </c>
      <c r="I13" s="725">
        <v>8.2522029966898294E-2</v>
      </c>
    </row>
    <row r="14" spans="1:9" ht="24" customHeight="1">
      <c r="A14" s="133"/>
      <c r="B14" s="749">
        <v>2018</v>
      </c>
      <c r="C14" s="721">
        <v>4400.1302791490043</v>
      </c>
      <c r="D14" s="721">
        <v>10.114968972651173</v>
      </c>
      <c r="E14" s="721">
        <v>7.615135368552048</v>
      </c>
      <c r="F14" s="722">
        <v>4417.8603834902069</v>
      </c>
      <c r="G14" s="723">
        <v>4.0970612278621124</v>
      </c>
      <c r="H14" s="724">
        <v>1.5416260182388161E-2</v>
      </c>
      <c r="I14" s="725">
        <v>8.8642217564023643E-2</v>
      </c>
    </row>
    <row r="15" spans="1:9" ht="24" customHeight="1">
      <c r="A15" s="133"/>
      <c r="B15" s="749">
        <v>2019</v>
      </c>
      <c r="C15" s="721">
        <v>3911.1280637435138</v>
      </c>
      <c r="D15" s="721">
        <v>17.009462021422134</v>
      </c>
      <c r="E15" s="721">
        <v>6.3699511396076396</v>
      </c>
      <c r="F15" s="722">
        <v>3934.5074769045436</v>
      </c>
      <c r="G15" s="723">
        <v>3.7983357089749372</v>
      </c>
      <c r="H15" s="724">
        <v>1.3780228923796352E-2</v>
      </c>
      <c r="I15" s="725">
        <v>7.9125657524552848E-2</v>
      </c>
    </row>
    <row r="16" spans="1:9" ht="24" customHeight="1">
      <c r="A16" s="133"/>
      <c r="B16" s="749">
        <v>2020</v>
      </c>
      <c r="C16" s="721">
        <v>3136.4135233379916</v>
      </c>
      <c r="D16" s="721">
        <v>15.465317740491807</v>
      </c>
      <c r="E16" s="721">
        <v>4466.0674329017756</v>
      </c>
      <c r="F16" s="722">
        <v>7617.9462739802584</v>
      </c>
      <c r="G16" s="723">
        <v>6.9651150066111498</v>
      </c>
      <c r="H16" s="724">
        <v>2.9171147744972314E-2</v>
      </c>
      <c r="I16" s="725">
        <v>0.15314439411721073</v>
      </c>
    </row>
    <row r="17" spans="1:9" ht="24" customHeight="1">
      <c r="A17" s="133"/>
      <c r="B17" s="749">
        <v>2021</v>
      </c>
      <c r="C17" s="721">
        <v>1751.6467922760676</v>
      </c>
      <c r="D17" s="721">
        <v>15.310214519930131</v>
      </c>
      <c r="E17" s="721">
        <v>1557.5385582042782</v>
      </c>
      <c r="F17" s="722">
        <v>3324.4955650002757</v>
      </c>
      <c r="G17" s="723">
        <v>3.0964306309331833</v>
      </c>
      <c r="H17" s="724">
        <v>1.2057720291506837E-2</v>
      </c>
      <c r="I17" s="725">
        <v>6.06133868913293E-2</v>
      </c>
    </row>
    <row r="18" spans="1:9" ht="24" customHeight="1">
      <c r="A18" s="133"/>
      <c r="B18" s="750">
        <v>2022</v>
      </c>
      <c r="C18" s="728">
        <v>1743.23218322</v>
      </c>
      <c r="D18" s="728">
        <v>14.269653999999999</v>
      </c>
      <c r="E18" s="728">
        <v>1968.67957</v>
      </c>
      <c r="F18" s="729">
        <v>3726.18140722</v>
      </c>
      <c r="G18" s="730">
        <v>3.4868478185115079</v>
      </c>
      <c r="H18" s="731">
        <v>1.3081829037011116E-2</v>
      </c>
      <c r="I18" s="732">
        <v>6.526594494067911E-2</v>
      </c>
    </row>
    <row r="19" spans="1:9" ht="23.25" customHeight="1">
      <c r="A19" s="754"/>
      <c r="B19" s="752" t="s">
        <v>56</v>
      </c>
      <c r="C19" s="751"/>
      <c r="D19" s="752"/>
      <c r="E19" s="752"/>
      <c r="F19" s="216"/>
      <c r="G19" s="752"/>
    </row>
    <row r="20" spans="1:9" ht="23.25" customHeight="1">
      <c r="A20" s="752" t="s">
        <v>58</v>
      </c>
      <c r="B20" s="624" t="s">
        <v>508</v>
      </c>
      <c r="C20" s="752"/>
      <c r="D20" s="752"/>
      <c r="E20" s="752"/>
      <c r="F20" s="752"/>
      <c r="G20" s="752"/>
    </row>
    <row r="21" spans="1:9" ht="23.25" customHeight="1">
      <c r="A21" s="752" t="s">
        <v>58</v>
      </c>
      <c r="B21" s="648" t="s">
        <v>506</v>
      </c>
      <c r="C21" s="752"/>
      <c r="D21" s="752"/>
      <c r="E21" s="752"/>
      <c r="F21" s="752"/>
      <c r="G21" s="752"/>
    </row>
    <row r="22" spans="1:9" ht="23.25" customHeight="1">
      <c r="A22" s="752"/>
      <c r="B22" s="752" t="s">
        <v>106</v>
      </c>
      <c r="C22" s="752"/>
      <c r="D22" s="752"/>
      <c r="E22" s="752"/>
      <c r="F22" s="752"/>
      <c r="G22" s="752"/>
    </row>
    <row r="23" spans="1:9" ht="15" customHeight="1">
      <c r="A23" s="752"/>
      <c r="B23" s="752"/>
      <c r="C23" s="752"/>
      <c r="D23" s="752"/>
      <c r="E23" s="752"/>
      <c r="F23" s="752"/>
      <c r="G23" s="752"/>
    </row>
    <row r="24" spans="1:9" ht="15" customHeight="1"/>
    <row r="25" spans="1:9" ht="15" customHeight="1"/>
    <row r="26" spans="1:9" ht="15" customHeight="1"/>
    <row r="27" spans="1:9" ht="15" customHeight="1"/>
    <row r="28" spans="1:9" ht="15" customHeight="1"/>
    <row r="29" spans="1:9" ht="15" customHeight="1"/>
    <row r="30" spans="1:9" ht="15" customHeight="1"/>
    <row r="31" spans="1:9" ht="15" customHeight="1"/>
    <row r="32" spans="1:9" ht="15" customHeight="1"/>
    <row r="33" spans="1:9" ht="15" customHeight="1"/>
    <row r="34" spans="1:9" ht="15" customHeight="1"/>
    <row r="35" spans="1:9" ht="15" customHeight="1"/>
    <row r="36" spans="1:9" ht="15" customHeight="1"/>
    <row r="37" spans="1:9" ht="15" customHeight="1"/>
    <row r="38" spans="1:9" ht="15" customHeight="1"/>
    <row r="39" spans="1:9" ht="15" customHeight="1"/>
    <row r="40" spans="1:9" ht="15" customHeight="1"/>
    <row r="41" spans="1:9" ht="15" customHeight="1"/>
    <row r="42" spans="1:9" ht="15" customHeight="1"/>
    <row r="43" spans="1:9" ht="15" customHeight="1"/>
    <row r="44" spans="1:9" ht="15" customHeight="1"/>
    <row r="45" spans="1:9" ht="15" customHeight="1"/>
    <row r="46" spans="1:9">
      <c r="B46" s="175"/>
      <c r="C46" s="176"/>
      <c r="D46" s="176"/>
      <c r="E46" s="176"/>
      <c r="F46" s="176"/>
    </row>
    <row r="47" spans="1:9">
      <c r="A47" s="177"/>
      <c r="B47" s="175"/>
      <c r="C47" s="176"/>
      <c r="D47" s="176"/>
      <c r="E47" s="176"/>
      <c r="F47" s="176"/>
    </row>
    <row r="48" spans="1:9">
      <c r="B48" s="188"/>
      <c r="C48" s="176"/>
      <c r="D48" s="176"/>
      <c r="E48" s="176"/>
      <c r="F48" s="176"/>
      <c r="G48" s="176"/>
      <c r="H48" s="176"/>
      <c r="I48" s="176"/>
    </row>
    <row r="49" spans="1:9">
      <c r="B49" s="188"/>
      <c r="C49" s="176"/>
      <c r="D49" s="176"/>
      <c r="E49" s="176"/>
      <c r="F49" s="176"/>
      <c r="G49" s="176"/>
      <c r="H49" s="176"/>
      <c r="I49" s="176"/>
    </row>
    <row r="50" spans="1:9">
      <c r="B50" s="188"/>
      <c r="C50" s="176"/>
      <c r="D50" s="176"/>
      <c r="E50" s="176"/>
      <c r="F50" s="176"/>
      <c r="G50" s="176"/>
      <c r="H50" s="176"/>
      <c r="I50" s="176"/>
    </row>
    <row r="51" spans="1:9">
      <c r="B51" s="188"/>
      <c r="C51" s="176"/>
      <c r="D51" s="176"/>
      <c r="E51" s="189"/>
      <c r="F51" s="176"/>
      <c r="G51" s="176"/>
      <c r="H51" s="176"/>
      <c r="I51" s="176"/>
    </row>
    <row r="52" spans="1:9">
      <c r="B52" s="188"/>
      <c r="C52" s="176"/>
      <c r="D52" s="176"/>
      <c r="E52" s="189"/>
      <c r="F52" s="176"/>
      <c r="G52" s="176"/>
      <c r="H52" s="176"/>
      <c r="I52" s="176"/>
    </row>
    <row r="53" spans="1:9">
      <c r="B53" s="188"/>
      <c r="C53" s="176"/>
      <c r="D53" s="176"/>
      <c r="E53" s="189"/>
      <c r="F53" s="176"/>
      <c r="G53" s="176"/>
      <c r="H53" s="176"/>
      <c r="I53" s="176"/>
    </row>
    <row r="54" spans="1:9" ht="14.25" customHeight="1">
      <c r="A54" s="59"/>
      <c r="B54" s="188"/>
      <c r="C54" s="176"/>
      <c r="D54" s="176"/>
      <c r="E54" s="176"/>
      <c r="F54" s="176"/>
      <c r="G54" s="176"/>
      <c r="H54" s="176"/>
      <c r="I54" s="176"/>
    </row>
    <row r="55" spans="1:9">
      <c r="B55" s="188"/>
      <c r="C55" s="176"/>
      <c r="D55" s="176"/>
      <c r="E55" s="176"/>
      <c r="F55" s="176"/>
      <c r="G55" s="176"/>
      <c r="H55" s="176"/>
      <c r="I55" s="176"/>
    </row>
    <row r="56" spans="1:9">
      <c r="B56" s="188"/>
      <c r="C56" s="176"/>
      <c r="E56" s="176"/>
      <c r="F56" s="176"/>
      <c r="G56" s="176"/>
      <c r="H56" s="176"/>
      <c r="I56" s="176"/>
    </row>
    <row r="57" spans="1:9">
      <c r="B57" s="188"/>
      <c r="C57" s="176"/>
      <c r="E57" s="176"/>
      <c r="F57" s="176"/>
      <c r="G57" s="176"/>
      <c r="H57" s="176"/>
      <c r="I57" s="176"/>
    </row>
    <row r="58" spans="1:9">
      <c r="B58" s="188"/>
      <c r="C58" s="176"/>
      <c r="E58" s="176"/>
      <c r="F58" s="176"/>
      <c r="G58" s="176"/>
      <c r="H58" s="176"/>
      <c r="I58" s="176"/>
    </row>
    <row r="59" spans="1:9">
      <c r="B59" s="188"/>
      <c r="C59" s="176"/>
      <c r="E59" s="176"/>
      <c r="F59" s="176"/>
      <c r="G59" s="176"/>
      <c r="H59" s="176"/>
      <c r="I59" s="176"/>
    </row>
    <row r="60" spans="1:9">
      <c r="B60" s="188"/>
      <c r="C60" s="176"/>
      <c r="E60" s="176"/>
      <c r="F60" s="176"/>
      <c r="G60" s="176"/>
      <c r="H60" s="176"/>
      <c r="I60" s="176"/>
    </row>
    <row r="61" spans="1:9">
      <c r="H61" s="176"/>
      <c r="I61" s="176"/>
    </row>
    <row r="67" spans="3:3">
      <c r="C67" s="152"/>
    </row>
    <row r="68" spans="3:3">
      <c r="C68" s="152"/>
    </row>
    <row r="69" spans="3:3">
      <c r="C69" s="152"/>
    </row>
    <row r="70" spans="3:3">
      <c r="C70" s="152"/>
    </row>
    <row r="71" spans="3:3">
      <c r="C71" s="152"/>
    </row>
    <row r="72" spans="3:3">
      <c r="C72" s="152"/>
    </row>
  </sheetData>
  <printOptions gridLinesSet="0"/>
  <pageMargins left="0.55118110236220474" right="0.39370078740157483" top="0.59055118110236227" bottom="0.59055118110236227" header="0.51181102362204722" footer="0.51181102362204722"/>
  <pageSetup scale="90" firstPageNumber="25"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5:CH22"/>
  <sheetViews>
    <sheetView showGridLines="0" zoomScaleNormal="100" zoomScaleSheetLayoutView="110" zoomScalePageLayoutView="76" workbookViewId="0">
      <selection activeCell="I16" sqref="I16"/>
    </sheetView>
  </sheetViews>
  <sheetFormatPr baseColWidth="10" defaultColWidth="10.85546875" defaultRowHeight="23.25"/>
  <cols>
    <col min="1" max="1" width="10.7109375" style="136" customWidth="1"/>
    <col min="2" max="2" width="11.140625" style="135" customWidth="1"/>
    <col min="3" max="3" width="30.7109375" style="141" customWidth="1"/>
    <col min="4" max="4" width="29.28515625" style="141" customWidth="1"/>
    <col min="5" max="5" width="26.85546875" style="141" customWidth="1"/>
    <col min="6" max="6" width="21.140625" style="141" customWidth="1"/>
    <col min="7" max="7" width="23.140625" style="141" customWidth="1"/>
    <col min="8" max="8" width="8" style="59" customWidth="1"/>
    <col min="9" max="12" width="10" style="59" customWidth="1"/>
    <col min="13" max="24" width="9.7109375" style="59" customWidth="1"/>
    <col min="25" max="86" width="8.7109375" style="59" customWidth="1"/>
    <col min="87" max="207" width="8.7109375" style="135" customWidth="1"/>
    <col min="208" max="16384" width="10.85546875" style="135"/>
  </cols>
  <sheetData>
    <row r="5" spans="1:86" s="136" customFormat="1">
      <c r="A5" s="134"/>
      <c r="B5" s="598" t="s">
        <v>512</v>
      </c>
      <c r="C5" s="597"/>
      <c r="D5" s="597"/>
      <c r="E5" s="597"/>
      <c r="F5" s="597"/>
      <c r="G5" s="59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row>
    <row r="6" spans="1:86">
      <c r="B6" s="600" t="s">
        <v>2</v>
      </c>
      <c r="C6" s="601"/>
      <c r="D6" s="601"/>
      <c r="E6" s="601"/>
      <c r="F6" s="601"/>
      <c r="G6" s="602"/>
    </row>
    <row r="7" spans="1:86" s="763" customFormat="1">
      <c r="A7" s="761"/>
      <c r="B7" s="764"/>
      <c r="C7" s="762"/>
      <c r="D7" s="762"/>
      <c r="E7" s="762"/>
      <c r="F7" s="762"/>
      <c r="G7" s="762"/>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row>
    <row r="8" spans="1:86" s="190" customFormat="1" ht="57.75" customHeight="1">
      <c r="B8" s="434" t="s">
        <v>7</v>
      </c>
      <c r="C8" s="567" t="s">
        <v>76</v>
      </c>
      <c r="D8" s="567" t="s">
        <v>73</v>
      </c>
      <c r="E8" s="567" t="s">
        <v>74</v>
      </c>
      <c r="F8" s="567" t="s">
        <v>75</v>
      </c>
      <c r="G8" s="585" t="s">
        <v>53</v>
      </c>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row>
    <row r="9" spans="1:86" ht="24" customHeight="1">
      <c r="A9" s="59"/>
      <c r="B9" s="749">
        <v>2013</v>
      </c>
      <c r="C9" s="765">
        <v>49836.67630924</v>
      </c>
      <c r="D9" s="765">
        <v>15251.70275441</v>
      </c>
      <c r="E9" s="765">
        <v>1806.6824653200001</v>
      </c>
      <c r="F9" s="765">
        <v>1421.456486</v>
      </c>
      <c r="G9" s="766">
        <v>68316.518014969988</v>
      </c>
      <c r="H9" s="145"/>
    </row>
    <row r="10" spans="1:86" ht="24" customHeight="1">
      <c r="A10" s="59"/>
      <c r="B10" s="749">
        <v>2014</v>
      </c>
      <c r="C10" s="767">
        <v>57803.423059670022</v>
      </c>
      <c r="D10" s="767">
        <v>18553.70867597</v>
      </c>
      <c r="E10" s="767">
        <v>2320.03932007</v>
      </c>
      <c r="F10" s="767">
        <v>4873.3463624300002</v>
      </c>
      <c r="G10" s="766">
        <v>83550.517418140036</v>
      </c>
      <c r="H10" s="145"/>
    </row>
    <row r="11" spans="1:86" ht="24" customHeight="1">
      <c r="A11" s="59"/>
      <c r="B11" s="749">
        <v>2015</v>
      </c>
      <c r="C11" s="767">
        <v>59061.799763880001</v>
      </c>
      <c r="D11" s="767">
        <v>18229.816781489997</v>
      </c>
      <c r="E11" s="767">
        <v>3109.9636181599999</v>
      </c>
      <c r="F11" s="767">
        <v>4754.4158268500005</v>
      </c>
      <c r="G11" s="766">
        <v>85155.99599037999</v>
      </c>
      <c r="H11" s="145"/>
    </row>
    <row r="12" spans="1:86" ht="24" customHeight="1">
      <c r="A12" s="59"/>
      <c r="B12" s="749">
        <v>2016</v>
      </c>
      <c r="C12" s="767">
        <v>55723.239944630019</v>
      </c>
      <c r="D12" s="767">
        <v>21403.58828394</v>
      </c>
      <c r="E12" s="767">
        <v>4288.7672017899986</v>
      </c>
      <c r="F12" s="767">
        <v>2768.6971279800014</v>
      </c>
      <c r="G12" s="766">
        <v>84184.292558340036</v>
      </c>
      <c r="H12" s="145"/>
    </row>
    <row r="13" spans="1:86" ht="24" customHeight="1">
      <c r="A13" s="59"/>
      <c r="B13" s="768">
        <v>2017</v>
      </c>
      <c r="C13" s="767">
        <v>50535.48444077</v>
      </c>
      <c r="D13" s="767">
        <v>29548.687420491813</v>
      </c>
      <c r="E13" s="767">
        <v>3243.9588227572449</v>
      </c>
      <c r="F13" s="769">
        <v>2885.653077049999</v>
      </c>
      <c r="G13" s="766">
        <v>86213.783761069048</v>
      </c>
      <c r="H13" s="145"/>
    </row>
    <row r="14" spans="1:86" ht="24" customHeight="1">
      <c r="A14" s="59"/>
      <c r="B14" s="749">
        <v>2018</v>
      </c>
      <c r="C14" s="767">
        <v>51205.760338776898</v>
      </c>
      <c r="D14" s="767">
        <v>31131.203231998581</v>
      </c>
      <c r="E14" s="767">
        <v>3626.5811969700003</v>
      </c>
      <c r="F14" s="769">
        <v>2553.1015617600001</v>
      </c>
      <c r="G14" s="766">
        <v>88516.646329505485</v>
      </c>
      <c r="H14" s="145"/>
    </row>
    <row r="15" spans="1:86" ht="24" customHeight="1">
      <c r="A15" s="59"/>
      <c r="B15" s="749">
        <v>2019</v>
      </c>
      <c r="C15" s="767">
        <v>48248.798991650008</v>
      </c>
      <c r="D15" s="767">
        <v>36689.655885248598</v>
      </c>
      <c r="E15" s="767">
        <v>3368.6782566800002</v>
      </c>
      <c r="F15" s="769">
        <v>381.13759299999998</v>
      </c>
      <c r="G15" s="766">
        <v>88688.270726578616</v>
      </c>
      <c r="H15" s="145"/>
    </row>
    <row r="16" spans="1:86" ht="24" customHeight="1">
      <c r="A16" s="59"/>
      <c r="B16" s="749">
        <v>2020</v>
      </c>
      <c r="C16" s="770">
        <v>49183.559726960004</v>
      </c>
      <c r="D16" s="770">
        <v>42127.931938141672</v>
      </c>
      <c r="E16" s="770">
        <v>6836.0920843600006</v>
      </c>
      <c r="F16" s="771">
        <v>0</v>
      </c>
      <c r="G16" s="766">
        <v>98147.583749461672</v>
      </c>
      <c r="H16" s="145"/>
    </row>
    <row r="17" spans="1:86" ht="24" customHeight="1">
      <c r="A17" s="59"/>
      <c r="B17" s="749">
        <v>2021</v>
      </c>
      <c r="C17" s="770">
        <v>52398.015525000003</v>
      </c>
      <c r="D17" s="770">
        <v>45098.987155364695</v>
      </c>
      <c r="E17" s="770">
        <v>3115.3930395883326</v>
      </c>
      <c r="F17" s="771">
        <v>0</v>
      </c>
      <c r="G17" s="766">
        <v>100612.39571995304</v>
      </c>
      <c r="H17" s="145"/>
    </row>
    <row r="18" spans="1:86" ht="24" customHeight="1">
      <c r="A18" s="59"/>
      <c r="B18" s="750">
        <v>2022</v>
      </c>
      <c r="C18" s="772">
        <v>54856.406035</v>
      </c>
      <c r="D18" s="772">
        <v>48281.308006210013</v>
      </c>
      <c r="E18" s="772">
        <v>3726.1814072200004</v>
      </c>
      <c r="F18" s="773">
        <v>0</v>
      </c>
      <c r="G18" s="774">
        <v>106863.89544843002</v>
      </c>
      <c r="H18" s="145"/>
    </row>
    <row r="19" spans="1:86" s="775" customFormat="1" ht="15.75">
      <c r="B19" s="630" t="s">
        <v>510</v>
      </c>
      <c r="C19" s="776"/>
      <c r="D19" s="776"/>
      <c r="E19" s="776"/>
      <c r="F19" s="776"/>
      <c r="G19" s="776"/>
      <c r="H19" s="216"/>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6"/>
      <c r="BK19" s="216"/>
      <c r="BL19" s="216"/>
      <c r="BM19" s="216"/>
      <c r="BN19" s="216"/>
      <c r="BO19" s="216"/>
      <c r="BP19" s="216"/>
      <c r="BQ19" s="216"/>
      <c r="BR19" s="216"/>
      <c r="BS19" s="216"/>
      <c r="BT19" s="216"/>
      <c r="BU19" s="216"/>
      <c r="BV19" s="216"/>
      <c r="BW19" s="216"/>
      <c r="BX19" s="216"/>
      <c r="BY19" s="216"/>
      <c r="BZ19" s="216"/>
      <c r="CA19" s="216"/>
      <c r="CB19" s="216"/>
      <c r="CC19" s="216"/>
      <c r="CD19" s="216"/>
      <c r="CE19" s="216"/>
      <c r="CF19" s="216"/>
      <c r="CG19" s="216"/>
      <c r="CH19" s="216"/>
    </row>
    <row r="20" spans="1:86" s="775" customFormat="1" ht="14.1" customHeight="1">
      <c r="B20" s="624"/>
      <c r="C20" s="776"/>
      <c r="D20" s="777"/>
      <c r="E20" s="778"/>
      <c r="F20" s="777"/>
      <c r="G20" s="777"/>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216"/>
      <c r="CH20" s="216"/>
    </row>
    <row r="21" spans="1:86" ht="14.1" customHeight="1">
      <c r="D21" s="191"/>
      <c r="E21" s="146"/>
      <c r="F21" s="191"/>
      <c r="G21" s="140"/>
    </row>
    <row r="22" spans="1:86" ht="14.1" customHeight="1">
      <c r="D22" s="191"/>
      <c r="E22" s="146"/>
      <c r="F22" s="191"/>
      <c r="G22" s="191"/>
    </row>
  </sheetData>
  <printOptions gridLinesSet="0"/>
  <pageMargins left="0.74803149606299213" right="0.39370078740157483" top="0.59055118110236227" bottom="0.59055118110236227" header="0.51181102362204722" footer="0.51181102362204722"/>
  <pageSetup scale="87" firstPageNumber="25"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5:CI21"/>
  <sheetViews>
    <sheetView showGridLines="0" zoomScaleNormal="100" zoomScaleSheetLayoutView="110" zoomScalePageLayoutView="76" workbookViewId="0">
      <selection activeCell="C22" sqref="C22"/>
    </sheetView>
  </sheetViews>
  <sheetFormatPr baseColWidth="10" defaultColWidth="10.85546875" defaultRowHeight="23.25"/>
  <cols>
    <col min="1" max="1" width="10.85546875" style="136" customWidth="1"/>
    <col min="2" max="2" width="12.5703125" style="135" customWidth="1"/>
    <col min="3" max="3" width="30.7109375" style="141" customWidth="1"/>
    <col min="4" max="4" width="29.28515625" style="141" customWidth="1"/>
    <col min="5" max="5" width="26.7109375" style="141" customWidth="1"/>
    <col min="6" max="6" width="23" style="141" customWidth="1"/>
    <col min="7" max="7" width="18.28515625" style="141" customWidth="1"/>
    <col min="8" max="8" width="8" style="59" customWidth="1"/>
    <col min="9" max="13" width="10" style="59" customWidth="1"/>
    <col min="14" max="25" width="9.7109375" style="59" customWidth="1"/>
    <col min="26" max="87" width="8.7109375" style="59" customWidth="1"/>
    <col min="88" max="113" width="8.7109375" style="135" customWidth="1"/>
    <col min="114" max="16384" width="10.85546875" style="135"/>
  </cols>
  <sheetData>
    <row r="5" spans="1:87">
      <c r="A5" s="134"/>
      <c r="B5" s="598" t="s">
        <v>511</v>
      </c>
      <c r="C5" s="597"/>
      <c r="D5" s="597"/>
      <c r="E5" s="597"/>
      <c r="F5" s="597"/>
      <c r="G5" s="599"/>
    </row>
    <row r="6" spans="1:87">
      <c r="B6" s="600" t="s">
        <v>575</v>
      </c>
      <c r="C6" s="601"/>
      <c r="D6" s="601"/>
      <c r="E6" s="601"/>
      <c r="F6" s="601"/>
      <c r="G6" s="602"/>
    </row>
    <row r="7" spans="1:87" s="763" customFormat="1">
      <c r="A7" s="761"/>
      <c r="B7" s="607"/>
      <c r="C7" s="762"/>
      <c r="D7" s="762"/>
      <c r="E7" s="762"/>
      <c r="F7" s="762"/>
      <c r="G7" s="762"/>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8"/>
      <c r="BL7" s="328"/>
      <c r="BM7" s="328"/>
      <c r="BN7" s="328"/>
      <c r="BO7" s="328"/>
      <c r="BP7" s="328"/>
      <c r="BQ7" s="328"/>
      <c r="BR7" s="328"/>
      <c r="BS7" s="328"/>
      <c r="BT7" s="328"/>
      <c r="BU7" s="328"/>
      <c r="BV7" s="328"/>
      <c r="BW7" s="328"/>
      <c r="BX7" s="328"/>
      <c r="BY7" s="328"/>
      <c r="BZ7" s="328"/>
      <c r="CA7" s="328"/>
      <c r="CB7" s="328"/>
      <c r="CC7" s="328"/>
      <c r="CD7" s="328"/>
      <c r="CE7" s="328"/>
      <c r="CF7" s="328"/>
      <c r="CG7" s="328"/>
      <c r="CH7" s="328"/>
      <c r="CI7" s="328"/>
    </row>
    <row r="8" spans="1:87" s="138" customFormat="1" ht="49.5" customHeight="1">
      <c r="A8" s="137"/>
      <c r="B8" s="434" t="s">
        <v>7</v>
      </c>
      <c r="C8" s="567" t="s">
        <v>76</v>
      </c>
      <c r="D8" s="567" t="s">
        <v>73</v>
      </c>
      <c r="E8" s="567" t="s">
        <v>74</v>
      </c>
      <c r="F8" s="567" t="s">
        <v>75</v>
      </c>
      <c r="G8" s="585" t="s">
        <v>53</v>
      </c>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row>
    <row r="9" spans="1:87" s="35" customFormat="1" ht="24" customHeight="1">
      <c r="A9" s="59"/>
      <c r="B9" s="748">
        <v>2013</v>
      </c>
      <c r="C9" s="721">
        <v>77774.984779623177</v>
      </c>
      <c r="D9" s="721">
        <v>23801.766839889486</v>
      </c>
      <c r="E9" s="721">
        <v>2819.5038603692533</v>
      </c>
      <c r="F9" s="721">
        <v>2218.3212194479624</v>
      </c>
      <c r="G9" s="766">
        <v>106614.57669932987</v>
      </c>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row>
    <row r="10" spans="1:87" s="35" customFormat="1" ht="24" customHeight="1">
      <c r="A10" s="59"/>
      <c r="B10" s="749">
        <v>2014</v>
      </c>
      <c r="C10" s="721">
        <v>86441.547009077709</v>
      </c>
      <c r="D10" s="721">
        <v>27745.956827694994</v>
      </c>
      <c r="E10" s="721">
        <v>3469.4794414115522</v>
      </c>
      <c r="F10" s="721">
        <v>7287.7967494182431</v>
      </c>
      <c r="G10" s="766">
        <v>124944.78002760248</v>
      </c>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row>
    <row r="11" spans="1:87" s="35" customFormat="1" ht="24" customHeight="1">
      <c r="A11" s="59"/>
      <c r="B11" s="749">
        <v>2015</v>
      </c>
      <c r="C11" s="721">
        <v>85568.047458020141</v>
      </c>
      <c r="D11" s="721">
        <v>26411.146184940997</v>
      </c>
      <c r="E11" s="721">
        <v>4505.6790604978496</v>
      </c>
      <c r="F11" s="721">
        <v>6888.1422634171513</v>
      </c>
      <c r="G11" s="766">
        <v>123373.01496687613</v>
      </c>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row>
    <row r="12" spans="1:87" s="35" customFormat="1" ht="24" customHeight="1">
      <c r="A12" s="59"/>
      <c r="B12" s="749">
        <v>2016</v>
      </c>
      <c r="C12" s="721">
        <v>76123.211192481816</v>
      </c>
      <c r="D12" s="721">
        <v>29239.324074376775</v>
      </c>
      <c r="E12" s="721">
        <v>5858.8612539696969</v>
      </c>
      <c r="F12" s="721">
        <v>3782.3018979274266</v>
      </c>
      <c r="G12" s="766">
        <v>115003.6984187557</v>
      </c>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row>
    <row r="13" spans="1:87" s="35" customFormat="1" ht="24" customHeight="1">
      <c r="A13" s="59"/>
      <c r="B13" s="749">
        <v>2017</v>
      </c>
      <c r="C13" s="721">
        <v>64762.152708014102</v>
      </c>
      <c r="D13" s="721">
        <v>37867.186358728584</v>
      </c>
      <c r="E13" s="721">
        <v>4157.1928909506132</v>
      </c>
      <c r="F13" s="721">
        <v>3698.0174882323809</v>
      </c>
      <c r="G13" s="766">
        <v>110484.54944592567</v>
      </c>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row>
    <row r="14" spans="1:87" s="35" customFormat="1" ht="24" customHeight="1">
      <c r="A14" s="59"/>
      <c r="B14" s="749">
        <v>2018</v>
      </c>
      <c r="C14" s="721">
        <v>62378.280733430918</v>
      </c>
      <c r="D14" s="721">
        <v>37923.681279751188</v>
      </c>
      <c r="E14" s="721">
        <v>4417.8603834902078</v>
      </c>
      <c r="F14" s="721">
        <v>3110.1595778829565</v>
      </c>
      <c r="G14" s="766">
        <v>107829.98197455527</v>
      </c>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row>
    <row r="15" spans="1:87" s="35" customFormat="1" ht="24" customHeight="1">
      <c r="A15" s="59"/>
      <c r="B15" s="749">
        <v>2019</v>
      </c>
      <c r="C15" s="721">
        <v>56353.039952056279</v>
      </c>
      <c r="D15" s="721">
        <v>42852.333884754888</v>
      </c>
      <c r="E15" s="721">
        <v>3934.5074769045432</v>
      </c>
      <c r="F15" s="721">
        <v>445.15640709060176</v>
      </c>
      <c r="G15" s="766">
        <v>103585.03772080631</v>
      </c>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row>
    <row r="16" spans="1:87" s="35" customFormat="1" ht="24" customHeight="1">
      <c r="A16" s="59"/>
      <c r="B16" s="749">
        <v>2020</v>
      </c>
      <c r="C16" s="721">
        <v>54808.757831142953</v>
      </c>
      <c r="D16" s="721">
        <v>46946.167222190925</v>
      </c>
      <c r="E16" s="721">
        <v>7617.9462739802602</v>
      </c>
      <c r="F16" s="721">
        <v>0</v>
      </c>
      <c r="G16" s="766">
        <v>109372.87132731413</v>
      </c>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row>
    <row r="17" spans="1:87" s="35" customFormat="1" ht="24" customHeight="1">
      <c r="A17" s="59"/>
      <c r="B17" s="749">
        <v>2021</v>
      </c>
      <c r="C17" s="721">
        <v>55914.92566559001</v>
      </c>
      <c r="D17" s="721">
        <v>48125.99273311154</v>
      </c>
      <c r="E17" s="721">
        <v>3324.4955650002757</v>
      </c>
      <c r="F17" s="721">
        <v>0</v>
      </c>
      <c r="G17" s="766">
        <v>107365.41396370184</v>
      </c>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row>
    <row r="18" spans="1:87" s="35" customFormat="1" ht="24" customHeight="1">
      <c r="A18" s="59"/>
      <c r="B18" s="750">
        <v>2022</v>
      </c>
      <c r="C18" s="728">
        <v>54856.406035</v>
      </c>
      <c r="D18" s="728">
        <v>48281.308006210013</v>
      </c>
      <c r="E18" s="728">
        <v>3726.1814072200004</v>
      </c>
      <c r="F18" s="728">
        <v>0</v>
      </c>
      <c r="G18" s="774">
        <v>106863.89544843002</v>
      </c>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row>
    <row r="19" spans="1:87" s="143" customFormat="1" ht="21.75" customHeight="1">
      <c r="A19" s="59"/>
      <c r="B19" s="624" t="s">
        <v>506</v>
      </c>
      <c r="C19" s="648"/>
      <c r="D19" s="776"/>
      <c r="E19" s="779"/>
      <c r="F19" s="142"/>
      <c r="G19" s="142"/>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row>
    <row r="20" spans="1:87" s="65" customFormat="1" ht="23.25" customHeight="1">
      <c r="A20" s="64"/>
      <c r="B20" s="648" t="s">
        <v>57</v>
      </c>
      <c r="C20" s="780"/>
      <c r="D20" s="780"/>
      <c r="E20" s="781"/>
    </row>
    <row r="21" spans="1:87">
      <c r="B21" s="775"/>
      <c r="C21" s="776"/>
      <c r="D21" s="776"/>
      <c r="E21" s="776"/>
    </row>
  </sheetData>
  <phoneticPr fontId="10" type="noConversion"/>
  <printOptions gridLinesSet="0"/>
  <pageMargins left="0.74803149606299213" right="0.39370078740157483" top="0.59055118110236227" bottom="0.59055118110236227" header="0.51181102362204722" footer="0.51181102362204722"/>
  <pageSetup scale="83" firstPageNumber="25"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5:T84"/>
  <sheetViews>
    <sheetView showGridLines="0" topLeftCell="A19" zoomScale="80" zoomScaleNormal="80" zoomScaleSheetLayoutView="90" zoomScalePageLayoutView="67" workbookViewId="0">
      <selection activeCell="B43" sqref="B43:M43"/>
    </sheetView>
  </sheetViews>
  <sheetFormatPr baseColWidth="10" defaultColWidth="10.85546875" defaultRowHeight="23.25"/>
  <cols>
    <col min="1" max="1" width="10.7109375" style="126" customWidth="1"/>
    <col min="2" max="2" width="3.7109375" style="126" customWidth="1"/>
    <col min="3" max="3" width="69.5703125" style="126" customWidth="1"/>
    <col min="4" max="5" width="12.5703125" style="126" bestFit="1" customWidth="1"/>
    <col min="6" max="6" width="12.42578125" style="126" bestFit="1" customWidth="1"/>
    <col min="7" max="7" width="14" style="126" customWidth="1"/>
    <col min="8" max="8" width="13.42578125" style="126" customWidth="1"/>
    <col min="9" max="9" width="13.28515625" style="126" customWidth="1"/>
    <col min="10" max="10" width="13.140625" style="126" customWidth="1"/>
    <col min="11" max="11" width="15" style="126" customWidth="1"/>
    <col min="12" max="12" width="13.85546875" style="126" customWidth="1"/>
    <col min="13" max="13" width="16" style="126" customWidth="1"/>
    <col min="14" max="14" width="27.7109375" style="126" customWidth="1"/>
    <col min="15" max="15" width="19.7109375" style="126" bestFit="1" customWidth="1"/>
    <col min="16" max="16384" width="10.85546875" style="126"/>
  </cols>
  <sheetData>
    <row r="5" spans="1:14">
      <c r="A5" s="144"/>
      <c r="B5" s="598" t="s">
        <v>516</v>
      </c>
      <c r="C5" s="597"/>
      <c r="D5" s="597"/>
      <c r="E5" s="597"/>
      <c r="F5" s="597"/>
      <c r="G5" s="597"/>
      <c r="H5" s="597"/>
      <c r="I5" s="597"/>
      <c r="J5" s="597"/>
      <c r="K5" s="597"/>
      <c r="L5" s="597"/>
      <c r="M5" s="599"/>
    </row>
    <row r="6" spans="1:14">
      <c r="A6" s="144"/>
      <c r="B6" s="600" t="s">
        <v>77</v>
      </c>
      <c r="C6" s="601"/>
      <c r="D6" s="601"/>
      <c r="E6" s="601"/>
      <c r="F6" s="601"/>
      <c r="G6" s="601"/>
      <c r="H6" s="601"/>
      <c r="I6" s="601"/>
      <c r="J6" s="601"/>
      <c r="K6" s="601"/>
      <c r="L6" s="601"/>
      <c r="M6" s="602"/>
    </row>
    <row r="7" spans="1:14" s="786" customFormat="1">
      <c r="A7" s="785"/>
      <c r="B7" s="671"/>
      <c r="C7" s="787"/>
      <c r="D7" s="787"/>
      <c r="E7" s="787"/>
      <c r="F7" s="787"/>
      <c r="G7" s="787"/>
      <c r="H7" s="787"/>
      <c r="I7" s="787"/>
      <c r="J7" s="787"/>
      <c r="K7" s="787"/>
      <c r="L7" s="787"/>
      <c r="M7" s="787"/>
    </row>
    <row r="8" spans="1:14" ht="31.5" customHeight="1">
      <c r="A8" s="118"/>
      <c r="B8" s="1609" t="s">
        <v>33</v>
      </c>
      <c r="C8" s="1611"/>
      <c r="D8" s="1611">
        <v>2013</v>
      </c>
      <c r="E8" s="1611">
        <v>2014</v>
      </c>
      <c r="F8" s="1611">
        <v>2015</v>
      </c>
      <c r="G8" s="1611">
        <v>2016</v>
      </c>
      <c r="H8" s="1611">
        <v>2017</v>
      </c>
      <c r="I8" s="1611">
        <v>2018</v>
      </c>
      <c r="J8" s="1611">
        <v>2019</v>
      </c>
      <c r="K8" s="1611">
        <v>2020</v>
      </c>
      <c r="L8" s="1611">
        <v>2021</v>
      </c>
      <c r="M8" s="1613">
        <v>2022</v>
      </c>
    </row>
    <row r="9" spans="1:14">
      <c r="B9" s="1610" t="s">
        <v>34</v>
      </c>
      <c r="C9" s="1612"/>
      <c r="D9" s="1612"/>
      <c r="E9" s="1612"/>
      <c r="F9" s="1612"/>
      <c r="G9" s="1612"/>
      <c r="H9" s="1612"/>
      <c r="I9" s="1612"/>
      <c r="J9" s="1612"/>
      <c r="K9" s="1612"/>
      <c r="L9" s="1612"/>
      <c r="M9" s="1614"/>
    </row>
    <row r="10" spans="1:14" s="144" customFormat="1" ht="27.75" customHeight="1">
      <c r="A10" s="122"/>
      <c r="B10" s="969" t="s">
        <v>479</v>
      </c>
      <c r="C10" s="943"/>
      <c r="D10" s="944">
        <f t="shared" ref="D10:M10" si="0">SUM(D11:D19)</f>
        <v>13826.12411936</v>
      </c>
      <c r="E10" s="944">
        <f t="shared" si="0"/>
        <v>14527.186098679997</v>
      </c>
      <c r="F10" s="944">
        <f t="shared" si="0"/>
        <v>16325.49260396</v>
      </c>
      <c r="G10" s="944">
        <f t="shared" si="0"/>
        <v>16357.131883</v>
      </c>
      <c r="H10" s="944">
        <f t="shared" si="0"/>
        <v>17227.626360960003</v>
      </c>
      <c r="I10" s="944">
        <f t="shared" si="0"/>
        <v>17358.545052476871</v>
      </c>
      <c r="J10" s="944">
        <f t="shared" si="0"/>
        <v>17657.976933999998</v>
      </c>
      <c r="K10" s="944">
        <f t="shared" si="0"/>
        <v>17477.356425599999</v>
      </c>
      <c r="L10" s="944">
        <f t="shared" si="0"/>
        <v>18954.131848000001</v>
      </c>
      <c r="M10" s="970">
        <f t="shared" si="0"/>
        <v>20496.408614</v>
      </c>
    </row>
    <row r="11" spans="1:14" s="144" customFormat="1" ht="18" customHeight="1">
      <c r="B11" s="971"/>
      <c r="C11" s="945" t="s">
        <v>83</v>
      </c>
      <c r="D11" s="946">
        <v>8273.3733470000006</v>
      </c>
      <c r="E11" s="946">
        <v>8829.8347130000002</v>
      </c>
      <c r="F11" s="946">
        <v>9993.2103490000009</v>
      </c>
      <c r="G11" s="972">
        <v>9978.8828400000002</v>
      </c>
      <c r="H11" s="972">
        <v>10574.35223</v>
      </c>
      <c r="I11" s="972">
        <v>10667.843338026873</v>
      </c>
      <c r="J11" s="972">
        <v>10936.949771</v>
      </c>
      <c r="K11" s="972">
        <v>11074.542654999999</v>
      </c>
      <c r="L11" s="972">
        <v>11905.334467000001</v>
      </c>
      <c r="M11" s="973">
        <v>13217.238178</v>
      </c>
    </row>
    <row r="12" spans="1:14" ht="18" customHeight="1">
      <c r="B12" s="974"/>
      <c r="C12" s="945" t="s">
        <v>36</v>
      </c>
      <c r="D12" s="946">
        <v>2388.1156217600001</v>
      </c>
      <c r="E12" s="946">
        <v>1639.7505325999998</v>
      </c>
      <c r="F12" s="946">
        <v>1810.2583569999999</v>
      </c>
      <c r="G12" s="972">
        <v>1908.72964348</v>
      </c>
      <c r="H12" s="972">
        <v>2169.9138344600001</v>
      </c>
      <c r="I12" s="972">
        <v>2339.5600393600002</v>
      </c>
      <c r="J12" s="972">
        <v>2001.1729459999999</v>
      </c>
      <c r="K12" s="972">
        <v>1703.6383730799998</v>
      </c>
      <c r="L12" s="972">
        <v>1987.717067</v>
      </c>
      <c r="M12" s="973">
        <v>1951.2882810000001</v>
      </c>
    </row>
    <row r="13" spans="1:14" ht="18" customHeight="1">
      <c r="B13" s="974"/>
      <c r="C13" s="945" t="s">
        <v>37</v>
      </c>
      <c r="D13" s="946">
        <v>1077.5364689999999</v>
      </c>
      <c r="E13" s="946">
        <v>1209.729098</v>
      </c>
      <c r="F13" s="946">
        <v>1317.9420709999999</v>
      </c>
      <c r="G13" s="972">
        <v>1332.8273630000001</v>
      </c>
      <c r="H13" s="972">
        <v>1394.3773819999999</v>
      </c>
      <c r="I13" s="972">
        <v>1473.56818619</v>
      </c>
      <c r="J13" s="972">
        <v>1506.665598</v>
      </c>
      <c r="K13" s="972">
        <v>1639.1665216900001</v>
      </c>
      <c r="L13" s="972">
        <v>1725.884088</v>
      </c>
      <c r="M13" s="973">
        <v>1854.697576</v>
      </c>
    </row>
    <row r="14" spans="1:14" ht="18" customHeight="1">
      <c r="B14" s="974"/>
      <c r="C14" s="945" t="s">
        <v>514</v>
      </c>
      <c r="D14" s="946">
        <v>659.83052099999998</v>
      </c>
      <c r="E14" s="946">
        <v>1161.6692423499999</v>
      </c>
      <c r="F14" s="946">
        <v>1631.24082617</v>
      </c>
      <c r="G14" s="972">
        <v>1803.63185632</v>
      </c>
      <c r="H14" s="972">
        <v>1658.5354548</v>
      </c>
      <c r="I14" s="972">
        <v>1661.1310412999999</v>
      </c>
      <c r="J14" s="972">
        <v>2056.0516830000001</v>
      </c>
      <c r="K14" s="972">
        <v>1933.1873851099999</v>
      </c>
      <c r="L14" s="972">
        <v>2126.8345479999998</v>
      </c>
      <c r="M14" s="973">
        <v>2170.8976429999998</v>
      </c>
    </row>
    <row r="15" spans="1:14" ht="18" customHeight="1">
      <c r="B15" s="974"/>
      <c r="C15" s="945" t="s">
        <v>39</v>
      </c>
      <c r="D15" s="946">
        <v>538.76392827999996</v>
      </c>
      <c r="E15" s="946">
        <v>596.9784982000001</v>
      </c>
      <c r="F15" s="946">
        <v>649.12647200000004</v>
      </c>
      <c r="G15" s="972">
        <v>597.98649018000003</v>
      </c>
      <c r="H15" s="972">
        <v>690.09650216</v>
      </c>
      <c r="I15" s="972">
        <v>707.50820653999995</v>
      </c>
      <c r="J15" s="972">
        <v>651.87347299999999</v>
      </c>
      <c r="K15" s="972">
        <v>691.24039300000004</v>
      </c>
      <c r="L15" s="972">
        <v>749.19143799999995</v>
      </c>
      <c r="M15" s="973">
        <v>815.58837800000003</v>
      </c>
    </row>
    <row r="16" spans="1:14" ht="18" customHeight="1">
      <c r="B16" s="974"/>
      <c r="C16" s="945" t="s">
        <v>515</v>
      </c>
      <c r="D16" s="946">
        <v>88.105714000000006</v>
      </c>
      <c r="E16" s="946">
        <v>87.495412819999999</v>
      </c>
      <c r="F16" s="946">
        <v>92.900585000000007</v>
      </c>
      <c r="G16" s="972">
        <v>96.765527000000006</v>
      </c>
      <c r="H16" s="972">
        <v>106.24236992</v>
      </c>
      <c r="I16" s="972">
        <v>100.55304599999999</v>
      </c>
      <c r="J16" s="972">
        <v>102.324383</v>
      </c>
      <c r="K16" s="972">
        <v>105.53040300000001</v>
      </c>
      <c r="L16" s="972">
        <v>108.741128</v>
      </c>
      <c r="M16" s="973">
        <v>111.93454699999999</v>
      </c>
      <c r="N16" s="118"/>
    </row>
    <row r="17" spans="1:20">
      <c r="B17" s="974"/>
      <c r="C17" s="945" t="s">
        <v>481</v>
      </c>
      <c r="D17" s="946">
        <v>0</v>
      </c>
      <c r="E17" s="946">
        <v>68.826107930000006</v>
      </c>
      <c r="F17" s="946">
        <v>160.82940608999999</v>
      </c>
      <c r="G17" s="972">
        <v>183.96250236</v>
      </c>
      <c r="H17" s="972">
        <v>455.68259661000002</v>
      </c>
      <c r="I17" s="972">
        <v>213.87334403</v>
      </c>
      <c r="J17" s="972">
        <v>231.95191700000001</v>
      </c>
      <c r="K17" s="972">
        <v>199.01513538</v>
      </c>
      <c r="L17" s="972">
        <v>234.71171000000001</v>
      </c>
      <c r="M17" s="973">
        <v>253.62587099999999</v>
      </c>
    </row>
    <row r="18" spans="1:20" s="144" customFormat="1" ht="29.25" customHeight="1">
      <c r="B18" s="974"/>
      <c r="C18" s="948" t="s">
        <v>480</v>
      </c>
      <c r="D18" s="946">
        <v>283.08091200000001</v>
      </c>
      <c r="E18" s="946">
        <v>432.84915395000002</v>
      </c>
      <c r="F18" s="946">
        <v>270.00450000000001</v>
      </c>
      <c r="G18" s="972">
        <v>70.000000010000008</v>
      </c>
      <c r="H18" s="972">
        <v>0</v>
      </c>
      <c r="I18" s="972">
        <v>30</v>
      </c>
      <c r="J18" s="972">
        <v>0</v>
      </c>
      <c r="K18" s="972">
        <v>0</v>
      </c>
      <c r="L18" s="972">
        <v>0</v>
      </c>
      <c r="M18" s="973">
        <v>0</v>
      </c>
    </row>
    <row r="19" spans="1:20">
      <c r="B19" s="974"/>
      <c r="C19" s="949" t="s">
        <v>41</v>
      </c>
      <c r="D19" s="975">
        <v>517.31760631999998</v>
      </c>
      <c r="E19" s="975">
        <v>500.05333983000003</v>
      </c>
      <c r="F19" s="946">
        <v>399.98003769999997</v>
      </c>
      <c r="G19" s="972">
        <v>384.34566065000001</v>
      </c>
      <c r="H19" s="972">
        <v>178.42599100999999</v>
      </c>
      <c r="I19" s="972">
        <v>164.50785103000001</v>
      </c>
      <c r="J19" s="972">
        <v>170.98716300000001</v>
      </c>
      <c r="K19" s="972">
        <v>131.03555933999999</v>
      </c>
      <c r="L19" s="972">
        <v>115.71740200000001</v>
      </c>
      <c r="M19" s="973">
        <v>121.13814000000001</v>
      </c>
    </row>
    <row r="20" spans="1:20">
      <c r="B20" s="976" t="s">
        <v>482</v>
      </c>
      <c r="C20" s="942"/>
      <c r="D20" s="951">
        <f>SUM(D21:D24)</f>
        <v>10580.16377096</v>
      </c>
      <c r="E20" s="951">
        <f>SUM(E21:E24)</f>
        <v>12627.0374352</v>
      </c>
      <c r="F20" s="951">
        <f>SUM(F21:F24)</f>
        <v>11101.835427</v>
      </c>
      <c r="G20" s="952">
        <f>G21+G22+G23+G24+10.37586171</f>
        <v>9085.9310547099994</v>
      </c>
      <c r="H20" s="952">
        <f>H21+H22+H23+H24+10.68975217</f>
        <v>7793.5637671700006</v>
      </c>
      <c r="I20" s="952">
        <f>I21+I22+I23+I24+12.22925972</f>
        <v>7979.5528467200011</v>
      </c>
      <c r="J20" s="952">
        <f>J21+J22+J23+J24+8.62714184</f>
        <v>8360.6796628399989</v>
      </c>
      <c r="K20" s="952">
        <f>K21+K22+K23+K24+12.47314843</f>
        <v>7355.0798434299995</v>
      </c>
      <c r="L20" s="952">
        <f>L21+L22+L23+L24+13.008542+392.729225</f>
        <v>5759.4472939999996</v>
      </c>
      <c r="M20" s="977">
        <f>+M21+M22+M23+M24+10.113803+258.547293</f>
        <v>6712.768262999999</v>
      </c>
      <c r="N20" s="1378"/>
      <c r="O20" s="1378"/>
      <c r="P20" s="1378"/>
      <c r="Q20" s="1378"/>
      <c r="R20" s="1378"/>
      <c r="S20" s="1378"/>
      <c r="T20" s="1378"/>
    </row>
    <row r="21" spans="1:20" ht="18" customHeight="1">
      <c r="B21" s="974"/>
      <c r="C21" s="953" t="s">
        <v>79</v>
      </c>
      <c r="D21" s="954">
        <v>5204.8309129600002</v>
      </c>
      <c r="E21" s="954">
        <v>6200.0057029999998</v>
      </c>
      <c r="F21" s="954">
        <v>5266.2400230000003</v>
      </c>
      <c r="G21" s="978">
        <v>4671.2682089999998</v>
      </c>
      <c r="H21" s="978">
        <v>3978.6770590000001</v>
      </c>
      <c r="I21" s="972">
        <v>3795.4161405</v>
      </c>
      <c r="J21" s="972">
        <v>3793.4388680000002</v>
      </c>
      <c r="K21" s="972">
        <v>3542.6851565000002</v>
      </c>
      <c r="L21" s="972">
        <v>3794.958322</v>
      </c>
      <c r="M21" s="979">
        <v>4913.4373029999997</v>
      </c>
      <c r="N21" s="978"/>
      <c r="O21" s="978"/>
      <c r="P21" s="978"/>
      <c r="Q21" s="978"/>
      <c r="R21" s="978"/>
      <c r="S21" s="978"/>
      <c r="T21" s="978"/>
    </row>
    <row r="22" spans="1:20" ht="18" customHeight="1">
      <c r="B22" s="980"/>
      <c r="C22" s="948" t="s">
        <v>489</v>
      </c>
      <c r="D22" s="954">
        <v>794.30243199999995</v>
      </c>
      <c r="E22" s="954">
        <v>893.31429900000001</v>
      </c>
      <c r="F22" s="954">
        <v>908.53206999999998</v>
      </c>
      <c r="G22" s="978">
        <v>912.77171799999996</v>
      </c>
      <c r="H22" s="978">
        <v>855.04390999999998</v>
      </c>
      <c r="I22" s="972">
        <v>786.84794899999997</v>
      </c>
      <c r="J22" s="972">
        <v>775.924848</v>
      </c>
      <c r="K22" s="972">
        <v>697.68819299999996</v>
      </c>
      <c r="L22" s="972">
        <v>732.07200599999999</v>
      </c>
      <c r="M22" s="979">
        <v>664.01408800000002</v>
      </c>
    </row>
    <row r="23" spans="1:20" s="144" customFormat="1" ht="30.75" customHeight="1">
      <c r="B23" s="974"/>
      <c r="C23" s="955" t="s">
        <v>43</v>
      </c>
      <c r="D23" s="954">
        <v>732.18453299999999</v>
      </c>
      <c r="E23" s="954">
        <v>735.66853300000002</v>
      </c>
      <c r="F23" s="954">
        <v>749.61470099999997</v>
      </c>
      <c r="G23" s="978">
        <v>806.10724800000003</v>
      </c>
      <c r="H23" s="978">
        <v>811.52060100000006</v>
      </c>
      <c r="I23" s="972">
        <v>861.27540999999997</v>
      </c>
      <c r="J23" s="972">
        <v>906.01357499999995</v>
      </c>
      <c r="K23" s="972">
        <v>821.52605300000005</v>
      </c>
      <c r="L23" s="972">
        <v>826.67919900000004</v>
      </c>
      <c r="M23" s="979">
        <v>866.65577599999995</v>
      </c>
    </row>
    <row r="24" spans="1:20" ht="21.75" customHeight="1">
      <c r="B24" s="974"/>
      <c r="C24" s="955" t="s">
        <v>44</v>
      </c>
      <c r="D24" s="954">
        <v>3848.8458930000002</v>
      </c>
      <c r="E24" s="954">
        <v>4798.0489002000004</v>
      </c>
      <c r="F24" s="954">
        <v>4177.448633</v>
      </c>
      <c r="G24" s="978">
        <v>2685.4080180000001</v>
      </c>
      <c r="H24" s="978">
        <v>2137.6324450000002</v>
      </c>
      <c r="I24" s="972">
        <v>2523.7840875000002</v>
      </c>
      <c r="J24" s="972">
        <v>2876.6752299999998</v>
      </c>
      <c r="K24" s="972">
        <v>2280.7072925000002</v>
      </c>
      <c r="L24" s="972">
        <v>0</v>
      </c>
      <c r="M24" s="973">
        <v>0</v>
      </c>
    </row>
    <row r="25" spans="1:20" ht="21.75" customHeight="1">
      <c r="B25" s="974"/>
      <c r="C25" s="955" t="s">
        <v>41</v>
      </c>
      <c r="D25" s="954"/>
      <c r="E25" s="954"/>
      <c r="F25" s="954"/>
      <c r="G25" s="978">
        <v>10.375861709999299</v>
      </c>
      <c r="H25" s="978">
        <v>10.689752170000247</v>
      </c>
      <c r="I25" s="972">
        <v>12.2292597200003</v>
      </c>
      <c r="J25" s="972">
        <v>8.6271418399992399</v>
      </c>
      <c r="K25" s="972">
        <v>12.473148430000037</v>
      </c>
      <c r="L25" s="972">
        <v>405.73776699999962</v>
      </c>
      <c r="M25" s="979">
        <v>268.66109599999982</v>
      </c>
    </row>
    <row r="26" spans="1:20" ht="18" customHeight="1">
      <c r="B26" s="976" t="s">
        <v>490</v>
      </c>
      <c r="C26" s="950"/>
      <c r="D26" s="944">
        <v>2141.8858906199998</v>
      </c>
      <c r="E26" s="944">
        <v>2487.4847708100001</v>
      </c>
      <c r="F26" s="944">
        <v>2672.2554877500002</v>
      </c>
      <c r="G26" s="956">
        <v>2489.9713066599998</v>
      </c>
      <c r="H26" s="956">
        <v>2486.7565275799998</v>
      </c>
      <c r="I26" s="956">
        <v>2527.2426012199999</v>
      </c>
      <c r="J26" s="956">
        <v>2174.6805479999998</v>
      </c>
      <c r="K26" s="956">
        <v>2345.4012460200001</v>
      </c>
      <c r="L26" s="956">
        <v>1936.666217</v>
      </c>
      <c r="M26" s="981">
        <v>2125.2830870000003</v>
      </c>
    </row>
    <row r="27" spans="1:20">
      <c r="A27" s="118"/>
      <c r="B27" s="974"/>
      <c r="C27" s="945" t="s">
        <v>45</v>
      </c>
      <c r="D27" s="954">
        <v>1325.2833336199999</v>
      </c>
      <c r="E27" s="954">
        <v>1530.5605668599999</v>
      </c>
      <c r="F27" s="954">
        <v>1489.2202870000001</v>
      </c>
      <c r="G27" s="978">
        <v>1495.1494250000001</v>
      </c>
      <c r="H27" s="978">
        <v>1403.0886399999999</v>
      </c>
      <c r="I27" s="972">
        <v>1498.9993010000001</v>
      </c>
      <c r="J27" s="972">
        <v>1405.739086</v>
      </c>
      <c r="K27" s="972">
        <v>1423.35931334</v>
      </c>
      <c r="L27" s="972">
        <v>1422.7490829999999</v>
      </c>
      <c r="M27" s="979">
        <v>1607.8670850000001</v>
      </c>
    </row>
    <row r="28" spans="1:20" s="144" customFormat="1">
      <c r="B28" s="980"/>
      <c r="C28" s="955" t="s">
        <v>47</v>
      </c>
      <c r="D28" s="954">
        <v>115.575622</v>
      </c>
      <c r="E28" s="954">
        <v>124.77944723</v>
      </c>
      <c r="F28" s="954">
        <v>127.869786</v>
      </c>
      <c r="G28" s="978">
        <v>11.407522999999999</v>
      </c>
      <c r="H28" s="978">
        <v>0.60443100000000005</v>
      </c>
      <c r="I28" s="954">
        <v>2E-3</v>
      </c>
      <c r="J28" s="972">
        <v>0.65674999999999994</v>
      </c>
      <c r="K28" s="972">
        <v>455.62342699999999</v>
      </c>
      <c r="L28" s="954">
        <v>0</v>
      </c>
      <c r="M28" s="979">
        <v>0</v>
      </c>
      <c r="N28" s="118"/>
    </row>
    <row r="29" spans="1:20" ht="18" customHeight="1">
      <c r="B29" s="974"/>
      <c r="C29" s="957" t="s">
        <v>485</v>
      </c>
      <c r="D29" s="954">
        <v>639.69283499999995</v>
      </c>
      <c r="E29" s="954">
        <v>473.38623072000001</v>
      </c>
      <c r="F29" s="954">
        <v>476.56974074999999</v>
      </c>
      <c r="G29" s="978">
        <v>536.22303477000003</v>
      </c>
      <c r="H29" s="978">
        <v>576.24197900000001</v>
      </c>
      <c r="I29" s="972">
        <v>568.62467656999991</v>
      </c>
      <c r="J29" s="972">
        <v>541.30840799999999</v>
      </c>
      <c r="K29" s="972">
        <v>465.70482626999996</v>
      </c>
      <c r="L29" s="972">
        <v>513.23161400000004</v>
      </c>
      <c r="M29" s="982">
        <v>516.66113900000005</v>
      </c>
    </row>
    <row r="30" spans="1:20" s="144" customFormat="1" ht="30" customHeight="1">
      <c r="B30" s="974"/>
      <c r="C30" s="955" t="s">
        <v>41</v>
      </c>
      <c r="D30" s="954">
        <v>61.334099999999999</v>
      </c>
      <c r="E30" s="954">
        <v>358.75852600000002</v>
      </c>
      <c r="F30" s="954">
        <v>578.59567400000003</v>
      </c>
      <c r="G30" s="978">
        <v>447.19132388999986</v>
      </c>
      <c r="H30" s="978">
        <v>506.82147757999991</v>
      </c>
      <c r="I30" s="972">
        <v>459.61662364999995</v>
      </c>
      <c r="J30" s="972">
        <v>226.976304</v>
      </c>
      <c r="K30" s="972">
        <v>0.71367941000032398</v>
      </c>
      <c r="L30" s="972">
        <v>0.68552000000000002</v>
      </c>
      <c r="M30" s="979">
        <v>0.75486299999999995</v>
      </c>
    </row>
    <row r="31" spans="1:20" ht="18" customHeight="1">
      <c r="B31" s="976" t="s">
        <v>656</v>
      </c>
      <c r="C31" s="942"/>
      <c r="D31" s="942">
        <v>2844.7555123099996</v>
      </c>
      <c r="E31" s="942">
        <v>2909.5568912799995</v>
      </c>
      <c r="F31" s="942">
        <v>3207.9167724300005</v>
      </c>
      <c r="G31" s="958">
        <v>3430.1914929199997</v>
      </c>
      <c r="H31" s="958">
        <v>3205.2214496899996</v>
      </c>
      <c r="I31" s="958">
        <v>3468.0585799099995</v>
      </c>
      <c r="J31" s="958">
        <v>3037.1996494099999</v>
      </c>
      <c r="K31" s="958">
        <v>3375.4899266299999</v>
      </c>
      <c r="L31" s="958">
        <v>3427.4057079999993</v>
      </c>
      <c r="M31" s="983">
        <v>3498.0459369999999</v>
      </c>
    </row>
    <row r="32" spans="1:20" ht="18" customHeight="1">
      <c r="B32" s="974"/>
      <c r="C32" s="955" t="s">
        <v>804</v>
      </c>
      <c r="D32" s="946">
        <v>2066.1214497199999</v>
      </c>
      <c r="E32" s="946">
        <v>2088.9643506399998</v>
      </c>
      <c r="F32" s="946">
        <v>2124.4739410000002</v>
      </c>
      <c r="G32" s="959">
        <v>2226.3122044800002</v>
      </c>
      <c r="H32" s="959">
        <v>2136.996384</v>
      </c>
      <c r="I32" s="972">
        <v>2288.6149</v>
      </c>
      <c r="J32" s="972">
        <v>1836.65175312</v>
      </c>
      <c r="K32" s="972">
        <v>2197.6845269999999</v>
      </c>
      <c r="L32" s="972">
        <v>2220.3406759999998</v>
      </c>
      <c r="M32" s="979">
        <v>2260.6752409999999</v>
      </c>
      <c r="N32" s="144"/>
    </row>
    <row r="33" spans="1:14" s="118" customFormat="1" ht="20.25" customHeight="1">
      <c r="B33" s="974"/>
      <c r="C33" s="953" t="s">
        <v>80</v>
      </c>
      <c r="D33" s="946">
        <v>476.79914286000002</v>
      </c>
      <c r="E33" s="946">
        <v>512.83810700000004</v>
      </c>
      <c r="F33" s="946">
        <v>691.42029700000001</v>
      </c>
      <c r="G33" s="978">
        <v>705.16670799999997</v>
      </c>
      <c r="H33" s="959">
        <v>624.49627599999997</v>
      </c>
      <c r="I33" s="972">
        <v>651.09281999999996</v>
      </c>
      <c r="J33" s="972">
        <v>706.05123600000002</v>
      </c>
      <c r="K33" s="972">
        <v>710.073125</v>
      </c>
      <c r="L33" s="972">
        <v>706.45942200000002</v>
      </c>
      <c r="M33" s="984">
        <v>766.50043400000004</v>
      </c>
      <c r="N33" s="144"/>
    </row>
    <row r="34" spans="1:14" s="118" customFormat="1" ht="27.75" customHeight="1">
      <c r="B34" s="980"/>
      <c r="C34" s="945" t="s">
        <v>81</v>
      </c>
      <c r="D34" s="946">
        <v>81.951832999999993</v>
      </c>
      <c r="E34" s="946">
        <v>71.146030999999994</v>
      </c>
      <c r="F34" s="946">
        <v>67.254643999999999</v>
      </c>
      <c r="G34" s="946">
        <v>90.736191000000005</v>
      </c>
      <c r="H34" s="959">
        <v>109.051485</v>
      </c>
      <c r="I34" s="972">
        <v>120.662238</v>
      </c>
      <c r="J34" s="972">
        <v>95.133734000000004</v>
      </c>
      <c r="K34" s="972">
        <v>83.855106000000006</v>
      </c>
      <c r="L34" s="972">
        <v>112.87959499999999</v>
      </c>
      <c r="M34" s="984">
        <v>96.005035000000007</v>
      </c>
      <c r="N34" s="144"/>
    </row>
    <row r="35" spans="1:14" ht="18" customHeight="1">
      <c r="B35" s="980"/>
      <c r="C35" s="957" t="s">
        <v>51</v>
      </c>
      <c r="D35" s="946">
        <v>152.51257000000001</v>
      </c>
      <c r="E35" s="946">
        <v>140.0710752</v>
      </c>
      <c r="F35" s="946">
        <v>244.591768</v>
      </c>
      <c r="G35" s="946">
        <v>328.05963953999998</v>
      </c>
      <c r="H35" s="959">
        <v>275.44311078999993</v>
      </c>
      <c r="I35" s="972">
        <v>342.06624776999996</v>
      </c>
      <c r="J35" s="972">
        <v>353.89406658999997</v>
      </c>
      <c r="K35" s="972">
        <v>351.80027163</v>
      </c>
      <c r="L35" s="972">
        <v>356.26675299999999</v>
      </c>
      <c r="M35" s="985">
        <v>336.351359</v>
      </c>
    </row>
    <row r="36" spans="1:14" s="144" customFormat="1" ht="31.5" customHeight="1">
      <c r="B36" s="974"/>
      <c r="C36" s="957" t="s">
        <v>82</v>
      </c>
      <c r="D36" s="946">
        <v>67.370516730000006</v>
      </c>
      <c r="E36" s="946">
        <v>96.537327439999999</v>
      </c>
      <c r="F36" s="946">
        <v>80.176122430000007</v>
      </c>
      <c r="G36" s="978">
        <v>79.916749899999999</v>
      </c>
      <c r="H36" s="959">
        <v>59.234193900000001</v>
      </c>
      <c r="I36" s="972">
        <v>65.622374140000005</v>
      </c>
      <c r="J36" s="972">
        <v>45.468859699999996</v>
      </c>
      <c r="K36" s="972">
        <v>32.076897000000002</v>
      </c>
      <c r="L36" s="972">
        <v>31.459261999999999</v>
      </c>
      <c r="M36" s="979">
        <v>38.513868000000002</v>
      </c>
    </row>
    <row r="37" spans="1:14">
      <c r="B37" s="969" t="s">
        <v>663</v>
      </c>
      <c r="C37" s="960"/>
      <c r="D37" s="944">
        <v>18553.64409455</v>
      </c>
      <c r="E37" s="944">
        <v>23018.160274409998</v>
      </c>
      <c r="F37" s="944">
        <v>23957.384851299998</v>
      </c>
      <c r="G37" s="956">
        <v>22640.760924740003</v>
      </c>
      <c r="H37" s="956">
        <v>17805.722989329995</v>
      </c>
      <c r="I37" s="956">
        <v>18042.402179929999</v>
      </c>
      <c r="J37" s="956">
        <v>15459.068880219998</v>
      </c>
      <c r="K37" s="956">
        <v>17120.486936250003</v>
      </c>
      <c r="L37" s="956">
        <v>20863.525749</v>
      </c>
      <c r="M37" s="981">
        <v>20515.112518000002</v>
      </c>
    </row>
    <row r="38" spans="1:14">
      <c r="B38" s="974"/>
      <c r="C38" s="947" t="s">
        <v>654</v>
      </c>
      <c r="D38" s="954">
        <v>9884.6435193799989</v>
      </c>
      <c r="E38" s="954">
        <v>13730.905203639999</v>
      </c>
      <c r="F38" s="954">
        <v>14305.38023748</v>
      </c>
      <c r="G38" s="978">
        <v>12834.41123333</v>
      </c>
      <c r="H38" s="978">
        <v>9472.548419409999</v>
      </c>
      <c r="I38" s="986">
        <v>9583.8503123199989</v>
      </c>
      <c r="J38" s="972">
        <v>7766.4337789300007</v>
      </c>
      <c r="K38" s="972">
        <v>8277.0929894800011</v>
      </c>
      <c r="L38" s="972">
        <v>9900.0383239999992</v>
      </c>
      <c r="M38" s="979">
        <v>11116.501899999999</v>
      </c>
    </row>
    <row r="39" spans="1:14" s="144" customFormat="1" ht="27.75" customHeight="1">
      <c r="A39" s="122"/>
      <c r="B39" s="974"/>
      <c r="C39" s="947" t="s">
        <v>655</v>
      </c>
      <c r="D39" s="954">
        <v>8669.0005751699991</v>
      </c>
      <c r="E39" s="954">
        <v>9287.2550707699993</v>
      </c>
      <c r="F39" s="954">
        <v>9652.0046138199978</v>
      </c>
      <c r="G39" s="978">
        <v>9806.3496914100015</v>
      </c>
      <c r="H39" s="978">
        <v>8333.1745699199964</v>
      </c>
      <c r="I39" s="972">
        <v>8458.55186761</v>
      </c>
      <c r="J39" s="972">
        <v>7692.6351012899986</v>
      </c>
      <c r="K39" s="972">
        <v>8843.3939467700002</v>
      </c>
      <c r="L39" s="972">
        <v>10963.487424999999</v>
      </c>
      <c r="M39" s="979">
        <v>9398.6106180000024</v>
      </c>
      <c r="N39" s="118"/>
    </row>
    <row r="40" spans="1:14" s="144" customFormat="1" ht="21" customHeight="1">
      <c r="A40" s="122"/>
      <c r="B40" s="987" t="s">
        <v>660</v>
      </c>
      <c r="C40" s="961"/>
      <c r="D40" s="962">
        <v>1890.1029214400041</v>
      </c>
      <c r="E40" s="962">
        <v>2233.9975892900038</v>
      </c>
      <c r="F40" s="962">
        <v>1796.9146218699898</v>
      </c>
      <c r="G40" s="962">
        <v>1719.2532825999951</v>
      </c>
      <c r="H40" s="962">
        <v>2016.5933462100002</v>
      </c>
      <c r="I40" s="962">
        <v>1829.9590785200198</v>
      </c>
      <c r="J40" s="962">
        <v>1559.1601550199994</v>
      </c>
      <c r="K40" s="962">
        <v>1509.7453494599977</v>
      </c>
      <c r="L40" s="962">
        <v>1456.8387090000001</v>
      </c>
      <c r="M40" s="983">
        <v>1508.7876159999998</v>
      </c>
    </row>
    <row r="41" spans="1:14" s="144" customFormat="1" ht="30" customHeight="1">
      <c r="B41" s="988" t="s">
        <v>28</v>
      </c>
      <c r="C41" s="963"/>
      <c r="D41" s="964">
        <v>49836.676309240007</v>
      </c>
      <c r="E41" s="964">
        <v>57803.423059670007</v>
      </c>
      <c r="F41" s="964">
        <v>59061.799764309981</v>
      </c>
      <c r="G41" s="964">
        <v>55723.239944630004</v>
      </c>
      <c r="H41" s="964">
        <v>50535.48444077</v>
      </c>
      <c r="I41" s="964">
        <v>51205.76033877689</v>
      </c>
      <c r="J41" s="964">
        <v>48248.765829649994</v>
      </c>
      <c r="K41" s="964">
        <v>49183.559726959997</v>
      </c>
      <c r="L41" s="964">
        <v>52398.015758000009</v>
      </c>
      <c r="M41" s="989">
        <v>54856.443802000002</v>
      </c>
    </row>
    <row r="42" spans="1:14" s="144" customFormat="1">
      <c r="B42" s="624" t="s">
        <v>518</v>
      </c>
      <c r="C42" s="793"/>
      <c r="D42" s="794"/>
      <c r="E42" s="795"/>
      <c r="F42" s="799"/>
      <c r="G42" s="799"/>
      <c r="H42" s="797"/>
      <c r="I42" s="796"/>
      <c r="J42" s="798"/>
      <c r="K42" s="796"/>
      <c r="L42" s="796"/>
      <c r="M42" s="796"/>
    </row>
    <row r="43" spans="1:14" s="144" customFormat="1" ht="40.5" customHeight="1">
      <c r="B43" s="1641" t="s">
        <v>519</v>
      </c>
      <c r="C43" s="1641"/>
      <c r="D43" s="1641"/>
      <c r="E43" s="1641"/>
      <c r="F43" s="1641"/>
      <c r="G43" s="1641"/>
      <c r="H43" s="1641"/>
      <c r="I43" s="1641"/>
      <c r="J43" s="1641"/>
      <c r="K43" s="1641"/>
      <c r="L43" s="1641"/>
      <c r="M43" s="1641"/>
    </row>
    <row r="44" spans="1:14" s="144" customFormat="1">
      <c r="B44" s="624" t="s">
        <v>474</v>
      </c>
      <c r="C44" s="793"/>
      <c r="D44" s="794"/>
      <c r="E44" s="795"/>
      <c r="F44" s="796"/>
      <c r="G44" s="796"/>
      <c r="H44" s="797"/>
      <c r="I44" s="796"/>
      <c r="J44" s="798"/>
      <c r="K44" s="796"/>
      <c r="L44" s="796"/>
      <c r="M44" s="796"/>
    </row>
    <row r="45" spans="1:14" s="144" customFormat="1" ht="28.5" customHeight="1">
      <c r="B45" s="1641"/>
      <c r="C45" s="1641"/>
      <c r="D45" s="1641"/>
      <c r="E45" s="1641"/>
      <c r="F45" s="1641"/>
      <c r="G45" s="1641"/>
      <c r="H45" s="1641"/>
      <c r="I45" s="1641"/>
      <c r="J45" s="1641"/>
      <c r="K45" s="1641"/>
      <c r="L45" s="631"/>
      <c r="M45" s="796"/>
    </row>
    <row r="46" spans="1:14">
      <c r="B46" s="624"/>
      <c r="C46" s="793"/>
      <c r="D46" s="800"/>
      <c r="E46" s="778"/>
      <c r="F46" s="778"/>
      <c r="G46" s="778"/>
      <c r="H46" s="778"/>
      <c r="I46" s="801"/>
      <c r="J46" s="798"/>
      <c r="K46" s="801"/>
      <c r="L46" s="801"/>
      <c r="M46" s="801"/>
    </row>
    <row r="75" spans="14:14">
      <c r="N75" s="144"/>
    </row>
    <row r="84" spans="14:14">
      <c r="N84" s="144"/>
    </row>
  </sheetData>
  <mergeCells count="14">
    <mergeCell ref="M8:M9"/>
    <mergeCell ref="L8:L9"/>
    <mergeCell ref="B45:K45"/>
    <mergeCell ref="K8:K9"/>
    <mergeCell ref="J8:J9"/>
    <mergeCell ref="I8:I9"/>
    <mergeCell ref="B8:C8"/>
    <mergeCell ref="H8:H9"/>
    <mergeCell ref="G8:G9"/>
    <mergeCell ref="F8:F9"/>
    <mergeCell ref="E8:E9"/>
    <mergeCell ref="D8:D9"/>
    <mergeCell ref="B9:C9"/>
    <mergeCell ref="B43:M43"/>
  </mergeCells>
  <printOptions horizontalCentered="1" verticalCentered="1" gridLinesSet="0"/>
  <pageMargins left="0.31496062992125984" right="0.19685039370078741" top="0.51181102362204722" bottom="0.31496062992125984" header="0.51181102362204722" footer="0.23622047244094491"/>
  <pageSetup scale="70" firstPageNumber="25"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AA8A2-3D96-470F-AEB9-A5F045085093}">
  <dimension ref="B5:P58"/>
  <sheetViews>
    <sheetView showGridLines="0" topLeftCell="A34" workbookViewId="0">
      <selection activeCell="E29" sqref="E29"/>
    </sheetView>
  </sheetViews>
  <sheetFormatPr baseColWidth="10" defaultRowHeight="17.25"/>
  <cols>
    <col min="1" max="1" width="11.42578125" style="66"/>
    <col min="2" max="2" width="7.42578125" style="66" customWidth="1"/>
    <col min="3" max="3" width="30.140625" style="66" customWidth="1"/>
    <col min="4" max="13" width="15.85546875" style="66" customWidth="1"/>
    <col min="14" max="16384" width="11.42578125" style="66"/>
  </cols>
  <sheetData>
    <row r="5" spans="2:16" ht="24" customHeight="1">
      <c r="B5" s="392" t="s">
        <v>382</v>
      </c>
      <c r="C5" s="393"/>
      <c r="D5" s="393"/>
      <c r="E5" s="393"/>
      <c r="F5" s="393"/>
      <c r="G5" s="393"/>
      <c r="H5" s="393"/>
      <c r="I5" s="393"/>
      <c r="J5" s="393"/>
      <c r="K5" s="393"/>
      <c r="L5" s="393"/>
      <c r="M5" s="394"/>
      <c r="O5" s="195"/>
    </row>
    <row r="6" spans="2:16" ht="20.25" customHeight="1">
      <c r="B6" s="395" t="s">
        <v>131</v>
      </c>
      <c r="C6" s="396"/>
      <c r="D6" s="396"/>
      <c r="E6" s="396"/>
      <c r="F6" s="396"/>
      <c r="G6" s="396"/>
      <c r="H6" s="396"/>
      <c r="I6" s="396"/>
      <c r="J6" s="396"/>
      <c r="K6" s="396"/>
      <c r="L6" s="396"/>
      <c r="M6" s="397"/>
      <c r="O6" s="195"/>
    </row>
    <row r="7" spans="2:16" s="327" customFormat="1" ht="18">
      <c r="B7" s="372"/>
      <c r="C7" s="372"/>
      <c r="D7" s="372"/>
      <c r="E7" s="372"/>
      <c r="F7" s="372"/>
      <c r="G7" s="372"/>
      <c r="H7" s="372"/>
      <c r="I7" s="372"/>
      <c r="J7" s="372"/>
      <c r="K7" s="372"/>
      <c r="L7" s="372"/>
      <c r="M7" s="372"/>
    </row>
    <row r="8" spans="2:16" ht="15" customHeight="1">
      <c r="B8" s="1586" t="s">
        <v>140</v>
      </c>
      <c r="C8" s="1587"/>
      <c r="D8" s="1587"/>
      <c r="E8" s="1587"/>
      <c r="F8" s="1587"/>
      <c r="G8" s="1587"/>
      <c r="H8" s="1587"/>
      <c r="I8" s="1587"/>
      <c r="J8" s="1587"/>
      <c r="K8" s="1587"/>
      <c r="L8" s="1587"/>
      <c r="M8" s="1588"/>
      <c r="O8" s="195"/>
    </row>
    <row r="9" spans="2:16" ht="19.5">
      <c r="B9" s="1429"/>
      <c r="C9" s="1418" t="s">
        <v>159</v>
      </c>
      <c r="D9" s="1426">
        <v>2013</v>
      </c>
      <c r="E9" s="1426">
        <v>2014</v>
      </c>
      <c r="F9" s="1426">
        <v>2015</v>
      </c>
      <c r="G9" s="1426">
        <v>2016</v>
      </c>
      <c r="H9" s="1549" t="s">
        <v>793</v>
      </c>
      <c r="I9" s="1550" t="s">
        <v>794</v>
      </c>
      <c r="J9" s="1550" t="s">
        <v>795</v>
      </c>
      <c r="K9" s="1550" t="s">
        <v>796</v>
      </c>
      <c r="L9" s="1550" t="s">
        <v>797</v>
      </c>
      <c r="M9" s="1551" t="s">
        <v>798</v>
      </c>
      <c r="O9" s="195"/>
    </row>
    <row r="10" spans="2:16" ht="18">
      <c r="B10" s="383" t="s">
        <v>142</v>
      </c>
      <c r="C10" s="384"/>
      <c r="D10" s="385"/>
      <c r="E10" s="385"/>
      <c r="F10" s="385"/>
      <c r="G10" s="385"/>
      <c r="H10" s="385"/>
      <c r="I10" s="385"/>
      <c r="J10" s="385"/>
      <c r="K10" s="385"/>
      <c r="L10" s="385"/>
      <c r="M10" s="386"/>
      <c r="O10" s="195"/>
    </row>
    <row r="11" spans="2:16" ht="18">
      <c r="B11" s="387"/>
      <c r="C11" s="386" t="s">
        <v>160</v>
      </c>
      <c r="D11" s="336">
        <v>4777267.7340000002</v>
      </c>
      <c r="E11" s="336">
        <v>6071017.8681000005</v>
      </c>
      <c r="F11" s="336">
        <v>6576351.3771000011</v>
      </c>
      <c r="G11" s="336">
        <v>6258779.5049999999</v>
      </c>
      <c r="H11" s="336">
        <v>5849448.2318649953</v>
      </c>
      <c r="I11" s="336">
        <v>5503755.282749543</v>
      </c>
      <c r="J11" s="336">
        <v>5461564.6086188899</v>
      </c>
      <c r="K11" s="336">
        <v>5415805.0833864203</v>
      </c>
      <c r="L11" s="336">
        <v>5504332.6298641106</v>
      </c>
      <c r="M11" s="337">
        <v>5518115.7192806136</v>
      </c>
    </row>
    <row r="12" spans="2:16" ht="18">
      <c r="B12" s="387"/>
      <c r="C12" s="386" t="s">
        <v>161</v>
      </c>
      <c r="D12" s="336">
        <v>6481021.1074999999</v>
      </c>
      <c r="E12" s="336">
        <v>5568521.1488000005</v>
      </c>
      <c r="F12" s="336">
        <v>6030174.7545000007</v>
      </c>
      <c r="G12" s="336">
        <v>7867019.4798999997</v>
      </c>
      <c r="H12" s="336">
        <v>7352507.4896768602</v>
      </c>
      <c r="I12" s="336">
        <v>6917986.1644595806</v>
      </c>
      <c r="J12" s="336">
        <v>6864954.2826061314</v>
      </c>
      <c r="K12" s="336">
        <v>6807436.5067990059</v>
      </c>
      <c r="L12" s="336">
        <v>6918711.8652121546</v>
      </c>
      <c r="M12" s="337">
        <v>6936036.6220351439</v>
      </c>
    </row>
    <row r="13" spans="2:16" ht="18">
      <c r="B13" s="387"/>
      <c r="C13" s="388" t="s">
        <v>162</v>
      </c>
      <c r="D13" s="340">
        <v>11258288.841499999</v>
      </c>
      <c r="E13" s="340">
        <v>11639539.016900001</v>
      </c>
      <c r="F13" s="340">
        <v>12606526.131600002</v>
      </c>
      <c r="G13" s="340">
        <v>14125798.9849</v>
      </c>
      <c r="H13" s="340">
        <v>13201955.721541855</v>
      </c>
      <c r="I13" s="340">
        <v>12421741.447209124</v>
      </c>
      <c r="J13" s="340">
        <v>12326518.891225021</v>
      </c>
      <c r="K13" s="340">
        <v>12223241.590185426</v>
      </c>
      <c r="L13" s="340">
        <v>12423044.495076265</v>
      </c>
      <c r="M13" s="341">
        <v>12454152.341315757</v>
      </c>
    </row>
    <row r="14" spans="2:16" ht="18">
      <c r="B14" s="387"/>
      <c r="C14" s="386" t="s">
        <v>163</v>
      </c>
      <c r="D14" s="336">
        <v>1062621.4953999999</v>
      </c>
      <c r="E14" s="336">
        <v>173444.71859999999</v>
      </c>
      <c r="F14" s="336">
        <v>122055.81020000001</v>
      </c>
      <c r="G14" s="336">
        <v>309463.97940000001</v>
      </c>
      <c r="H14" s="336">
        <v>289224.68441029306</v>
      </c>
      <c r="I14" s="336">
        <v>272131.97238899145</v>
      </c>
      <c r="J14" s="336">
        <v>270045.86376356223</v>
      </c>
      <c r="K14" s="336">
        <v>267783.2940784372</v>
      </c>
      <c r="L14" s="336">
        <v>272160.51919039688</v>
      </c>
      <c r="M14" s="337">
        <v>272842.02102247922</v>
      </c>
    </row>
    <row r="15" spans="2:16" ht="18">
      <c r="B15" s="387"/>
      <c r="C15" s="386" t="s">
        <v>164</v>
      </c>
      <c r="D15" s="336">
        <v>5289393.2790000001</v>
      </c>
      <c r="E15" s="336">
        <v>1781090.3276</v>
      </c>
      <c r="F15" s="336">
        <v>2114401.4237000002</v>
      </c>
      <c r="G15" s="336">
        <v>2910932.1359999999</v>
      </c>
      <c r="H15" s="336">
        <v>2720553.8751447345</v>
      </c>
      <c r="I15" s="336">
        <v>2559773.5322735915</v>
      </c>
      <c r="J15" s="336">
        <v>2540150.8264300153</v>
      </c>
      <c r="K15" s="336">
        <v>2518868.2628853358</v>
      </c>
      <c r="L15" s="336">
        <v>2560042.0539986468</v>
      </c>
      <c r="M15" s="337">
        <v>2566452.5111626689</v>
      </c>
    </row>
    <row r="16" spans="2:16" ht="18">
      <c r="B16" s="387"/>
      <c r="C16" s="388" t="s">
        <v>165</v>
      </c>
      <c r="D16" s="340">
        <v>6352014.7743999995</v>
      </c>
      <c r="E16" s="340">
        <v>1954535.0462</v>
      </c>
      <c r="F16" s="340">
        <v>2236457.2339000003</v>
      </c>
      <c r="G16" s="340">
        <v>3220396.1154</v>
      </c>
      <c r="H16" s="340">
        <v>3009778.5595550276</v>
      </c>
      <c r="I16" s="340">
        <v>2831905.5046625831</v>
      </c>
      <c r="J16" s="340">
        <v>2810196.6901935777</v>
      </c>
      <c r="K16" s="340">
        <v>2786651.556963773</v>
      </c>
      <c r="L16" s="340">
        <v>2832202.5731890439</v>
      </c>
      <c r="M16" s="341">
        <v>2839294.532185148</v>
      </c>
      <c r="P16" s="66" t="s">
        <v>58</v>
      </c>
    </row>
    <row r="17" spans="2:13" ht="18">
      <c r="B17" s="389" t="s">
        <v>147</v>
      </c>
      <c r="C17" s="388"/>
      <c r="D17" s="340">
        <v>17610303.615899999</v>
      </c>
      <c r="E17" s="340">
        <v>13594074.063100001</v>
      </c>
      <c r="F17" s="340">
        <v>14842983.365500001</v>
      </c>
      <c r="G17" s="340">
        <v>17346195.100299999</v>
      </c>
      <c r="H17" s="340">
        <v>16211734.281096883</v>
      </c>
      <c r="I17" s="340">
        <v>15253646.951871706</v>
      </c>
      <c r="J17" s="340">
        <v>15136715.5814186</v>
      </c>
      <c r="K17" s="340">
        <v>15009893.1471492</v>
      </c>
      <c r="L17" s="340">
        <v>15255247.06826531</v>
      </c>
      <c r="M17" s="341">
        <v>15293446.873500906</v>
      </c>
    </row>
    <row r="18" spans="2:13" ht="18">
      <c r="B18" s="387"/>
      <c r="C18" s="386"/>
      <c r="D18" s="336"/>
      <c r="E18" s="336"/>
      <c r="F18" s="336"/>
      <c r="G18" s="336"/>
      <c r="H18" s="336"/>
      <c r="I18" s="336"/>
      <c r="J18" s="336"/>
      <c r="K18" s="336"/>
      <c r="L18" s="336"/>
      <c r="M18" s="337"/>
    </row>
    <row r="19" spans="2:13" ht="18">
      <c r="B19" s="389" t="s">
        <v>143</v>
      </c>
      <c r="C19" s="386"/>
      <c r="D19" s="336"/>
      <c r="E19" s="336"/>
      <c r="F19" s="336"/>
      <c r="G19" s="336"/>
      <c r="H19" s="336"/>
      <c r="I19" s="336"/>
      <c r="J19" s="336"/>
      <c r="K19" s="336"/>
      <c r="L19" s="336"/>
      <c r="M19" s="337"/>
    </row>
    <row r="20" spans="2:13" ht="18">
      <c r="B20" s="387"/>
      <c r="C20" s="386" t="s">
        <v>160</v>
      </c>
      <c r="D20" s="336">
        <v>14979859.485610226</v>
      </c>
      <c r="E20" s="336">
        <v>11100051.44531245</v>
      </c>
      <c r="F20" s="336">
        <v>11692218.404848328</v>
      </c>
      <c r="G20" s="336">
        <v>10545599.958839661</v>
      </c>
      <c r="H20" s="336">
        <v>9650454.3282920197</v>
      </c>
      <c r="I20" s="336">
        <v>9803179.5938809812</v>
      </c>
      <c r="J20" s="336">
        <v>9306235.3152525816</v>
      </c>
      <c r="K20" s="336">
        <v>9479919.4748412259</v>
      </c>
      <c r="L20" s="336">
        <v>9865086.4518624786</v>
      </c>
      <c r="M20" s="337">
        <v>10446238.023903277</v>
      </c>
    </row>
    <row r="21" spans="2:13" ht="18">
      <c r="B21" s="387"/>
      <c r="C21" s="386" t="s">
        <v>161</v>
      </c>
      <c r="D21" s="336">
        <v>10813887.956232671</v>
      </c>
      <c r="E21" s="336">
        <v>9092464.8899297696</v>
      </c>
      <c r="F21" s="336">
        <v>9740204.3330694661</v>
      </c>
      <c r="G21" s="336">
        <v>8008574.2716971729</v>
      </c>
      <c r="H21" s="336">
        <v>7328779.827169925</v>
      </c>
      <c r="I21" s="336">
        <v>7444762.9516396346</v>
      </c>
      <c r="J21" s="336">
        <v>7067371.889981308</v>
      </c>
      <c r="K21" s="336">
        <v>7199271.6867981795</v>
      </c>
      <c r="L21" s="336">
        <v>7491776.461729846</v>
      </c>
      <c r="M21" s="337">
        <v>7933116.5036400268</v>
      </c>
    </row>
    <row r="22" spans="2:13" ht="18">
      <c r="B22" s="387"/>
      <c r="C22" s="388" t="s">
        <v>162</v>
      </c>
      <c r="D22" s="340">
        <v>25793747.441842899</v>
      </c>
      <c r="E22" s="340">
        <v>20192516.335242219</v>
      </c>
      <c r="F22" s="340">
        <v>21432422.737917792</v>
      </c>
      <c r="G22" s="340">
        <v>18554174.230536833</v>
      </c>
      <c r="H22" s="340">
        <v>16979234.155461945</v>
      </c>
      <c r="I22" s="340">
        <v>17247942.545520615</v>
      </c>
      <c r="J22" s="340">
        <v>16373607.205233889</v>
      </c>
      <c r="K22" s="340">
        <v>16679191.161639405</v>
      </c>
      <c r="L22" s="340">
        <v>17356862.913592324</v>
      </c>
      <c r="M22" s="341">
        <v>18379354.527543303</v>
      </c>
    </row>
    <row r="23" spans="2:13" ht="18">
      <c r="B23" s="387"/>
      <c r="C23" s="386" t="s">
        <v>163</v>
      </c>
      <c r="D23" s="336">
        <v>734318.96062509483</v>
      </c>
      <c r="E23" s="336">
        <v>1333918.6097001536</v>
      </c>
      <c r="F23" s="336">
        <v>297099.9144967685</v>
      </c>
      <c r="G23" s="336">
        <v>271101.57769387413</v>
      </c>
      <c r="H23" s="336">
        <v>248089.57328877383</v>
      </c>
      <c r="I23" s="336">
        <v>252015.76626181352</v>
      </c>
      <c r="J23" s="336">
        <v>239240.54451170581</v>
      </c>
      <c r="K23" s="336">
        <v>243705.53937863579</v>
      </c>
      <c r="L23" s="336">
        <v>253607.24014043208</v>
      </c>
      <c r="M23" s="337">
        <v>268547.22541149019</v>
      </c>
    </row>
    <row r="24" spans="2:13" ht="18">
      <c r="B24" s="387"/>
      <c r="C24" s="386" t="s">
        <v>164</v>
      </c>
      <c r="D24" s="336">
        <v>2390343.3061608919</v>
      </c>
      <c r="E24" s="336">
        <v>3078714.6316144541</v>
      </c>
      <c r="F24" s="336">
        <v>2291882.126397151</v>
      </c>
      <c r="G24" s="336">
        <v>1767281.1894707878</v>
      </c>
      <c r="H24" s="336">
        <v>1617268.4788731558</v>
      </c>
      <c r="I24" s="336">
        <v>1642862.8964582887</v>
      </c>
      <c r="J24" s="336">
        <v>1559582.6393593145</v>
      </c>
      <c r="K24" s="336">
        <v>1588689.4468760132</v>
      </c>
      <c r="L24" s="336">
        <v>1653237.5385874195</v>
      </c>
      <c r="M24" s="337">
        <v>1750629.64956335</v>
      </c>
    </row>
    <row r="25" spans="2:13" ht="18">
      <c r="B25" s="387"/>
      <c r="C25" s="388" t="s">
        <v>165</v>
      </c>
      <c r="D25" s="340">
        <v>3124662.2667859867</v>
      </c>
      <c r="E25" s="340">
        <v>4412633.2413146077</v>
      </c>
      <c r="F25" s="340">
        <v>2588982.0408939198</v>
      </c>
      <c r="G25" s="340">
        <v>2038382.7671646618</v>
      </c>
      <c r="H25" s="340">
        <v>1865358.0521619294</v>
      </c>
      <c r="I25" s="340">
        <v>1894878.6627201021</v>
      </c>
      <c r="J25" s="340">
        <v>1798823.1838710201</v>
      </c>
      <c r="K25" s="340">
        <v>1832394.9862546488</v>
      </c>
      <c r="L25" s="340">
        <v>1906844.7787278516</v>
      </c>
      <c r="M25" s="341">
        <v>2019176.8749748401</v>
      </c>
    </row>
    <row r="26" spans="2:13" ht="18">
      <c r="B26" s="389" t="s">
        <v>148</v>
      </c>
      <c r="C26" s="388"/>
      <c r="D26" s="340">
        <v>28918409.708628885</v>
      </c>
      <c r="E26" s="340">
        <v>24605149.576556828</v>
      </c>
      <c r="F26" s="340">
        <v>24021404.778811712</v>
      </c>
      <c r="G26" s="340">
        <v>20592556.997701496</v>
      </c>
      <c r="H26" s="340">
        <v>18844592.207623873</v>
      </c>
      <c r="I26" s="340">
        <v>19142821.208240718</v>
      </c>
      <c r="J26" s="340">
        <v>18172430.38910491</v>
      </c>
      <c r="K26" s="340">
        <v>18511586.147894055</v>
      </c>
      <c r="L26" s="340">
        <v>19263707.692320175</v>
      </c>
      <c r="M26" s="341">
        <v>20398531.402518142</v>
      </c>
    </row>
    <row r="27" spans="2:13" ht="18">
      <c r="B27" s="387"/>
      <c r="C27" s="386"/>
      <c r="D27" s="336"/>
      <c r="E27" s="336"/>
      <c r="F27" s="336"/>
      <c r="G27" s="336"/>
      <c r="H27" s="336"/>
      <c r="I27" s="336"/>
      <c r="J27" s="336"/>
      <c r="K27" s="336"/>
      <c r="L27" s="336"/>
      <c r="M27" s="337"/>
    </row>
    <row r="28" spans="2:13" ht="18">
      <c r="B28" s="389" t="s">
        <v>144</v>
      </c>
      <c r="C28" s="386"/>
      <c r="D28" s="336"/>
      <c r="E28" s="336"/>
      <c r="F28" s="336"/>
      <c r="G28" s="336"/>
      <c r="H28" s="336"/>
      <c r="I28" s="336"/>
      <c r="J28" s="336"/>
      <c r="K28" s="336"/>
      <c r="L28" s="336"/>
      <c r="M28" s="337"/>
    </row>
    <row r="29" spans="2:13" ht="18">
      <c r="B29" s="387"/>
      <c r="C29" s="386" t="s">
        <v>160</v>
      </c>
      <c r="D29" s="336">
        <v>13101526.202427099</v>
      </c>
      <c r="E29" s="336">
        <v>23986830.160714593</v>
      </c>
      <c r="F29" s="336">
        <v>25909140.062068101</v>
      </c>
      <c r="G29" s="336">
        <v>24818660.542744525</v>
      </c>
      <c r="H29" s="336">
        <v>22813765.649628773</v>
      </c>
      <c r="I29" s="336">
        <v>23266301.909088019</v>
      </c>
      <c r="J29" s="336">
        <v>22234694.467836481</v>
      </c>
      <c r="K29" s="336">
        <v>22627311.125612304</v>
      </c>
      <c r="L29" s="336">
        <v>23576807.046592575</v>
      </c>
      <c r="M29" s="337">
        <v>25035744.125200234</v>
      </c>
    </row>
    <row r="30" spans="2:13" ht="18">
      <c r="B30" s="387"/>
      <c r="C30" s="386" t="s">
        <v>161</v>
      </c>
      <c r="D30" s="336">
        <v>5888647.5551061463</v>
      </c>
      <c r="E30" s="336">
        <v>9471246.1881041843</v>
      </c>
      <c r="F30" s="336">
        <v>9677883.1434697695</v>
      </c>
      <c r="G30" s="336">
        <v>10570137.62350403</v>
      </c>
      <c r="H30" s="336">
        <v>9716263.3822090402</v>
      </c>
      <c r="I30" s="336">
        <v>9908996.2065236997</v>
      </c>
      <c r="J30" s="336">
        <v>9469639.9967605025</v>
      </c>
      <c r="K30" s="336">
        <v>9636853.3763392754</v>
      </c>
      <c r="L30" s="336">
        <v>10041238.719393222</v>
      </c>
      <c r="M30" s="337">
        <v>10662592.385049609</v>
      </c>
    </row>
    <row r="31" spans="2:13" ht="18">
      <c r="B31" s="387"/>
      <c r="C31" s="388" t="s">
        <v>162</v>
      </c>
      <c r="D31" s="340">
        <v>18990173.757533245</v>
      </c>
      <c r="E31" s="340">
        <v>33458076.348818779</v>
      </c>
      <c r="F31" s="340">
        <v>35587023.205537871</v>
      </c>
      <c r="G31" s="340">
        <v>35388798.166248553</v>
      </c>
      <c r="H31" s="340">
        <v>32530029.031837814</v>
      </c>
      <c r="I31" s="340">
        <v>33175298.115611721</v>
      </c>
      <c r="J31" s="340">
        <v>31704334.464596983</v>
      </c>
      <c r="K31" s="340">
        <v>32264164.501951579</v>
      </c>
      <c r="L31" s="340">
        <v>33618045.765985794</v>
      </c>
      <c r="M31" s="341">
        <v>35698336.510249846</v>
      </c>
    </row>
    <row r="32" spans="2:13" ht="18">
      <c r="B32" s="387"/>
      <c r="C32" s="386" t="s">
        <v>163</v>
      </c>
      <c r="D32" s="336">
        <v>421193.17188901687</v>
      </c>
      <c r="E32" s="336">
        <v>512475.07540602901</v>
      </c>
      <c r="F32" s="336">
        <v>399829.05248289317</v>
      </c>
      <c r="G32" s="336">
        <v>279025.04741330311</v>
      </c>
      <c r="H32" s="336">
        <v>256484.91509444392</v>
      </c>
      <c r="I32" s="336">
        <v>261572.57689772238</v>
      </c>
      <c r="J32" s="336">
        <v>249974.67802193973</v>
      </c>
      <c r="K32" s="336">
        <v>254388.69067030473</v>
      </c>
      <c r="L32" s="336">
        <v>265063.44662314799</v>
      </c>
      <c r="M32" s="337">
        <v>281465.62057731545</v>
      </c>
    </row>
    <row r="33" spans="2:13" ht="18">
      <c r="B33" s="387"/>
      <c r="C33" s="386" t="s">
        <v>164</v>
      </c>
      <c r="D33" s="336">
        <v>2569247.3221389605</v>
      </c>
      <c r="E33" s="336">
        <v>3178667.6777584204</v>
      </c>
      <c r="F33" s="336">
        <v>4159267.1675875192</v>
      </c>
      <c r="G33" s="336">
        <v>3676787.7633766541</v>
      </c>
      <c r="H33" s="336">
        <v>3379770.4043145697</v>
      </c>
      <c r="I33" s="336">
        <v>3446811.8862026976</v>
      </c>
      <c r="J33" s="336">
        <v>3293983.2671855921</v>
      </c>
      <c r="K33" s="336">
        <v>3352147.8937786254</v>
      </c>
      <c r="L33" s="336">
        <v>3492812.01131324</v>
      </c>
      <c r="M33" s="337">
        <v>3708947.8494630265</v>
      </c>
    </row>
    <row r="34" spans="2:13" ht="18">
      <c r="B34" s="387"/>
      <c r="C34" s="388" t="s">
        <v>165</v>
      </c>
      <c r="D34" s="340">
        <v>2990440.4940279773</v>
      </c>
      <c r="E34" s="340">
        <v>3691142.7531644492</v>
      </c>
      <c r="F34" s="340">
        <v>4559096.2200704124</v>
      </c>
      <c r="G34" s="340">
        <v>3955812.8107899572</v>
      </c>
      <c r="H34" s="340">
        <v>3636255.3194090137</v>
      </c>
      <c r="I34" s="340">
        <v>3708384.4631004203</v>
      </c>
      <c r="J34" s="340">
        <v>3543957.945207532</v>
      </c>
      <c r="K34" s="340">
        <v>3606536.5844489303</v>
      </c>
      <c r="L34" s="340">
        <v>3757875.457936388</v>
      </c>
      <c r="M34" s="341">
        <v>3990413.4700403423</v>
      </c>
    </row>
    <row r="35" spans="2:13" ht="18">
      <c r="B35" s="389" t="s">
        <v>151</v>
      </c>
      <c r="C35" s="388"/>
      <c r="D35" s="340">
        <v>21980614.251561224</v>
      </c>
      <c r="E35" s="340">
        <v>37149219.101983227</v>
      </c>
      <c r="F35" s="340">
        <v>40146119.425608285</v>
      </c>
      <c r="G35" s="340">
        <v>39344610.97703851</v>
      </c>
      <c r="H35" s="340">
        <v>36166284.351246826</v>
      </c>
      <c r="I35" s="340">
        <v>36883682.578712143</v>
      </c>
      <c r="J35" s="340">
        <v>35248292.409804516</v>
      </c>
      <c r="K35" s="340">
        <v>35870701.086400509</v>
      </c>
      <c r="L35" s="340">
        <v>37375921.223922186</v>
      </c>
      <c r="M35" s="341">
        <v>39688749.980290189</v>
      </c>
    </row>
    <row r="36" spans="2:13" ht="18">
      <c r="B36" s="387"/>
      <c r="C36" s="386"/>
      <c r="D36" s="336"/>
      <c r="E36" s="336"/>
      <c r="F36" s="336"/>
      <c r="G36" s="336"/>
      <c r="H36" s="336"/>
      <c r="I36" s="336"/>
      <c r="J36" s="336"/>
      <c r="K36" s="336"/>
      <c r="L36" s="336"/>
      <c r="M36" s="337"/>
    </row>
    <row r="37" spans="2:13" ht="18">
      <c r="B37" s="389" t="s">
        <v>152</v>
      </c>
      <c r="C37" s="386"/>
      <c r="D37" s="336"/>
      <c r="E37" s="336"/>
      <c r="F37" s="336"/>
      <c r="G37" s="336"/>
      <c r="H37" s="336"/>
      <c r="I37" s="336"/>
      <c r="J37" s="336"/>
      <c r="K37" s="336"/>
      <c r="L37" s="336"/>
      <c r="M37" s="337"/>
    </row>
    <row r="38" spans="2:13" ht="18">
      <c r="B38" s="387"/>
      <c r="C38" s="386" t="s">
        <v>160</v>
      </c>
      <c r="D38" s="336">
        <v>285874.87575315713</v>
      </c>
      <c r="E38" s="336">
        <v>318066</v>
      </c>
      <c r="F38" s="336">
        <v>308374</v>
      </c>
      <c r="G38" s="336">
        <v>355827</v>
      </c>
      <c r="H38" s="336">
        <v>364413.33379696269</v>
      </c>
      <c r="I38" s="336">
        <v>371151.94414341403</v>
      </c>
      <c r="J38" s="336">
        <v>392867.81549315533</v>
      </c>
      <c r="K38" s="336">
        <v>417022.25434830168</v>
      </c>
      <c r="L38" s="336">
        <v>452730.10526276444</v>
      </c>
      <c r="M38" s="337">
        <v>488272.61839452392</v>
      </c>
    </row>
    <row r="39" spans="2:13" ht="18">
      <c r="B39" s="387"/>
      <c r="C39" s="386" t="s">
        <v>161</v>
      </c>
      <c r="D39" s="336">
        <v>298589.12595784216</v>
      </c>
      <c r="E39" s="336">
        <v>394905</v>
      </c>
      <c r="F39" s="336">
        <v>389781</v>
      </c>
      <c r="G39" s="336">
        <v>373218</v>
      </c>
      <c r="H39" s="336">
        <v>382223.98978445941</v>
      </c>
      <c r="I39" s="336">
        <v>389291.94886649051</v>
      </c>
      <c r="J39" s="336">
        <v>412069.18070501805</v>
      </c>
      <c r="K39" s="336">
        <v>437404.16472995153</v>
      </c>
      <c r="L39" s="336">
        <v>474857.23237966321</v>
      </c>
      <c r="M39" s="337">
        <v>512136.8813832773</v>
      </c>
    </row>
    <row r="40" spans="2:13" ht="18">
      <c r="B40" s="387"/>
      <c r="C40" s="388" t="s">
        <v>162</v>
      </c>
      <c r="D40" s="340">
        <v>584464.00171099929</v>
      </c>
      <c r="E40" s="340">
        <v>712971</v>
      </c>
      <c r="F40" s="340">
        <v>698155</v>
      </c>
      <c r="G40" s="340">
        <v>729045</v>
      </c>
      <c r="H40" s="340">
        <v>746637.3235814221</v>
      </c>
      <c r="I40" s="340">
        <v>760443.89300990454</v>
      </c>
      <c r="J40" s="340">
        <v>804936.99619817338</v>
      </c>
      <c r="K40" s="340">
        <v>854426.41907825321</v>
      </c>
      <c r="L40" s="340">
        <v>927587.33764242765</v>
      </c>
      <c r="M40" s="341">
        <v>1000409.4997778012</v>
      </c>
    </row>
    <row r="41" spans="2:13" ht="18">
      <c r="B41" s="387"/>
      <c r="C41" s="386" t="s">
        <v>163</v>
      </c>
      <c r="D41" s="336">
        <v>33559.41041815887</v>
      </c>
      <c r="E41" s="336">
        <v>20568</v>
      </c>
      <c r="F41" s="336">
        <v>17447</v>
      </c>
      <c r="G41" s="336">
        <v>9169</v>
      </c>
      <c r="H41" s="336">
        <v>9390.2538525304481</v>
      </c>
      <c r="I41" s="336">
        <v>9563.8953082564385</v>
      </c>
      <c r="J41" s="336">
        <v>10123.472924361395</v>
      </c>
      <c r="K41" s="336">
        <v>10745.88788967554</v>
      </c>
      <c r="L41" s="336">
        <v>11666.012795977504</v>
      </c>
      <c r="M41" s="337">
        <v>12581.877255125075</v>
      </c>
    </row>
    <row r="42" spans="2:13" ht="18">
      <c r="B42" s="387"/>
      <c r="C42" s="386" t="s">
        <v>164</v>
      </c>
      <c r="D42" s="336">
        <v>55280.587870841839</v>
      </c>
      <c r="E42" s="336">
        <v>27359.000000000004</v>
      </c>
      <c r="F42" s="336">
        <v>27571</v>
      </c>
      <c r="G42" s="336">
        <v>34075</v>
      </c>
      <c r="H42" s="336">
        <v>34897.251611405278</v>
      </c>
      <c r="I42" s="336">
        <v>35542.55999878265</v>
      </c>
      <c r="J42" s="336">
        <v>37622.133263999844</v>
      </c>
      <c r="K42" s="336">
        <v>39935.230651182683</v>
      </c>
      <c r="L42" s="336">
        <v>43354.715456749203</v>
      </c>
      <c r="M42" s="337">
        <v>46758.367048575303</v>
      </c>
    </row>
    <row r="43" spans="2:13" ht="18">
      <c r="B43" s="387"/>
      <c r="C43" s="388" t="s">
        <v>165</v>
      </c>
      <c r="D43" s="340">
        <v>88839.998289000709</v>
      </c>
      <c r="E43" s="340">
        <v>47927.000000000007</v>
      </c>
      <c r="F43" s="340">
        <v>45018</v>
      </c>
      <c r="G43" s="340">
        <v>43244</v>
      </c>
      <c r="H43" s="340">
        <v>44287.505463935726</v>
      </c>
      <c r="I43" s="340">
        <v>45106.45530703909</v>
      </c>
      <c r="J43" s="340">
        <v>47745.606188361235</v>
      </c>
      <c r="K43" s="340">
        <v>50681.118540858224</v>
      </c>
      <c r="L43" s="340">
        <v>55020.728252726709</v>
      </c>
      <c r="M43" s="341">
        <v>59340.244303700376</v>
      </c>
    </row>
    <row r="44" spans="2:13" ht="18">
      <c r="B44" s="389" t="s">
        <v>153</v>
      </c>
      <c r="C44" s="388"/>
      <c r="D44" s="340">
        <v>673304</v>
      </c>
      <c r="E44" s="340">
        <v>760898</v>
      </c>
      <c r="F44" s="340">
        <v>743173</v>
      </c>
      <c r="G44" s="340">
        <v>772289</v>
      </c>
      <c r="H44" s="340">
        <v>790924.82904535788</v>
      </c>
      <c r="I44" s="340">
        <v>805550.34831694362</v>
      </c>
      <c r="J44" s="340">
        <v>852682.60238653468</v>
      </c>
      <c r="K44" s="340">
        <v>905107.53761911148</v>
      </c>
      <c r="L44" s="340">
        <v>982608.06589515437</v>
      </c>
      <c r="M44" s="341">
        <v>1059749.7440815016</v>
      </c>
    </row>
    <row r="45" spans="2:13" ht="18">
      <c r="B45" s="387"/>
      <c r="C45" s="386"/>
      <c r="D45" s="336"/>
      <c r="E45" s="336"/>
      <c r="F45" s="336"/>
      <c r="G45" s="336"/>
      <c r="H45" s="336"/>
      <c r="I45" s="336"/>
      <c r="J45" s="336"/>
      <c r="K45" s="336"/>
      <c r="L45" s="336"/>
      <c r="M45" s="337"/>
    </row>
    <row r="46" spans="2:13" ht="18">
      <c r="B46" s="389" t="s">
        <v>166</v>
      </c>
      <c r="C46" s="386"/>
      <c r="D46" s="336"/>
      <c r="E46" s="336"/>
      <c r="F46" s="336"/>
      <c r="G46" s="336"/>
      <c r="H46" s="336"/>
      <c r="I46" s="336"/>
      <c r="J46" s="336"/>
      <c r="K46" s="336"/>
      <c r="L46" s="336"/>
      <c r="M46" s="337"/>
    </row>
    <row r="47" spans="2:13" ht="18">
      <c r="B47" s="387"/>
      <c r="C47" s="386" t="s">
        <v>160</v>
      </c>
      <c r="D47" s="336">
        <v>33144528.297790483</v>
      </c>
      <c r="E47" s="336">
        <v>41475965.474127039</v>
      </c>
      <c r="F47" s="336">
        <v>44486083.844016433</v>
      </c>
      <c r="G47" s="336">
        <v>41978867.006584182</v>
      </c>
      <c r="H47" s="336">
        <v>38678081.543582752</v>
      </c>
      <c r="I47" s="336">
        <v>38944388.72986196</v>
      </c>
      <c r="J47" s="336">
        <v>37395362.207201116</v>
      </c>
      <c r="K47" s="336">
        <v>37940057.938188247</v>
      </c>
      <c r="L47" s="336">
        <v>39398956.233581923</v>
      </c>
      <c r="M47" s="337">
        <v>41488370.486778647</v>
      </c>
    </row>
    <row r="48" spans="2:13" ht="18">
      <c r="B48" s="387"/>
      <c r="C48" s="386" t="s">
        <v>161</v>
      </c>
      <c r="D48" s="336">
        <v>23482145.74479666</v>
      </c>
      <c r="E48" s="336">
        <v>24527137.226833954</v>
      </c>
      <c r="F48" s="336">
        <v>25838043.231039237</v>
      </c>
      <c r="G48" s="336">
        <v>26818949.375101201</v>
      </c>
      <c r="H48" s="336">
        <v>24779774.688840285</v>
      </c>
      <c r="I48" s="336">
        <v>24661037.271489408</v>
      </c>
      <c r="J48" s="336">
        <v>23814035.35005296</v>
      </c>
      <c r="K48" s="336">
        <v>24080965.734666415</v>
      </c>
      <c r="L48" s="336">
        <v>24926584.278714884</v>
      </c>
      <c r="M48" s="337">
        <v>26043882.39210806</v>
      </c>
    </row>
    <row r="49" spans="2:13" ht="18">
      <c r="B49" s="387"/>
      <c r="C49" s="388" t="s">
        <v>162</v>
      </c>
      <c r="D49" s="340">
        <v>56626674.042587139</v>
      </c>
      <c r="E49" s="340">
        <v>66003102.700961001</v>
      </c>
      <c r="F49" s="340">
        <v>70324127.075055659</v>
      </c>
      <c r="G49" s="340">
        <v>68797816.381685376</v>
      </c>
      <c r="H49" s="340">
        <v>63457856.23242303</v>
      </c>
      <c r="I49" s="340">
        <v>63605426.001351357</v>
      </c>
      <c r="J49" s="340">
        <v>61209397.557254069</v>
      </c>
      <c r="K49" s="340">
        <v>62021023.672854669</v>
      </c>
      <c r="L49" s="340">
        <v>64325540.512296811</v>
      </c>
      <c r="M49" s="341">
        <v>67532252.8788867</v>
      </c>
    </row>
    <row r="50" spans="2:13" ht="18">
      <c r="B50" s="387"/>
      <c r="C50" s="386" t="s">
        <v>163</v>
      </c>
      <c r="D50" s="336">
        <v>2251693.0383322705</v>
      </c>
      <c r="E50" s="336">
        <v>2040406.4037061827</v>
      </c>
      <c r="F50" s="336">
        <v>836431.77717966167</v>
      </c>
      <c r="G50" s="336">
        <v>868759.60450717714</v>
      </c>
      <c r="H50" s="336">
        <v>803189.42664604133</v>
      </c>
      <c r="I50" s="336">
        <v>795284.21085678367</v>
      </c>
      <c r="J50" s="336">
        <v>769384.5592215691</v>
      </c>
      <c r="K50" s="336">
        <v>776623.41201705323</v>
      </c>
      <c r="L50" s="336">
        <v>802497.21874995437</v>
      </c>
      <c r="M50" s="337">
        <v>835436.74426640989</v>
      </c>
    </row>
    <row r="51" spans="2:13" ht="18">
      <c r="B51" s="387"/>
      <c r="C51" s="386" t="s">
        <v>164</v>
      </c>
      <c r="D51" s="336">
        <v>10304264.495170696</v>
      </c>
      <c r="E51" s="336">
        <v>8065831.6369728744</v>
      </c>
      <c r="F51" s="336">
        <v>8593121.7176846694</v>
      </c>
      <c r="G51" s="336">
        <v>8389076.0888474416</v>
      </c>
      <c r="H51" s="336">
        <v>7752490.0099438643</v>
      </c>
      <c r="I51" s="336">
        <v>7684990.8749333601</v>
      </c>
      <c r="J51" s="336">
        <v>7431338.8662389219</v>
      </c>
      <c r="K51" s="336">
        <v>7499640.8341911575</v>
      </c>
      <c r="L51" s="336">
        <v>7749446.3193560559</v>
      </c>
      <c r="M51" s="337">
        <v>8072788.3772376208</v>
      </c>
    </row>
    <row r="52" spans="2:13" ht="18">
      <c r="B52" s="387"/>
      <c r="C52" s="388" t="s">
        <v>165</v>
      </c>
      <c r="D52" s="340">
        <v>12555957.533502964</v>
      </c>
      <c r="E52" s="340">
        <v>10106238.040679056</v>
      </c>
      <c r="F52" s="340">
        <v>9429553.4948643334</v>
      </c>
      <c r="G52" s="340">
        <v>9257835.6933546197</v>
      </c>
      <c r="H52" s="340">
        <v>8555679.436589906</v>
      </c>
      <c r="I52" s="340">
        <v>8480275.0857901443</v>
      </c>
      <c r="J52" s="340">
        <v>8200723.4254604923</v>
      </c>
      <c r="K52" s="340">
        <v>8276264.2462082105</v>
      </c>
      <c r="L52" s="340">
        <v>8551943.5381060112</v>
      </c>
      <c r="M52" s="341">
        <v>8908225.1215040293</v>
      </c>
    </row>
    <row r="53" spans="2:13" ht="18">
      <c r="B53" s="390" t="s">
        <v>154</v>
      </c>
      <c r="C53" s="391"/>
      <c r="D53" s="351">
        <v>69182631.576090097</v>
      </c>
      <c r="E53" s="351">
        <v>76109340.741640061</v>
      </c>
      <c r="F53" s="351">
        <v>79753680.569919989</v>
      </c>
      <c r="G53" s="351">
        <v>78055652.075039998</v>
      </c>
      <c r="H53" s="351">
        <v>72013535.669012934</v>
      </c>
      <c r="I53" s="351">
        <v>72085701.087141499</v>
      </c>
      <c r="J53" s="351">
        <v>69410120.982714564</v>
      </c>
      <c r="K53" s="351">
        <v>70297287.919062883</v>
      </c>
      <c r="L53" s="351">
        <v>72877484.05040282</v>
      </c>
      <c r="M53" s="352">
        <v>76440478.000390723</v>
      </c>
    </row>
    <row r="54" spans="2:13">
      <c r="B54" s="216" t="s">
        <v>155</v>
      </c>
      <c r="C54" s="214"/>
      <c r="D54" s="215"/>
      <c r="E54" s="215"/>
      <c r="F54" s="215"/>
      <c r="G54" s="215"/>
      <c r="H54" s="215"/>
      <c r="I54" s="215"/>
      <c r="J54" s="215"/>
      <c r="K54" s="215"/>
      <c r="L54" s="215"/>
      <c r="M54" s="215"/>
    </row>
    <row r="55" spans="2:13">
      <c r="B55" s="216" t="s">
        <v>156</v>
      </c>
      <c r="C55" s="214"/>
      <c r="D55" s="1408"/>
      <c r="E55" s="1408"/>
      <c r="F55" s="1408"/>
      <c r="G55" s="1408"/>
      <c r="H55" s="1408"/>
      <c r="I55" s="1408"/>
      <c r="J55" s="1408"/>
      <c r="K55" s="1408"/>
      <c r="L55" s="1408"/>
      <c r="M55" s="1408"/>
    </row>
    <row r="56" spans="2:13">
      <c r="B56" s="216" t="s">
        <v>157</v>
      </c>
      <c r="C56" s="214"/>
      <c r="D56" s="217"/>
      <c r="E56" s="217"/>
      <c r="F56" s="217"/>
      <c r="G56" s="217"/>
      <c r="H56" s="218"/>
      <c r="I56" s="218"/>
      <c r="J56" s="218"/>
      <c r="K56" s="218"/>
      <c r="L56" s="218"/>
      <c r="M56" s="218"/>
    </row>
    <row r="57" spans="2:13" ht="27" customHeight="1">
      <c r="B57" s="216" t="s">
        <v>747</v>
      </c>
      <c r="C57" s="214"/>
      <c r="D57" s="214"/>
      <c r="E57" s="218"/>
      <c r="F57" s="218"/>
      <c r="G57" s="218"/>
      <c r="H57" s="218"/>
      <c r="I57" s="218"/>
      <c r="J57" s="218"/>
      <c r="K57" s="218"/>
      <c r="L57" s="218"/>
      <c r="M57" s="218"/>
    </row>
    <row r="58" spans="2:13" ht="36.75" customHeight="1">
      <c r="B58" s="1585" t="s">
        <v>158</v>
      </c>
      <c r="C58" s="1585"/>
      <c r="D58" s="1585"/>
      <c r="E58" s="1585"/>
      <c r="F58" s="1585"/>
      <c r="G58" s="1585"/>
      <c r="H58" s="1585"/>
      <c r="I58" s="1585"/>
      <c r="J58" s="1585"/>
      <c r="K58" s="1585"/>
      <c r="L58" s="1585"/>
      <c r="M58" s="1585"/>
    </row>
  </sheetData>
  <mergeCells count="2">
    <mergeCell ref="B8:M8"/>
    <mergeCell ref="B58:M58"/>
  </mergeCells>
  <conditionalFormatting sqref="B7">
    <cfRule type="duplicateValues" dxfId="27" priority="4"/>
  </conditionalFormatting>
  <conditionalFormatting sqref="B8">
    <cfRule type="duplicateValues" dxfId="26" priority="3"/>
  </conditionalFormatting>
  <conditionalFormatting sqref="B9:G9">
    <cfRule type="duplicateValues" dxfId="25" priority="2"/>
  </conditionalFormatting>
  <conditionalFormatting sqref="H9:M9">
    <cfRule type="duplicateValues" dxfId="24" priority="1"/>
  </conditionalFormatting>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5:AA49"/>
  <sheetViews>
    <sheetView showGridLines="0" topLeftCell="A25" zoomScale="90" zoomScaleNormal="90" zoomScaleSheetLayoutView="100" zoomScalePageLayoutView="66" workbookViewId="0">
      <selection activeCell="B43" sqref="B43:M43"/>
    </sheetView>
  </sheetViews>
  <sheetFormatPr baseColWidth="10" defaultColWidth="22.42578125" defaultRowHeight="23.25"/>
  <cols>
    <col min="1" max="1" width="11" style="126" customWidth="1"/>
    <col min="2" max="2" width="3.7109375" style="126" customWidth="1"/>
    <col min="3" max="3" width="58.28515625" style="126" customWidth="1"/>
    <col min="4" max="13" width="10.7109375" style="126" customWidth="1"/>
    <col min="14" max="16384" width="22.42578125" style="126"/>
  </cols>
  <sheetData>
    <row r="5" spans="1:13">
      <c r="A5" s="144"/>
      <c r="B5" s="598" t="s">
        <v>517</v>
      </c>
      <c r="C5" s="597"/>
      <c r="D5" s="597"/>
      <c r="E5" s="597"/>
      <c r="F5" s="597"/>
      <c r="G5" s="597"/>
      <c r="H5" s="597"/>
      <c r="I5" s="597"/>
      <c r="J5" s="597"/>
      <c r="K5" s="597"/>
      <c r="L5" s="597"/>
      <c r="M5" s="599"/>
    </row>
    <row r="6" spans="1:13" ht="16.5" customHeight="1">
      <c r="A6" s="144"/>
      <c r="B6" s="600" t="s">
        <v>575</v>
      </c>
      <c r="C6" s="601"/>
      <c r="D6" s="601"/>
      <c r="E6" s="601"/>
      <c r="F6" s="601"/>
      <c r="G6" s="601"/>
      <c r="H6" s="601"/>
      <c r="I6" s="601"/>
      <c r="J6" s="601"/>
      <c r="K6" s="601"/>
      <c r="L6" s="601"/>
      <c r="M6" s="602"/>
    </row>
    <row r="7" spans="1:13" s="786" customFormat="1" ht="16.5" customHeight="1">
      <c r="A7" s="785"/>
      <c r="B7" s="607"/>
      <c r="C7" s="787"/>
      <c r="D7" s="787"/>
      <c r="E7" s="787"/>
      <c r="F7" s="787"/>
      <c r="G7" s="787"/>
      <c r="H7" s="787"/>
      <c r="I7" s="787"/>
      <c r="J7" s="787"/>
      <c r="K7" s="787"/>
      <c r="L7" s="787"/>
      <c r="M7" s="787"/>
    </row>
    <row r="8" spans="1:13" ht="31.5" customHeight="1">
      <c r="A8" s="118"/>
      <c r="B8" s="1652" t="s">
        <v>33</v>
      </c>
      <c r="C8" s="1652"/>
      <c r="D8" s="1611">
        <v>2013</v>
      </c>
      <c r="E8" s="1611">
        <v>2014</v>
      </c>
      <c r="F8" s="1611">
        <v>2015</v>
      </c>
      <c r="G8" s="1611">
        <v>2016</v>
      </c>
      <c r="H8" s="1611">
        <v>2017</v>
      </c>
      <c r="I8" s="1611">
        <v>2018</v>
      </c>
      <c r="J8" s="1611">
        <v>2019</v>
      </c>
      <c r="K8" s="1611">
        <v>2020</v>
      </c>
      <c r="L8" s="1611">
        <v>2021</v>
      </c>
      <c r="M8" s="1611">
        <v>2022</v>
      </c>
    </row>
    <row r="9" spans="1:13" ht="21" customHeight="1">
      <c r="B9" s="1654" t="s">
        <v>34</v>
      </c>
      <c r="C9" s="1654"/>
      <c r="D9" s="1612"/>
      <c r="E9" s="1612"/>
      <c r="F9" s="1612"/>
      <c r="G9" s="1612"/>
      <c r="H9" s="1612"/>
      <c r="I9" s="1612"/>
      <c r="J9" s="1612"/>
      <c r="K9" s="1612"/>
      <c r="L9" s="1612"/>
      <c r="M9" s="1612"/>
    </row>
    <row r="10" spans="1:13" s="144" customFormat="1" ht="27.75" customHeight="1">
      <c r="A10" s="122"/>
      <c r="B10" s="803" t="s">
        <v>479</v>
      </c>
      <c r="C10" s="965"/>
      <c r="D10" s="966">
        <v>21577.012605574448</v>
      </c>
      <c r="E10" s="966">
        <v>21724.534181347077</v>
      </c>
      <c r="F10" s="966">
        <v>23652.183500942399</v>
      </c>
      <c r="G10" s="966">
        <v>22345.387778423337</v>
      </c>
      <c r="H10" s="966">
        <v>22077.520014530633</v>
      </c>
      <c r="I10" s="966">
        <v>21145.984147946241</v>
      </c>
      <c r="J10" s="966">
        <v>20623.947132992886</v>
      </c>
      <c r="K10" s="966">
        <v>19476.268110260433</v>
      </c>
      <c r="L10" s="966">
        <v>20226.317022083673</v>
      </c>
      <c r="M10" s="990">
        <v>20496.408614</v>
      </c>
    </row>
    <row r="11" spans="1:13" ht="18" customHeight="1">
      <c r="B11" s="676"/>
      <c r="C11" s="820" t="s">
        <v>35</v>
      </c>
      <c r="D11" s="685">
        <v>12911.404487457037</v>
      </c>
      <c r="E11" s="685">
        <v>13204.48741657157</v>
      </c>
      <c r="F11" s="685">
        <v>14478.046737819819</v>
      </c>
      <c r="G11" s="685">
        <v>13632.096889002894</v>
      </c>
      <c r="H11" s="685">
        <v>13551.226855462892</v>
      </c>
      <c r="I11" s="685">
        <v>12995.446648133802</v>
      </c>
      <c r="J11" s="685">
        <v>12774.00433336089</v>
      </c>
      <c r="K11" s="685">
        <v>12341.154846013316</v>
      </c>
      <c r="L11" s="685">
        <v>12704.41036891333</v>
      </c>
      <c r="M11" s="991">
        <v>13217.238178</v>
      </c>
    </row>
    <row r="12" spans="1:13" ht="18" customHeight="1">
      <c r="B12" s="676"/>
      <c r="C12" s="820" t="s">
        <v>36</v>
      </c>
      <c r="D12" s="685">
        <v>3726.8869011621446</v>
      </c>
      <c r="E12" s="685">
        <v>2452.1484238153739</v>
      </c>
      <c r="F12" s="685">
        <v>2622.6812190336404</v>
      </c>
      <c r="G12" s="685">
        <v>2607.5050536249519</v>
      </c>
      <c r="H12" s="685">
        <v>2780.7844857060159</v>
      </c>
      <c r="I12" s="685">
        <v>2850.0256994992733</v>
      </c>
      <c r="J12" s="685">
        <v>2337.3054114036836</v>
      </c>
      <c r="K12" s="685">
        <v>1898.4860701491862</v>
      </c>
      <c r="L12" s="685">
        <v>2121.1309423064181</v>
      </c>
      <c r="M12" s="991">
        <v>1951.2882810000001</v>
      </c>
    </row>
    <row r="13" spans="1:13" ht="18" customHeight="1">
      <c r="B13" s="676"/>
      <c r="C13" s="820" t="s">
        <v>78</v>
      </c>
      <c r="D13" s="685">
        <v>1681.6005536955502</v>
      </c>
      <c r="E13" s="685">
        <v>1809.0771992009625</v>
      </c>
      <c r="F13" s="685">
        <v>1909.4191191108534</v>
      </c>
      <c r="G13" s="685">
        <v>1820.768120044411</v>
      </c>
      <c r="H13" s="685">
        <v>1786.9202590018544</v>
      </c>
      <c r="I13" s="685">
        <v>1795.0841739265147</v>
      </c>
      <c r="J13" s="685">
        <v>1759.7367895763905</v>
      </c>
      <c r="K13" s="685">
        <v>1826.6404756176669</v>
      </c>
      <c r="L13" s="685">
        <v>1841.7239569292753</v>
      </c>
      <c r="M13" s="991">
        <v>1854.6975759999998</v>
      </c>
    </row>
    <row r="14" spans="1:13" ht="18" customHeight="1">
      <c r="B14" s="676"/>
      <c r="C14" s="820" t="s">
        <v>38</v>
      </c>
      <c r="D14" s="685">
        <v>1029.7297598554164</v>
      </c>
      <c r="E14" s="685">
        <v>1737.2065719695884</v>
      </c>
      <c r="F14" s="685">
        <v>2363.3227058302036</v>
      </c>
      <c r="G14" s="685">
        <v>2463.9315454119901</v>
      </c>
      <c r="H14" s="685">
        <v>2125.4436874213256</v>
      </c>
      <c r="I14" s="685">
        <v>2023.5711323040348</v>
      </c>
      <c r="J14" s="685">
        <v>2401.4020049627197</v>
      </c>
      <c r="K14" s="685">
        <v>2154.2889498222885</v>
      </c>
      <c r="L14" s="685">
        <v>2269.5858700543545</v>
      </c>
      <c r="M14" s="991">
        <v>2170.8976429999998</v>
      </c>
    </row>
    <row r="15" spans="1:13" ht="18" customHeight="1">
      <c r="B15" s="676"/>
      <c r="C15" s="822" t="s">
        <v>39</v>
      </c>
      <c r="D15" s="685">
        <v>840.793556572272</v>
      </c>
      <c r="E15" s="685">
        <v>892.74548433392567</v>
      </c>
      <c r="F15" s="685">
        <v>940.44687064077812</v>
      </c>
      <c r="G15" s="685">
        <v>816.90605082287334</v>
      </c>
      <c r="H15" s="685">
        <v>884.37135907015238</v>
      </c>
      <c r="I15" s="685">
        <v>861.8785315709365</v>
      </c>
      <c r="J15" s="685">
        <v>761.3671767044832</v>
      </c>
      <c r="K15" s="685">
        <v>770.29860208092725</v>
      </c>
      <c r="L15" s="685">
        <v>799.47652874524545</v>
      </c>
      <c r="M15" s="991">
        <v>815.58837800000003</v>
      </c>
    </row>
    <row r="16" spans="1:13" ht="18" customHeight="1">
      <c r="B16" s="676"/>
      <c r="C16" s="820" t="s">
        <v>40</v>
      </c>
      <c r="D16" s="685">
        <v>137.49754343223236</v>
      </c>
      <c r="E16" s="685">
        <v>130.84413413633337</v>
      </c>
      <c r="F16" s="685">
        <v>134.59328530349569</v>
      </c>
      <c r="G16" s="685">
        <v>132.19085349832864</v>
      </c>
      <c r="H16" s="685">
        <v>136.15155095395636</v>
      </c>
      <c r="I16" s="685">
        <v>122.49258853870997</v>
      </c>
      <c r="J16" s="685">
        <v>119.51157673927655</v>
      </c>
      <c r="K16" s="685">
        <v>117.60007478026084</v>
      </c>
      <c r="L16" s="685">
        <v>116.03973982586066</v>
      </c>
      <c r="M16" s="991">
        <v>111.93454699999998</v>
      </c>
    </row>
    <row r="17" spans="1:27">
      <c r="B17" s="676"/>
      <c r="C17" s="967" t="s">
        <v>481</v>
      </c>
      <c r="D17" s="685">
        <v>0</v>
      </c>
      <c r="E17" s="685">
        <v>102.9253101142712</v>
      </c>
      <c r="F17" s="685">
        <v>233.00776996251565</v>
      </c>
      <c r="G17" s="685">
        <v>251.31016130007433</v>
      </c>
      <c r="H17" s="685">
        <v>583.96562800599042</v>
      </c>
      <c r="I17" s="685">
        <v>260.53809975746287</v>
      </c>
      <c r="J17" s="685">
        <v>270.91235261460412</v>
      </c>
      <c r="K17" s="685">
        <v>221.7767973755557</v>
      </c>
      <c r="L17" s="685">
        <v>250.4653599186764</v>
      </c>
      <c r="M17" s="991">
        <v>253.62587099999999</v>
      </c>
    </row>
    <row r="18" spans="1:27" s="144" customFormat="1" ht="59.25" customHeight="1">
      <c r="B18" s="676"/>
      <c r="C18" s="948" t="s">
        <v>480</v>
      </c>
      <c r="D18" s="685">
        <v>441.77531995888427</v>
      </c>
      <c r="E18" s="685">
        <v>647.29990904490273</v>
      </c>
      <c r="F18" s="685">
        <v>391.17937418507859</v>
      </c>
      <c r="G18" s="685">
        <v>95.626614488493558</v>
      </c>
      <c r="H18" s="685">
        <v>0</v>
      </c>
      <c r="I18" s="685">
        <v>36.545662238429841</v>
      </c>
      <c r="J18" s="685">
        <v>0</v>
      </c>
      <c r="K18" s="685">
        <v>0</v>
      </c>
      <c r="L18" s="685">
        <v>0</v>
      </c>
      <c r="M18" s="991">
        <v>0</v>
      </c>
      <c r="N18" s="995"/>
      <c r="O18" s="995"/>
      <c r="P18" s="995"/>
      <c r="Q18" s="995"/>
      <c r="R18" s="995"/>
      <c r="S18" s="995"/>
      <c r="T18" s="995"/>
    </row>
    <row r="19" spans="1:27" ht="18" customHeight="1">
      <c r="B19" s="676"/>
      <c r="C19" s="823" t="s">
        <v>41</v>
      </c>
      <c r="D19" s="685">
        <v>807.32448344091154</v>
      </c>
      <c r="E19" s="685">
        <v>747.7997321601531</v>
      </c>
      <c r="F19" s="685">
        <v>579.4864190560163</v>
      </c>
      <c r="G19" s="685">
        <v>525.05249022931991</v>
      </c>
      <c r="H19" s="685">
        <v>228.65618890844269</v>
      </c>
      <c r="I19" s="685">
        <v>200.4016119770771</v>
      </c>
      <c r="J19" s="685">
        <v>199.70748763083856</v>
      </c>
      <c r="K19" s="685">
        <v>146.02229442123237</v>
      </c>
      <c r="L19" s="685">
        <v>123.4842553905136</v>
      </c>
      <c r="M19" s="991">
        <v>121.13814000000001</v>
      </c>
      <c r="N19" s="1376"/>
      <c r="O19" s="1376"/>
      <c r="P19" s="1376"/>
      <c r="Q19" s="1376"/>
      <c r="R19" s="1376"/>
      <c r="S19" s="1376"/>
      <c r="T19" s="1376"/>
    </row>
    <row r="20" spans="1:27" ht="18" customHeight="1">
      <c r="B20" s="689" t="s">
        <v>482</v>
      </c>
      <c r="C20" s="968"/>
      <c r="D20" s="966">
        <v>16511.375500772901</v>
      </c>
      <c r="E20" s="966">
        <v>18882.975994578679</v>
      </c>
      <c r="F20" s="966">
        <v>16084.209835908641</v>
      </c>
      <c r="G20" s="966">
        <v>12412.240373052318</v>
      </c>
      <c r="H20" s="966">
        <v>9987.5952989166362</v>
      </c>
      <c r="I20" s="966">
        <v>9720.6014383310157</v>
      </c>
      <c r="J20" s="966">
        <v>9765.0039982944363</v>
      </c>
      <c r="K20" s="966">
        <v>8196.2914478982602</v>
      </c>
      <c r="L20" s="966">
        <v>6146.0164873084377</v>
      </c>
      <c r="M20" s="990">
        <v>6712.8060299999988</v>
      </c>
      <c r="N20" s="1377"/>
      <c r="O20" s="1377"/>
      <c r="P20" s="1377"/>
      <c r="Q20" s="1377"/>
      <c r="R20" s="1377"/>
      <c r="S20" s="1377"/>
      <c r="T20" s="1377"/>
      <c r="U20" s="1377"/>
      <c r="V20" s="1376"/>
      <c r="W20" s="1376"/>
      <c r="X20" s="1376"/>
      <c r="Y20" s="1376"/>
      <c r="Z20" s="1376"/>
      <c r="AA20" s="1376"/>
    </row>
    <row r="21" spans="1:27" ht="18" customHeight="1">
      <c r="B21" s="676"/>
      <c r="C21" s="820" t="s">
        <v>79</v>
      </c>
      <c r="D21" s="685">
        <v>8122.6453089313054</v>
      </c>
      <c r="E21" s="685">
        <v>9271.7361025346145</v>
      </c>
      <c r="F21" s="685">
        <v>7629.6671963080398</v>
      </c>
      <c r="G21" s="685">
        <v>6381.3937732940676</v>
      </c>
      <c r="H21" s="685">
        <v>5098.7478228853088</v>
      </c>
      <c r="I21" s="685">
        <v>4623.5332108332659</v>
      </c>
      <c r="J21" s="685">
        <v>4430.6141614236403</v>
      </c>
      <c r="K21" s="685">
        <v>3947.8674153013521</v>
      </c>
      <c r="L21" s="685">
        <v>4049.6726899399532</v>
      </c>
      <c r="M21" s="991">
        <v>4913.4373029999997</v>
      </c>
      <c r="N21" s="1375"/>
      <c r="O21" s="1375"/>
      <c r="P21" s="1375"/>
      <c r="Q21" s="1375"/>
      <c r="R21" s="1375"/>
      <c r="S21" s="1375"/>
      <c r="T21" s="1375"/>
      <c r="U21" s="1375"/>
      <c r="V21" s="1376"/>
      <c r="W21" s="1376"/>
      <c r="X21" s="1376"/>
      <c r="Y21" s="1376"/>
      <c r="Z21" s="1376"/>
      <c r="AA21" s="1376"/>
    </row>
    <row r="22" spans="1:27" ht="18" customHeight="1">
      <c r="B22" s="676"/>
      <c r="C22" s="822" t="s">
        <v>489</v>
      </c>
      <c r="D22" s="685">
        <v>1239.586267268066</v>
      </c>
      <c r="E22" s="685">
        <v>1335.8978739230849</v>
      </c>
      <c r="F22" s="685">
        <v>1316.2706790800673</v>
      </c>
      <c r="G22" s="685">
        <v>1246.9324168673802</v>
      </c>
      <c r="H22" s="685">
        <v>1095.7544957618643</v>
      </c>
      <c r="I22" s="685">
        <v>958.52931257184218</v>
      </c>
      <c r="J22" s="685">
        <v>906.25517884298881</v>
      </c>
      <c r="K22" s="685">
        <v>777.48384671766155</v>
      </c>
      <c r="L22" s="685">
        <v>781.20805506115312</v>
      </c>
      <c r="M22" s="991">
        <v>664.01408800000002</v>
      </c>
      <c r="N22" s="1376"/>
      <c r="O22" s="1376"/>
      <c r="P22" s="1376"/>
      <c r="Q22" s="1376"/>
      <c r="R22" s="1376"/>
      <c r="S22" s="1376"/>
      <c r="T22" s="1376"/>
    </row>
    <row r="23" spans="1:27">
      <c r="A23" s="118"/>
      <c r="B23" s="676"/>
      <c r="C23" s="820" t="s">
        <v>43</v>
      </c>
      <c r="D23" s="685">
        <v>1142.64523895211</v>
      </c>
      <c r="E23" s="685">
        <v>1100.1481004468001</v>
      </c>
      <c r="F23" s="685">
        <v>1086.0330461792853</v>
      </c>
      <c r="G23" s="685">
        <v>1101.2186718552039</v>
      </c>
      <c r="H23" s="685">
        <v>1039.978574841987</v>
      </c>
      <c r="I23" s="685">
        <v>1049.1960076041726</v>
      </c>
      <c r="J23" s="685">
        <v>1058.1946132569281</v>
      </c>
      <c r="K23" s="685">
        <v>915.48523004060291</v>
      </c>
      <c r="L23" s="685">
        <v>882.16520221687324</v>
      </c>
      <c r="M23" s="991">
        <v>866.65577599999995</v>
      </c>
    </row>
    <row r="24" spans="1:27" s="144" customFormat="1">
      <c r="B24" s="676"/>
      <c r="C24" s="820" t="s">
        <v>44</v>
      </c>
      <c r="D24" s="685">
        <v>6006.4986856214191</v>
      </c>
      <c r="E24" s="685">
        <v>7175.1939176741826</v>
      </c>
      <c r="F24" s="685">
        <v>6052.2389143412502</v>
      </c>
      <c r="G24" s="685">
        <v>3668.5211034987192</v>
      </c>
      <c r="H24" s="685">
        <v>2739.4152914265846</v>
      </c>
      <c r="I24" s="685">
        <v>3074.4453608166291</v>
      </c>
      <c r="J24" s="685">
        <v>3359.8638215499527</v>
      </c>
      <c r="K24" s="685">
        <v>2541.555234560094</v>
      </c>
      <c r="L24" s="972">
        <v>0</v>
      </c>
      <c r="M24" s="973">
        <v>0</v>
      </c>
    </row>
    <row r="25" spans="1:27" s="144" customFormat="1">
      <c r="B25" s="676"/>
      <c r="C25" s="820" t="s">
        <v>41</v>
      </c>
      <c r="D25" s="685"/>
      <c r="E25" s="685"/>
      <c r="F25" s="685"/>
      <c r="G25" s="685">
        <v>14.174407536947911</v>
      </c>
      <c r="H25" s="685">
        <v>13.699114000890404</v>
      </c>
      <c r="I25" s="685">
        <v>14.89754650510622</v>
      </c>
      <c r="J25" s="685">
        <v>10.076223220925385</v>
      </c>
      <c r="K25" s="685">
        <v>13.899721278548895</v>
      </c>
      <c r="L25" s="972">
        <v>432.9705400904586</v>
      </c>
      <c r="M25" s="1379">
        <v>268.69886299999962</v>
      </c>
    </row>
    <row r="26" spans="1:27" ht="18" customHeight="1">
      <c r="B26" s="689" t="s">
        <v>490</v>
      </c>
      <c r="C26" s="903"/>
      <c r="D26" s="966">
        <v>3342.6214362488354</v>
      </c>
      <c r="E26" s="966">
        <v>3719.8840547621535</v>
      </c>
      <c r="F26" s="966">
        <v>3871.5326202366518</v>
      </c>
      <c r="G26" s="966">
        <v>3401.5360885053001</v>
      </c>
      <c r="H26" s="966">
        <v>3186.8242239874526</v>
      </c>
      <c r="I26" s="966">
        <v>3078.6584832918988</v>
      </c>
      <c r="J26" s="966">
        <v>2539.9566904372532</v>
      </c>
      <c r="K26" s="966">
        <v>2613.648333378097</v>
      </c>
      <c r="L26" s="966">
        <v>2066.6536027676098</v>
      </c>
      <c r="M26" s="828">
        <v>2125.2830870000003</v>
      </c>
    </row>
    <row r="27" spans="1:27" ht="30.75" customHeight="1">
      <c r="B27" s="790"/>
      <c r="C27" s="820" t="s">
        <v>45</v>
      </c>
      <c r="D27" s="685">
        <v>2068.233653091213</v>
      </c>
      <c r="E27" s="685">
        <v>2288.8613889508397</v>
      </c>
      <c r="F27" s="685">
        <v>2157.565003147663</v>
      </c>
      <c r="G27" s="685">
        <v>2042.5153949534665</v>
      </c>
      <c r="H27" s="685">
        <v>1798.0838963374406</v>
      </c>
      <c r="I27" s="685">
        <v>1826.0640716662811</v>
      </c>
      <c r="J27" s="685">
        <v>1641.8578810476624</v>
      </c>
      <c r="K27" s="685">
        <v>1586.1510704925927</v>
      </c>
      <c r="L27" s="685">
        <v>1518.2427887707936</v>
      </c>
      <c r="M27" s="991">
        <v>1607.8670850000001</v>
      </c>
    </row>
    <row r="28" spans="1:27" ht="18" customHeight="1">
      <c r="B28" s="791"/>
      <c r="C28" s="820" t="s">
        <v>47</v>
      </c>
      <c r="D28" s="685">
        <v>180.36700895077325</v>
      </c>
      <c r="E28" s="685">
        <v>186.60016799289448</v>
      </c>
      <c r="F28" s="685">
        <v>185.25625633891261</v>
      </c>
      <c r="G28" s="685">
        <v>15.583754343339798</v>
      </c>
      <c r="H28" s="685">
        <v>0.77458944257943374</v>
      </c>
      <c r="I28" s="685">
        <v>2.4363774825619895E-3</v>
      </c>
      <c r="J28" s="685">
        <v>0.76706280284651085</v>
      </c>
      <c r="K28" s="685">
        <v>507.73376736596668</v>
      </c>
      <c r="L28" s="685">
        <v>0</v>
      </c>
      <c r="M28" s="991">
        <v>0</v>
      </c>
    </row>
    <row r="29" spans="1:27" ht="18" customHeight="1">
      <c r="B29" s="992"/>
      <c r="C29" s="825" t="s">
        <v>485</v>
      </c>
      <c r="D29" s="685">
        <v>998.30294053005844</v>
      </c>
      <c r="E29" s="685">
        <v>707.92067234480805</v>
      </c>
      <c r="F29" s="685">
        <v>690.44868860382019</v>
      </c>
      <c r="G29" s="685">
        <v>732.53133454965075</v>
      </c>
      <c r="H29" s="685">
        <v>738.46469374416552</v>
      </c>
      <c r="I29" s="685">
        <v>692.69217901212096</v>
      </c>
      <c r="J29" s="685">
        <v>632.23074936408477</v>
      </c>
      <c r="K29" s="685">
        <v>518.96819151614886</v>
      </c>
      <c r="L29" s="685">
        <v>547.67928247871907</v>
      </c>
      <c r="M29" s="991">
        <v>516.66113900000005</v>
      </c>
    </row>
    <row r="30" spans="1:27" ht="27.75" customHeight="1">
      <c r="B30" s="676"/>
      <c r="C30" s="824" t="s">
        <v>41</v>
      </c>
      <c r="D30" s="685">
        <v>95.717833676790619</v>
      </c>
      <c r="E30" s="685">
        <v>536.50182547361169</v>
      </c>
      <c r="F30" s="685">
        <v>838.26267214625591</v>
      </c>
      <c r="G30" s="685">
        <v>610.90560465884312</v>
      </c>
      <c r="H30" s="685">
        <v>649.50104446326714</v>
      </c>
      <c r="I30" s="685">
        <v>559.89979623601414</v>
      </c>
      <c r="J30" s="685">
        <v>265.10099722265966</v>
      </c>
      <c r="K30" s="685">
        <v>0.79530400338915164</v>
      </c>
      <c r="L30" s="685">
        <v>0.73153151809703509</v>
      </c>
      <c r="M30" s="991">
        <v>0.75486299999999995</v>
      </c>
    </row>
    <row r="31" spans="1:27" ht="18" customHeight="1">
      <c r="B31" s="803" t="s">
        <v>656</v>
      </c>
      <c r="C31" s="930"/>
      <c r="D31" s="966">
        <v>4439.5179024135323</v>
      </c>
      <c r="E31" s="966">
        <v>4351.0675576001404</v>
      </c>
      <c r="F31" s="966">
        <v>4647.5924492998629</v>
      </c>
      <c r="G31" s="966">
        <v>4685.9657066901609</v>
      </c>
      <c r="H31" s="966">
        <v>4107.5502349466205</v>
      </c>
      <c r="I31" s="966">
        <v>4224.749916149317</v>
      </c>
      <c r="J31" s="966">
        <v>3547.3511623614386</v>
      </c>
      <c r="K31" s="966">
        <v>3761.5498141488679</v>
      </c>
      <c r="L31" s="966">
        <v>3657.450257771739</v>
      </c>
      <c r="M31" s="990">
        <v>3498.0459369999999</v>
      </c>
    </row>
    <row r="32" spans="1:27" ht="18" customHeight="1">
      <c r="B32" s="676"/>
      <c r="C32" s="824" t="s">
        <v>805</v>
      </c>
      <c r="D32" s="685">
        <v>3224.3836508622194</v>
      </c>
      <c r="E32" s="685">
        <v>3123.920705002723</v>
      </c>
      <c r="F32" s="685">
        <v>3077.9130966813059</v>
      </c>
      <c r="G32" s="685">
        <v>3041.3528411203379</v>
      </c>
      <c r="H32" s="685">
        <v>2738.6001675572979</v>
      </c>
      <c r="I32" s="685">
        <v>2787.9649043079298</v>
      </c>
      <c r="J32" s="685">
        <v>2145.1499681784321</v>
      </c>
      <c r="K32" s="685">
        <v>2449.0370298180528</v>
      </c>
      <c r="L32" s="685">
        <v>2369.3680496657676</v>
      </c>
      <c r="M32" s="991">
        <v>2260.6752409999999</v>
      </c>
    </row>
    <row r="33" spans="1:13">
      <c r="B33" s="676"/>
      <c r="C33" s="824" t="s">
        <v>80</v>
      </c>
      <c r="D33" s="685">
        <v>744.09147690289444</v>
      </c>
      <c r="E33" s="685">
        <v>766.91858349850452</v>
      </c>
      <c r="F33" s="685">
        <v>1001.7216715992555</v>
      </c>
      <c r="G33" s="685">
        <v>963.32435609146933</v>
      </c>
      <c r="H33" s="685">
        <v>800.30346279355649</v>
      </c>
      <c r="I33" s="685">
        <v>793.15394285289324</v>
      </c>
      <c r="J33" s="685">
        <v>824.64505525603863</v>
      </c>
      <c r="K33" s="685">
        <v>791.2852621197087</v>
      </c>
      <c r="L33" s="685">
        <v>753.87637625395894</v>
      </c>
      <c r="M33" s="991">
        <v>766.50043400000004</v>
      </c>
    </row>
    <row r="34" spans="1:13" ht="36">
      <c r="B34" s="676"/>
      <c r="C34" s="820" t="s">
        <v>81</v>
      </c>
      <c r="D34" s="685">
        <v>127.89381307628416</v>
      </c>
      <c r="E34" s="685">
        <v>106.39461571068603</v>
      </c>
      <c r="F34" s="685">
        <v>97.437744744847777</v>
      </c>
      <c r="G34" s="685">
        <v>123.95421079531108</v>
      </c>
      <c r="H34" s="685">
        <v>139.75148359136026</v>
      </c>
      <c r="I34" s="685">
        <v>146.98937982936781</v>
      </c>
      <c r="J34" s="685">
        <v>111.11313079146466</v>
      </c>
      <c r="K34" s="685">
        <v>93.445741283738855</v>
      </c>
      <c r="L34" s="685">
        <v>120.45597720347835</v>
      </c>
      <c r="M34" s="991">
        <v>96.005035000000007</v>
      </c>
    </row>
    <row r="35" spans="1:13">
      <c r="B35" s="676"/>
      <c r="C35" s="825" t="s">
        <v>51</v>
      </c>
      <c r="D35" s="685">
        <v>238.0107119674029</v>
      </c>
      <c r="E35" s="685">
        <v>209.46787907376878</v>
      </c>
      <c r="F35" s="685">
        <v>354.36170410886461</v>
      </c>
      <c r="G35" s="685">
        <v>448.16046678634473</v>
      </c>
      <c r="H35" s="685">
        <v>352.98541214658286</v>
      </c>
      <c r="I35" s="685">
        <v>416.70125180564918</v>
      </c>
      <c r="J35" s="685">
        <v>413.33684755123733</v>
      </c>
      <c r="K35" s="685">
        <v>392.03620070894709</v>
      </c>
      <c r="L35" s="685">
        <v>380.17907379739671</v>
      </c>
      <c r="M35" s="991">
        <v>336.351359</v>
      </c>
    </row>
    <row r="36" spans="1:13" ht="27.75" customHeight="1">
      <c r="A36" s="118"/>
      <c r="B36" s="676"/>
      <c r="C36" s="825" t="s">
        <v>82</v>
      </c>
      <c r="D36" s="685">
        <v>105.1382496047318</v>
      </c>
      <c r="E36" s="685">
        <v>144.36577431445846</v>
      </c>
      <c r="F36" s="685">
        <v>116.15823216558852</v>
      </c>
      <c r="G36" s="685">
        <v>109.1738318966988</v>
      </c>
      <c r="H36" s="685">
        <v>75.90970885782346</v>
      </c>
      <c r="I36" s="685">
        <v>79.940437353477108</v>
      </c>
      <c r="J36" s="685">
        <v>53.106160584266107</v>
      </c>
      <c r="K36" s="685">
        <v>35.745580218420322</v>
      </c>
      <c r="L36" s="685">
        <v>33.570780851138352</v>
      </c>
      <c r="M36" s="991">
        <v>38.513868000000002</v>
      </c>
    </row>
    <row r="37" spans="1:13" s="144" customFormat="1" ht="27.75" customHeight="1">
      <c r="A37" s="122"/>
      <c r="B37" s="803" t="s">
        <v>663</v>
      </c>
      <c r="C37" s="930"/>
      <c r="D37" s="966">
        <v>28954.767731824639</v>
      </c>
      <c r="E37" s="966">
        <v>34422.276019344368</v>
      </c>
      <c r="F37" s="966">
        <v>34709.180081230559</v>
      </c>
      <c r="G37" s="966">
        <v>30929.418805242381</v>
      </c>
      <c r="H37" s="966">
        <v>22818.361475551268</v>
      </c>
      <c r="I37" s="966">
        <v>21979.051201254402</v>
      </c>
      <c r="J37" s="966">
        <v>18055.69349776753</v>
      </c>
      <c r="K37" s="966">
        <v>19078.582917734893</v>
      </c>
      <c r="L37" s="966">
        <v>22263.867814246922</v>
      </c>
      <c r="M37" s="990">
        <v>20515.112518000002</v>
      </c>
    </row>
    <row r="38" spans="1:13" s="144" customFormat="1">
      <c r="B38" s="677"/>
      <c r="C38" s="820" t="s">
        <v>661</v>
      </c>
      <c r="D38" s="685">
        <v>15425.948442096338</v>
      </c>
      <c r="E38" s="685">
        <v>20533.743934375441</v>
      </c>
      <c r="F38" s="685">
        <v>20725.468237666471</v>
      </c>
      <c r="G38" s="685">
        <v>17533.018500301554</v>
      </c>
      <c r="H38" s="685">
        <v>12139.245008938136</v>
      </c>
      <c r="I38" s="685">
        <v>11674.938548590568</v>
      </c>
      <c r="J38" s="685">
        <v>9070.9439856686186</v>
      </c>
      <c r="K38" s="685">
        <v>9223.7566317833625</v>
      </c>
      <c r="L38" s="685">
        <v>10564.520458009316</v>
      </c>
      <c r="M38" s="991">
        <v>11116.501899999999</v>
      </c>
    </row>
    <row r="39" spans="1:13" s="144" customFormat="1">
      <c r="B39" s="677"/>
      <c r="C39" s="825" t="s">
        <v>655</v>
      </c>
      <c r="D39" s="685">
        <v>13528.819289728295</v>
      </c>
      <c r="E39" s="685">
        <v>13888.532084968932</v>
      </c>
      <c r="F39" s="685">
        <v>13983.71184356408</v>
      </c>
      <c r="G39" s="685">
        <v>13396.400304940826</v>
      </c>
      <c r="H39" s="685">
        <v>10679.116466613132</v>
      </c>
      <c r="I39" s="685">
        <v>10304.112652663835</v>
      </c>
      <c r="J39" s="685">
        <v>8984.7495120989115</v>
      </c>
      <c r="K39" s="685">
        <v>9854.8262859515271</v>
      </c>
      <c r="L39" s="685">
        <v>11699.347356237606</v>
      </c>
      <c r="M39" s="991">
        <v>9398.6106180000024</v>
      </c>
    </row>
    <row r="40" spans="1:13" s="144" customFormat="1">
      <c r="B40" s="689" t="s">
        <v>458</v>
      </c>
      <c r="C40" s="930"/>
      <c r="D40" s="966">
        <v>2949.6896027888297</v>
      </c>
      <c r="E40" s="966">
        <v>3340.80920144525</v>
      </c>
      <c r="F40" s="966">
        <v>2603.3489710250005</v>
      </c>
      <c r="G40" s="966">
        <v>2348.6624405682878</v>
      </c>
      <c r="H40" s="966">
        <v>2584.3014602993539</v>
      </c>
      <c r="I40" s="966">
        <v>2229.2355464580323</v>
      </c>
      <c r="J40" s="966">
        <v>1821.0487378701807</v>
      </c>
      <c r="K40" s="966">
        <v>1682.4172082015714</v>
      </c>
      <c r="L40" s="966">
        <v>1554.6204814116213</v>
      </c>
      <c r="M40" s="990">
        <v>1508.7876159999998</v>
      </c>
    </row>
    <row r="41" spans="1:13" s="144" customFormat="1" ht="33" customHeight="1">
      <c r="B41" s="809" t="s">
        <v>28</v>
      </c>
      <c r="C41" s="826"/>
      <c r="D41" s="827">
        <v>77774.984779623192</v>
      </c>
      <c r="E41" s="827">
        <v>86441.547009077665</v>
      </c>
      <c r="F41" s="827">
        <v>85568.047458643108</v>
      </c>
      <c r="G41" s="827">
        <v>76123.211192481787</v>
      </c>
      <c r="H41" s="827">
        <v>64762.152708014102</v>
      </c>
      <c r="I41" s="827">
        <v>62378.280733430911</v>
      </c>
      <c r="J41" s="827">
        <v>56353.001219723723</v>
      </c>
      <c r="K41" s="827">
        <v>54808.757831622126</v>
      </c>
      <c r="L41" s="827">
        <v>55914.925665589995</v>
      </c>
      <c r="M41" s="828">
        <v>54856.443802000002</v>
      </c>
    </row>
    <row r="42" spans="1:13" s="144" customFormat="1" ht="17.25" customHeight="1">
      <c r="B42" s="993" t="s">
        <v>518</v>
      </c>
      <c r="C42" s="883"/>
      <c r="D42" s="994"/>
      <c r="E42" s="994"/>
      <c r="F42" s="994"/>
      <c r="G42" s="994"/>
      <c r="H42" s="994"/>
      <c r="I42" s="994"/>
      <c r="J42" s="994"/>
      <c r="K42" s="994"/>
      <c r="L42" s="994"/>
      <c r="M42" s="995"/>
    </row>
    <row r="43" spans="1:13" s="144" customFormat="1" ht="37.5" customHeight="1">
      <c r="B43" s="1653" t="s">
        <v>519</v>
      </c>
      <c r="C43" s="1653"/>
      <c r="D43" s="1653"/>
      <c r="E43" s="1653"/>
      <c r="F43" s="1653"/>
      <c r="G43" s="1653"/>
      <c r="H43" s="1653"/>
      <c r="I43" s="1653"/>
      <c r="J43" s="1653"/>
      <c r="K43" s="1653"/>
      <c r="L43" s="1653"/>
      <c r="M43" s="1653"/>
    </row>
    <row r="44" spans="1:13" s="144" customFormat="1">
      <c r="B44" s="95" t="s">
        <v>520</v>
      </c>
      <c r="D44" s="995"/>
      <c r="E44" s="995"/>
      <c r="F44" s="995"/>
      <c r="G44" s="995"/>
      <c r="H44" s="995"/>
      <c r="I44" s="995"/>
      <c r="J44" s="995"/>
      <c r="K44" s="995"/>
      <c r="L44" s="995"/>
      <c r="M44" s="995"/>
    </row>
    <row r="45" spans="1:13" s="144" customFormat="1">
      <c r="B45" s="996" t="s">
        <v>106</v>
      </c>
      <c r="C45" s="126"/>
      <c r="D45" s="997"/>
      <c r="E45" s="997"/>
      <c r="F45" s="997"/>
      <c r="G45" s="997"/>
      <c r="H45" s="997"/>
      <c r="I45" s="997"/>
      <c r="J45" s="997"/>
      <c r="K45" s="997"/>
      <c r="L45" s="997"/>
      <c r="M45" s="995"/>
    </row>
    <row r="46" spans="1:13" s="144" customFormat="1" ht="25.5" customHeight="1"/>
    <row r="47" spans="1:13" s="144" customFormat="1">
      <c r="B47" s="624"/>
      <c r="C47" s="796"/>
      <c r="D47" s="806"/>
      <c r="E47" s="796"/>
      <c r="F47" s="796"/>
      <c r="G47" s="796"/>
      <c r="H47" s="796"/>
      <c r="I47" s="796"/>
      <c r="J47" s="796"/>
      <c r="K47" s="796"/>
      <c r="L47" s="796"/>
      <c r="M47" s="796"/>
    </row>
    <row r="48" spans="1:13" s="144" customFormat="1">
      <c r="B48" s="801"/>
      <c r="C48" s="801"/>
      <c r="D48" s="628"/>
      <c r="E48" s="807"/>
      <c r="F48" s="807"/>
      <c r="G48" s="807"/>
      <c r="H48" s="807"/>
      <c r="I48" s="807"/>
      <c r="J48" s="807"/>
      <c r="K48" s="807"/>
      <c r="L48" s="807"/>
      <c r="M48" s="807"/>
    </row>
    <row r="49" spans="2:13">
      <c r="B49" s="801"/>
      <c r="C49" s="801"/>
      <c r="D49" s="801"/>
      <c r="E49" s="801"/>
      <c r="F49" s="801"/>
      <c r="G49" s="801"/>
      <c r="H49" s="801"/>
      <c r="I49" s="801"/>
      <c r="J49" s="801"/>
      <c r="K49" s="801"/>
      <c r="L49" s="801"/>
      <c r="M49" s="801"/>
    </row>
  </sheetData>
  <mergeCells count="13">
    <mergeCell ref="B43:M43"/>
    <mergeCell ref="L8:L9"/>
    <mergeCell ref="K8:K9"/>
    <mergeCell ref="D8:D9"/>
    <mergeCell ref="E8:E9"/>
    <mergeCell ref="F8:F9"/>
    <mergeCell ref="G8:G9"/>
    <mergeCell ref="H8:H9"/>
    <mergeCell ref="I8:I9"/>
    <mergeCell ref="J8:J9"/>
    <mergeCell ref="M8:M9"/>
    <mergeCell ref="B8:C8"/>
    <mergeCell ref="B9:C9"/>
  </mergeCells>
  <printOptions horizontalCentered="1" verticalCentered="1" gridLinesSet="0"/>
  <pageMargins left="0.31496062992125984" right="0.19685039370078741" top="0.51181102362204722" bottom="0.2" header="0.51181102362204722" footer="0.17"/>
  <pageSetup scale="75" firstPageNumber="25"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4:V75"/>
  <sheetViews>
    <sheetView showGridLines="0" topLeftCell="A10" zoomScaleNormal="100" zoomScaleSheetLayoutView="90" zoomScalePageLayoutView="69" workbookViewId="0">
      <selection activeCell="C34" sqref="C34"/>
    </sheetView>
  </sheetViews>
  <sheetFormatPr baseColWidth="10" defaultColWidth="10.85546875" defaultRowHeight="23.25"/>
  <cols>
    <col min="1" max="1" width="10.85546875" style="126" customWidth="1"/>
    <col min="2" max="2" width="3.85546875" style="126" customWidth="1"/>
    <col min="3" max="3" width="67" style="126" customWidth="1"/>
    <col min="4" max="7" width="12.5703125" style="126" bestFit="1" customWidth="1"/>
    <col min="8" max="8" width="12.5703125" style="149" bestFit="1" customWidth="1"/>
    <col min="9" max="9" width="13" style="126" bestFit="1" customWidth="1"/>
    <col min="10" max="10" width="12.7109375" style="126" bestFit="1" customWidth="1"/>
    <col min="11" max="11" width="13.28515625" style="126" bestFit="1" customWidth="1"/>
    <col min="12" max="12" width="12.7109375" style="126" bestFit="1" customWidth="1"/>
    <col min="13" max="13" width="14.28515625" style="126" customWidth="1"/>
    <col min="14" max="14" width="20.5703125" style="126" bestFit="1" customWidth="1"/>
    <col min="15" max="15" width="10.85546875" style="126"/>
    <col min="16" max="16" width="20" style="126" bestFit="1" customWidth="1"/>
    <col min="17" max="16384" width="10.85546875" style="126"/>
  </cols>
  <sheetData>
    <row r="4" spans="1:14" s="144" customFormat="1">
      <c r="B4" s="111"/>
      <c r="C4" s="126"/>
      <c r="H4" s="147"/>
    </row>
    <row r="5" spans="1:14" s="144" customFormat="1" ht="15.75" customHeight="1">
      <c r="B5" s="598" t="s">
        <v>521</v>
      </c>
      <c r="C5" s="597"/>
      <c r="D5" s="597"/>
      <c r="E5" s="597"/>
      <c r="F5" s="597"/>
      <c r="G5" s="597"/>
      <c r="H5" s="597"/>
      <c r="I5" s="597"/>
      <c r="J5" s="597"/>
      <c r="K5" s="597"/>
      <c r="L5" s="597"/>
      <c r="M5" s="599"/>
    </row>
    <row r="6" spans="1:14">
      <c r="A6" s="144"/>
      <c r="B6" s="600" t="s">
        <v>77</v>
      </c>
      <c r="C6" s="601"/>
      <c r="D6" s="601"/>
      <c r="E6" s="601"/>
      <c r="F6" s="601"/>
      <c r="G6" s="601"/>
      <c r="H6" s="601"/>
      <c r="I6" s="601"/>
      <c r="J6" s="601"/>
      <c r="K6" s="601"/>
      <c r="L6" s="601"/>
      <c r="M6" s="602"/>
    </row>
    <row r="7" spans="1:14" s="786" customFormat="1">
      <c r="A7" s="785"/>
      <c r="B7" s="671"/>
      <c r="C7" s="787"/>
      <c r="D7" s="787"/>
      <c r="E7" s="787"/>
      <c r="F7" s="787"/>
      <c r="G7" s="787"/>
      <c r="H7" s="808"/>
      <c r="I7" s="808"/>
      <c r="J7" s="808"/>
      <c r="K7" s="808"/>
      <c r="L7" s="808"/>
      <c r="M7" s="808"/>
    </row>
    <row r="8" spans="1:14">
      <c r="A8" s="118"/>
      <c r="B8" s="1652" t="s">
        <v>33</v>
      </c>
      <c r="C8" s="1652"/>
      <c r="D8" s="1611">
        <v>2013</v>
      </c>
      <c r="E8" s="1611">
        <v>2014</v>
      </c>
      <c r="F8" s="1611">
        <v>2015</v>
      </c>
      <c r="G8" s="1611">
        <v>2016</v>
      </c>
      <c r="H8" s="1611">
        <v>2017</v>
      </c>
      <c r="I8" s="1611">
        <v>2018</v>
      </c>
      <c r="J8" s="1611">
        <v>2019</v>
      </c>
      <c r="K8" s="1611">
        <v>2020</v>
      </c>
      <c r="L8" s="1611">
        <v>2021</v>
      </c>
      <c r="M8" s="1611">
        <v>2022</v>
      </c>
    </row>
    <row r="9" spans="1:14">
      <c r="B9" s="1652" t="s">
        <v>34</v>
      </c>
      <c r="C9" s="1652"/>
      <c r="D9" s="1612"/>
      <c r="E9" s="1612"/>
      <c r="F9" s="1612"/>
      <c r="G9" s="1612"/>
      <c r="H9" s="1612"/>
      <c r="I9" s="1612"/>
      <c r="J9" s="1612"/>
      <c r="K9" s="1612"/>
      <c r="L9" s="1612"/>
      <c r="M9" s="1612"/>
    </row>
    <row r="10" spans="1:14" ht="27.75" customHeight="1">
      <c r="A10" s="118"/>
      <c r="B10" s="803" t="s">
        <v>479</v>
      </c>
      <c r="C10" s="930"/>
      <c r="D10" s="804">
        <f t="shared" ref="D10:M10" si="0">SUM(D11:D19)</f>
        <v>3795.7934142200002</v>
      </c>
      <c r="E10" s="804">
        <f t="shared" si="0"/>
        <v>5518.593651350001</v>
      </c>
      <c r="F10" s="804">
        <f t="shared" si="0"/>
        <v>4766.6909244699991</v>
      </c>
      <c r="G10" s="804">
        <f t="shared" si="0"/>
        <v>6324.0495888900014</v>
      </c>
      <c r="H10" s="804">
        <f t="shared" si="0"/>
        <v>13918.912518611809</v>
      </c>
      <c r="I10" s="804">
        <f t="shared" si="0"/>
        <v>15354.190623788578</v>
      </c>
      <c r="J10" s="804">
        <f t="shared" si="0"/>
        <v>20265.531197078599</v>
      </c>
      <c r="K10" s="804">
        <f t="shared" si="0"/>
        <v>26169.236104581672</v>
      </c>
      <c r="L10" s="804">
        <f t="shared" si="0"/>
        <v>28035.3778164367</v>
      </c>
      <c r="M10" s="805">
        <f t="shared" si="0"/>
        <v>29117.592823210001</v>
      </c>
    </row>
    <row r="11" spans="1:14" ht="18" customHeight="1">
      <c r="B11" s="677"/>
      <c r="C11" s="820" t="s">
        <v>83</v>
      </c>
      <c r="D11" s="792">
        <v>1288.7615029999999</v>
      </c>
      <c r="E11" s="792">
        <v>1776.499172</v>
      </c>
      <c r="F11" s="792">
        <v>1422.43577</v>
      </c>
      <c r="G11" s="792">
        <v>1703.0960590499999</v>
      </c>
      <c r="H11" s="792">
        <v>3599.1614756243175</v>
      </c>
      <c r="I11" s="792">
        <v>3189.0165199731273</v>
      </c>
      <c r="J11" s="792">
        <v>3959.6485432676218</v>
      </c>
      <c r="K11" s="792">
        <v>4108.1413051315994</v>
      </c>
      <c r="L11" s="998">
        <v>5150.3738378990993</v>
      </c>
      <c r="M11" s="999">
        <v>5524.0408361600003</v>
      </c>
    </row>
    <row r="12" spans="1:14" ht="18" customHeight="1">
      <c r="B12" s="676"/>
      <c r="C12" s="820" t="s">
        <v>36</v>
      </c>
      <c r="D12" s="792">
        <v>248.58041875000001</v>
      </c>
      <c r="E12" s="792">
        <v>964.24175815000001</v>
      </c>
      <c r="F12" s="792">
        <v>980.76075300000002</v>
      </c>
      <c r="G12" s="792">
        <v>1053.52125948</v>
      </c>
      <c r="H12" s="792">
        <v>1126.3831843200003</v>
      </c>
      <c r="I12" s="792">
        <v>1111.4814574299999</v>
      </c>
      <c r="J12" s="792">
        <v>1213.014437</v>
      </c>
      <c r="K12" s="792">
        <v>1187.6750780699999</v>
      </c>
      <c r="L12" s="998">
        <v>1303.1944120000001</v>
      </c>
      <c r="M12" s="999">
        <v>1298.1843879999999</v>
      </c>
    </row>
    <row r="13" spans="1:14" ht="18" customHeight="1">
      <c r="B13" s="676"/>
      <c r="C13" s="820" t="s">
        <v>78</v>
      </c>
      <c r="D13" s="792">
        <v>666.38178900000003</v>
      </c>
      <c r="E13" s="792">
        <v>747.11412199999995</v>
      </c>
      <c r="F13" s="792">
        <v>1006.914355</v>
      </c>
      <c r="G13" s="792">
        <v>1087.608203</v>
      </c>
      <c r="H13" s="792">
        <v>2466.1740937116574</v>
      </c>
      <c r="I13" s="792">
        <v>1681.4434428099999</v>
      </c>
      <c r="J13" s="792">
        <v>1909.360078021019</v>
      </c>
      <c r="K13" s="792">
        <v>1690.142722242</v>
      </c>
      <c r="L13" s="998">
        <v>2033.6504102561003</v>
      </c>
      <c r="M13" s="999">
        <v>2197.9106136199998</v>
      </c>
      <c r="N13" s="144"/>
    </row>
    <row r="14" spans="1:14" ht="18" customHeight="1">
      <c r="B14" s="676"/>
      <c r="C14" s="820" t="s">
        <v>38</v>
      </c>
      <c r="D14" s="792">
        <v>561.40758800000003</v>
      </c>
      <c r="E14" s="792">
        <v>860.19568923999998</v>
      </c>
      <c r="F14" s="792">
        <v>1089.4971084099998</v>
      </c>
      <c r="G14" s="792">
        <v>1154.64427512</v>
      </c>
      <c r="H14" s="792">
        <v>2378.9296607128222</v>
      </c>
      <c r="I14" s="792">
        <v>1891.0888630655631</v>
      </c>
      <c r="J14" s="792">
        <v>2162.504774596026</v>
      </c>
      <c r="K14" s="792">
        <v>2240.0946596319995</v>
      </c>
      <c r="L14" s="998">
        <v>2655.1037302715999</v>
      </c>
      <c r="M14" s="999">
        <v>2898.9177296400003</v>
      </c>
    </row>
    <row r="15" spans="1:14" ht="18" customHeight="1">
      <c r="B15" s="676"/>
      <c r="C15" s="820" t="s">
        <v>39</v>
      </c>
      <c r="D15" s="792">
        <v>71.632723999999996</v>
      </c>
      <c r="E15" s="792">
        <v>51.914040269999994</v>
      </c>
      <c r="F15" s="792">
        <v>71.574939000000001</v>
      </c>
      <c r="G15" s="792">
        <v>59.306842909999993</v>
      </c>
      <c r="H15" s="792">
        <v>78.919782999999995</v>
      </c>
      <c r="I15" s="792">
        <v>142.18605982</v>
      </c>
      <c r="J15" s="792">
        <v>111.763126</v>
      </c>
      <c r="K15" s="792">
        <v>79.889474750000005</v>
      </c>
      <c r="L15" s="998">
        <v>117.16644100000001</v>
      </c>
      <c r="M15" s="999">
        <v>90.011529999999993</v>
      </c>
    </row>
    <row r="16" spans="1:14" ht="18" customHeight="1">
      <c r="B16" s="676"/>
      <c r="C16" s="820" t="s">
        <v>40</v>
      </c>
      <c r="D16" s="792">
        <v>54.272607700000002</v>
      </c>
      <c r="E16" s="792">
        <v>66.692325999999994</v>
      </c>
      <c r="F16" s="792">
        <v>98.230418</v>
      </c>
      <c r="G16" s="792">
        <v>102.730251</v>
      </c>
      <c r="H16" s="792">
        <v>227.0512479391104</v>
      </c>
      <c r="I16" s="792">
        <v>214.67429787338466</v>
      </c>
      <c r="J16" s="792">
        <v>195.74628112718284</v>
      </c>
      <c r="K16" s="792">
        <v>1080.0507526900001</v>
      </c>
      <c r="L16" s="998">
        <v>92.263671000000002</v>
      </c>
      <c r="M16" s="999">
        <v>93.293735999999996</v>
      </c>
    </row>
    <row r="17" spans="1:14" ht="20.25" customHeight="1">
      <c r="B17" s="676"/>
      <c r="C17" s="820" t="s">
        <v>481</v>
      </c>
      <c r="D17" s="792">
        <v>0</v>
      </c>
      <c r="E17" s="792">
        <v>15.22148567</v>
      </c>
      <c r="F17" s="792">
        <v>25.779341809999998</v>
      </c>
      <c r="G17" s="792">
        <v>16.998520660000001</v>
      </c>
      <c r="H17" s="792">
        <v>708.13446820436434</v>
      </c>
      <c r="I17" s="792">
        <v>1552.4414947104588</v>
      </c>
      <c r="J17" s="792">
        <v>1992.5707864330145</v>
      </c>
      <c r="K17" s="792">
        <v>6485.0926088374017</v>
      </c>
      <c r="L17" s="998">
        <v>6774.3371077200009</v>
      </c>
      <c r="M17" s="999">
        <v>6704.78681899</v>
      </c>
    </row>
    <row r="18" spans="1:14" s="144" customFormat="1" ht="18.75" customHeight="1">
      <c r="B18" s="676"/>
      <c r="C18" s="823" t="s">
        <v>658</v>
      </c>
      <c r="D18" s="792">
        <v>766.51137900000003</v>
      </c>
      <c r="E18" s="792">
        <v>827.873785</v>
      </c>
      <c r="F18" s="792">
        <v>0</v>
      </c>
      <c r="G18" s="792">
        <v>1079.229182</v>
      </c>
      <c r="H18" s="792">
        <v>3064.2844165735996</v>
      </c>
      <c r="I18" s="792">
        <v>5111.2512333584045</v>
      </c>
      <c r="J18" s="792">
        <v>7959.6421736944012</v>
      </c>
      <c r="K18" s="792">
        <v>8350.7919702750005</v>
      </c>
      <c r="L18" s="998">
        <v>8964.9988837885012</v>
      </c>
      <c r="M18" s="999">
        <v>9146.4550598100013</v>
      </c>
      <c r="N18" s="126"/>
    </row>
    <row r="19" spans="1:14" ht="18" customHeight="1">
      <c r="B19" s="676"/>
      <c r="C19" s="822" t="s">
        <v>41</v>
      </c>
      <c r="D19" s="998">
        <v>138.24540477000002</v>
      </c>
      <c r="E19" s="998">
        <v>208.84127301999999</v>
      </c>
      <c r="F19" s="998">
        <v>71.498239249999997</v>
      </c>
      <c r="G19" s="821">
        <v>66.914995669999996</v>
      </c>
      <c r="H19" s="998">
        <v>269.87418852593947</v>
      </c>
      <c r="I19" s="998">
        <v>460.6072547476391</v>
      </c>
      <c r="J19" s="998">
        <v>761.28099693933598</v>
      </c>
      <c r="K19" s="1000">
        <v>947.35753295366851</v>
      </c>
      <c r="L19" s="998">
        <v>944.28932250140008</v>
      </c>
      <c r="M19" s="999">
        <v>1163.9921109899999</v>
      </c>
    </row>
    <row r="20" spans="1:14">
      <c r="A20" s="118"/>
      <c r="B20" s="1655" t="s">
        <v>490</v>
      </c>
      <c r="C20" s="1656"/>
      <c r="D20" s="966">
        <f t="shared" ref="D20:L20" si="1">SUM(D21:D22)</f>
        <v>1203.211499</v>
      </c>
      <c r="E20" s="966">
        <f t="shared" si="1"/>
        <v>1596.89522145</v>
      </c>
      <c r="F20" s="966">
        <f t="shared" si="1"/>
        <v>1367.6152649999999</v>
      </c>
      <c r="G20" s="966">
        <f t="shared" si="1"/>
        <v>1917.5529839999999</v>
      </c>
      <c r="H20" s="966">
        <f t="shared" si="1"/>
        <v>2011.4294626000001</v>
      </c>
      <c r="I20" s="966">
        <f t="shared" si="1"/>
        <v>2041.854304</v>
      </c>
      <c r="J20" s="966">
        <f t="shared" si="1"/>
        <v>2054.132987</v>
      </c>
      <c r="K20" s="966">
        <f t="shared" si="1"/>
        <v>1572.0657376000001</v>
      </c>
      <c r="L20" s="966">
        <f t="shared" si="1"/>
        <v>2058.8910100000003</v>
      </c>
      <c r="M20" s="990">
        <f>SUM(M21:M23)</f>
        <v>2217.9478589999999</v>
      </c>
    </row>
    <row r="21" spans="1:14" ht="18" customHeight="1">
      <c r="B21" s="676"/>
      <c r="C21" s="820" t="s">
        <v>46</v>
      </c>
      <c r="D21" s="792">
        <v>1080.2373110000001</v>
      </c>
      <c r="E21" s="792">
        <v>1276.7101702</v>
      </c>
      <c r="F21" s="792">
        <v>1230.4595449999999</v>
      </c>
      <c r="G21" s="1001">
        <v>1315.306329</v>
      </c>
      <c r="H21" s="1001">
        <v>1422.7866590000001</v>
      </c>
      <c r="I21" s="1001">
        <v>1436.616485</v>
      </c>
      <c r="J21" s="1001">
        <v>1426.3136059999999</v>
      </c>
      <c r="K21" s="792">
        <v>1374.4240970000001</v>
      </c>
      <c r="L21" s="792">
        <v>1364.011743</v>
      </c>
      <c r="M21" s="999">
        <v>1432.6896340000001</v>
      </c>
    </row>
    <row r="22" spans="1:14" s="144" customFormat="1" ht="30" customHeight="1">
      <c r="B22" s="791"/>
      <c r="C22" s="820" t="s">
        <v>47</v>
      </c>
      <c r="D22" s="792">
        <v>122.974188</v>
      </c>
      <c r="E22" s="792">
        <v>320.18505125000001</v>
      </c>
      <c r="F22" s="792">
        <v>137.15572</v>
      </c>
      <c r="G22" s="1001">
        <v>602.24665500000003</v>
      </c>
      <c r="H22" s="1001">
        <v>588.64280359999998</v>
      </c>
      <c r="I22" s="1001">
        <v>605.23781899999994</v>
      </c>
      <c r="J22" s="1001">
        <v>627.81938100000002</v>
      </c>
      <c r="K22" s="792">
        <v>197.64164059999999</v>
      </c>
      <c r="L22" s="792">
        <v>694.87926700000003</v>
      </c>
      <c r="M22" s="999">
        <v>746.12252699999999</v>
      </c>
      <c r="N22" s="126"/>
    </row>
    <row r="23" spans="1:14" ht="18" customHeight="1">
      <c r="B23" s="791"/>
      <c r="C23" s="820" t="s">
        <v>522</v>
      </c>
      <c r="D23" s="792"/>
      <c r="E23" s="792"/>
      <c r="F23" s="792"/>
      <c r="G23" s="1001"/>
      <c r="H23" s="1001"/>
      <c r="I23" s="1001"/>
      <c r="J23" s="1001"/>
      <c r="K23" s="792"/>
      <c r="L23" s="792"/>
      <c r="M23" s="999">
        <v>39.135697999999998</v>
      </c>
      <c r="N23" s="144"/>
    </row>
    <row r="24" spans="1:14">
      <c r="A24" s="118"/>
      <c r="B24" s="803" t="s">
        <v>656</v>
      </c>
      <c r="C24" s="908"/>
      <c r="D24" s="1002">
        <f t="shared" ref="D24:M24" si="2">SUM(D25:D28)</f>
        <v>3042.3960896500007</v>
      </c>
      <c r="E24" s="1002">
        <f t="shared" si="2"/>
        <v>3161.0736173800001</v>
      </c>
      <c r="F24" s="1002">
        <f t="shared" si="2"/>
        <v>3218.6634400200001</v>
      </c>
      <c r="G24" s="1002">
        <f t="shared" si="2"/>
        <v>3449.3893704799998</v>
      </c>
      <c r="H24" s="1002">
        <f t="shared" si="2"/>
        <v>3529.7400475099998</v>
      </c>
      <c r="I24" s="1002">
        <f t="shared" si="2"/>
        <v>3821.5772272600002</v>
      </c>
      <c r="J24" s="1002">
        <f t="shared" si="2"/>
        <v>4115.9990995500002</v>
      </c>
      <c r="K24" s="1002">
        <f t="shared" si="2"/>
        <v>4379.8061104000008</v>
      </c>
      <c r="L24" s="1002">
        <f t="shared" si="2"/>
        <v>4829.6992929999997</v>
      </c>
      <c r="M24" s="1003">
        <f t="shared" si="2"/>
        <v>5624.0823250000003</v>
      </c>
      <c r="N24" s="148"/>
    </row>
    <row r="25" spans="1:14" s="144" customFormat="1" ht="30" customHeight="1">
      <c r="B25" s="676"/>
      <c r="C25" s="820" t="s">
        <v>659</v>
      </c>
      <c r="D25" s="792">
        <v>559.37565265000001</v>
      </c>
      <c r="E25" s="792">
        <v>586.77437038000005</v>
      </c>
      <c r="F25" s="792">
        <v>592.62615324000001</v>
      </c>
      <c r="G25" s="1001">
        <v>622.44338981999988</v>
      </c>
      <c r="H25" s="1001">
        <v>613.70084886999996</v>
      </c>
      <c r="I25" s="1001">
        <v>711.09250336000002</v>
      </c>
      <c r="J25" s="1001">
        <v>877.67944199999999</v>
      </c>
      <c r="K25" s="792">
        <v>1023.9459607699999</v>
      </c>
      <c r="L25" s="792">
        <v>898.17654700000003</v>
      </c>
      <c r="M25" s="999">
        <v>1011.1793880000001</v>
      </c>
    </row>
    <row r="26" spans="1:14" ht="18.75" customHeight="1">
      <c r="B26" s="676"/>
      <c r="C26" s="820" t="s">
        <v>50</v>
      </c>
      <c r="D26" s="907">
        <v>2285.3763720000002</v>
      </c>
      <c r="E26" s="792">
        <v>2412.7271741</v>
      </c>
      <c r="F26" s="792">
        <v>2398.4542138800002</v>
      </c>
      <c r="G26" s="1001">
        <v>2505.1077377199999</v>
      </c>
      <c r="H26" s="1001">
        <v>2628.8812106199998</v>
      </c>
      <c r="I26" s="1001">
        <v>2703.2347463000001</v>
      </c>
      <c r="J26" s="1001">
        <v>2847.8843639400002</v>
      </c>
      <c r="K26" s="792">
        <v>2946.4178177800004</v>
      </c>
      <c r="L26" s="792">
        <v>3540.5949110000001</v>
      </c>
      <c r="M26" s="999">
        <v>4169.850899</v>
      </c>
    </row>
    <row r="27" spans="1:14" ht="18.75" customHeight="1">
      <c r="B27" s="676"/>
      <c r="C27" s="820" t="s">
        <v>51</v>
      </c>
      <c r="D27" s="907">
        <v>70.437912999999995</v>
      </c>
      <c r="E27" s="792">
        <v>79.530496320000012</v>
      </c>
      <c r="F27" s="792">
        <v>173.97106348999998</v>
      </c>
      <c r="G27" s="1001">
        <v>240.50506263999998</v>
      </c>
      <c r="H27" s="1001">
        <v>227.29815249000001</v>
      </c>
      <c r="I27" s="1001">
        <v>318.64736955000001</v>
      </c>
      <c r="J27" s="1001">
        <v>298.59384812000002</v>
      </c>
      <c r="K27" s="792">
        <v>339.42541255999998</v>
      </c>
      <c r="L27" s="792">
        <v>315.96718900000002</v>
      </c>
      <c r="M27" s="999">
        <v>364.22810200000009</v>
      </c>
    </row>
    <row r="28" spans="1:14" ht="18.75" customHeight="1">
      <c r="B28" s="676"/>
      <c r="C28" s="820" t="s">
        <v>84</v>
      </c>
      <c r="D28" s="792">
        <v>127.206152</v>
      </c>
      <c r="E28" s="792">
        <v>82.041576579999997</v>
      </c>
      <c r="F28" s="792">
        <v>53.612009409999999</v>
      </c>
      <c r="G28" s="1001">
        <v>81.333180300000009</v>
      </c>
      <c r="H28" s="1001">
        <v>59.859835529999998</v>
      </c>
      <c r="I28" s="1001">
        <v>88.602608050000001</v>
      </c>
      <c r="J28" s="1001">
        <v>91.841445490000012</v>
      </c>
      <c r="K28" s="792">
        <v>70.016919290000004</v>
      </c>
      <c r="L28" s="792">
        <v>74.960645999999997</v>
      </c>
      <c r="M28" s="999">
        <v>78.823936000000003</v>
      </c>
    </row>
    <row r="29" spans="1:14" ht="18" customHeight="1">
      <c r="B29" s="1655" t="s">
        <v>663</v>
      </c>
      <c r="C29" s="1656"/>
      <c r="D29" s="1002">
        <f t="shared" ref="D29:M29" si="3">SUM(D30:D31)</f>
        <v>7187.980050539999</v>
      </c>
      <c r="E29" s="1002">
        <f t="shared" si="3"/>
        <v>8247.8968915099995</v>
      </c>
      <c r="F29" s="1002">
        <f t="shared" si="3"/>
        <v>8823.6606049999991</v>
      </c>
      <c r="G29" s="1002">
        <f t="shared" si="3"/>
        <v>9640.7293085700003</v>
      </c>
      <c r="H29" s="1002">
        <f t="shared" si="3"/>
        <v>10045.184300769999</v>
      </c>
      <c r="I29" s="1002">
        <f t="shared" si="3"/>
        <v>9867.6133286599998</v>
      </c>
      <c r="J29" s="1002">
        <f t="shared" si="3"/>
        <v>10218.36540862</v>
      </c>
      <c r="K29" s="1002">
        <f t="shared" si="3"/>
        <v>10006.823985559999</v>
      </c>
      <c r="L29" s="1002">
        <f t="shared" si="3"/>
        <v>10174.695467</v>
      </c>
      <c r="M29" s="1003">
        <f t="shared" si="3"/>
        <v>11321.684998999999</v>
      </c>
    </row>
    <row r="30" spans="1:14" s="144" customFormat="1" ht="18" customHeight="1">
      <c r="B30" s="676"/>
      <c r="C30" s="824" t="s">
        <v>662</v>
      </c>
      <c r="D30" s="1004">
        <v>6820.5739279999998</v>
      </c>
      <c r="E30" s="1004">
        <v>7834.4895247499999</v>
      </c>
      <c r="F30" s="1004">
        <v>8369.0449470000003</v>
      </c>
      <c r="G30" s="1001">
        <v>9433.5802475700002</v>
      </c>
      <c r="H30" s="1001">
        <v>9835.7548897699999</v>
      </c>
      <c r="I30" s="1001">
        <v>9634.5722336599993</v>
      </c>
      <c r="J30" s="1001">
        <v>9958.5579866200005</v>
      </c>
      <c r="K30" s="792">
        <v>9836.6020195599995</v>
      </c>
      <c r="L30" s="792">
        <v>9926.1136439999991</v>
      </c>
      <c r="M30" s="999">
        <v>10972.381221</v>
      </c>
    </row>
    <row r="31" spans="1:14" ht="18" customHeight="1">
      <c r="B31" s="676"/>
      <c r="C31" s="820" t="s">
        <v>655</v>
      </c>
      <c r="D31" s="802">
        <v>367.40612253999916</v>
      </c>
      <c r="E31" s="802">
        <v>413.4073667599996</v>
      </c>
      <c r="F31" s="802">
        <v>454.6156579999988</v>
      </c>
      <c r="G31" s="1001">
        <v>207.14906099999999</v>
      </c>
      <c r="H31" s="1001">
        <v>209.42941099999999</v>
      </c>
      <c r="I31" s="1001">
        <v>233.04109500000001</v>
      </c>
      <c r="J31" s="1001">
        <v>259.80742199999997</v>
      </c>
      <c r="K31" s="792">
        <v>170.22196600000001</v>
      </c>
      <c r="L31" s="792">
        <v>248.58182300000001</v>
      </c>
      <c r="M31" s="999">
        <v>349.30377799999951</v>
      </c>
    </row>
    <row r="32" spans="1:14" ht="18.75" customHeight="1">
      <c r="A32" s="118"/>
      <c r="B32" s="1655" t="s">
        <v>523</v>
      </c>
      <c r="C32" s="1656"/>
      <c r="D32" s="1002">
        <v>22.321700999998939</v>
      </c>
      <c r="E32" s="1002">
        <v>29.249294280001777</v>
      </c>
      <c r="F32" s="1002">
        <v>53.186547140001494</v>
      </c>
      <c r="G32" s="1002">
        <v>71.867031999999995</v>
      </c>
      <c r="H32" s="1002">
        <v>43.421091000014712</v>
      </c>
      <c r="I32" s="1002">
        <v>45.96774829001879</v>
      </c>
      <c r="J32" s="1002">
        <v>35.627193000000261</v>
      </c>
      <c r="K32" s="1002">
        <v>0</v>
      </c>
      <c r="L32" s="1002">
        <v>0</v>
      </c>
      <c r="M32" s="1003">
        <v>0</v>
      </c>
    </row>
    <row r="33" spans="1:22" ht="20.25" customHeight="1">
      <c r="A33" s="118"/>
      <c r="B33" s="809" t="s">
        <v>28</v>
      </c>
      <c r="C33" s="901"/>
      <c r="D33" s="810">
        <f t="shared" ref="D33:M33" si="4">+D32+D29+D24+D20+D10</f>
        <v>15251.702754409998</v>
      </c>
      <c r="E33" s="810">
        <f t="shared" si="4"/>
        <v>18553.708675970003</v>
      </c>
      <c r="F33" s="810">
        <f t="shared" si="4"/>
        <v>18229.816781630001</v>
      </c>
      <c r="G33" s="810">
        <f t="shared" si="4"/>
        <v>21403.58828394</v>
      </c>
      <c r="H33" s="810">
        <f t="shared" si="4"/>
        <v>29548.68742049182</v>
      </c>
      <c r="I33" s="810">
        <f t="shared" si="4"/>
        <v>31131.203231998596</v>
      </c>
      <c r="J33" s="810">
        <f t="shared" si="4"/>
        <v>36689.655885248605</v>
      </c>
      <c r="K33" s="810">
        <f t="shared" si="4"/>
        <v>42127.931938141672</v>
      </c>
      <c r="L33" s="810">
        <f t="shared" si="4"/>
        <v>45098.663586436698</v>
      </c>
      <c r="M33" s="811">
        <f t="shared" si="4"/>
        <v>48281.308006210005</v>
      </c>
    </row>
    <row r="34" spans="1:22" ht="20.25" customHeight="1">
      <c r="A34" s="118"/>
      <c r="B34" s="624" t="s">
        <v>657</v>
      </c>
      <c r="C34" s="1136"/>
      <c r="D34" s="1380"/>
      <c r="E34" s="1380"/>
      <c r="F34" s="1380"/>
      <c r="G34" s="1380"/>
      <c r="H34" s="1380"/>
      <c r="I34" s="1380"/>
      <c r="J34" s="1380"/>
      <c r="K34" s="1380"/>
      <c r="L34" s="1380"/>
      <c r="M34" s="1380"/>
    </row>
    <row r="35" spans="1:22" s="801" customFormat="1" ht="15.75">
      <c r="B35" s="624" t="s">
        <v>486</v>
      </c>
      <c r="C35" s="672"/>
      <c r="D35" s="812"/>
      <c r="E35" s="812"/>
      <c r="F35" s="812"/>
      <c r="G35" s="812"/>
      <c r="H35" s="812"/>
      <c r="I35" s="812"/>
      <c r="K35" s="813"/>
    </row>
    <row r="36" spans="1:22" s="801" customFormat="1" ht="15.75">
      <c r="B36" s="624" t="s">
        <v>474</v>
      </c>
      <c r="C36" s="672"/>
      <c r="D36" s="812"/>
      <c r="E36" s="812"/>
      <c r="F36" s="812"/>
      <c r="G36" s="812"/>
      <c r="H36" s="812"/>
      <c r="I36" s="812"/>
      <c r="K36" s="813"/>
    </row>
    <row r="37" spans="1:22" s="801" customFormat="1" ht="15.75">
      <c r="D37" s="814"/>
      <c r="E37" s="815"/>
      <c r="F37" s="815"/>
      <c r="G37" s="815"/>
      <c r="H37" s="816"/>
      <c r="K37" s="813"/>
    </row>
    <row r="38" spans="1:22" s="801" customFormat="1" ht="15.75">
      <c r="B38" s="624"/>
      <c r="D38" s="814"/>
      <c r="E38" s="815"/>
      <c r="F38" s="815"/>
      <c r="G38" s="815"/>
      <c r="H38" s="816"/>
      <c r="K38" s="813"/>
    </row>
    <row r="39" spans="1:22" s="801" customFormat="1" ht="15.75">
      <c r="B39" s="673"/>
      <c r="C39" s="793"/>
      <c r="D39" s="817"/>
      <c r="E39" s="817"/>
      <c r="F39" s="817"/>
      <c r="G39" s="817"/>
      <c r="H39" s="817"/>
      <c r="I39" s="817"/>
      <c r="J39" s="817"/>
      <c r="K39" s="813"/>
    </row>
    <row r="40" spans="1:22" s="801" customFormat="1" ht="15.75">
      <c r="D40" s="818"/>
      <c r="E40" s="818"/>
      <c r="F40" s="818"/>
      <c r="G40" s="818"/>
      <c r="H40" s="818"/>
      <c r="I40" s="818"/>
      <c r="J40" s="818"/>
      <c r="K40" s="813"/>
    </row>
    <row r="41" spans="1:22">
      <c r="D41" s="97"/>
      <c r="E41" s="97"/>
      <c r="F41" s="97"/>
      <c r="G41" s="97"/>
      <c r="H41" s="97"/>
      <c r="I41" s="97"/>
      <c r="J41" s="97"/>
      <c r="K41" s="97"/>
      <c r="N41" s="148"/>
      <c r="V41" s="144"/>
    </row>
    <row r="42" spans="1:22">
      <c r="D42" s="97"/>
      <c r="E42" s="97"/>
      <c r="F42" s="97"/>
      <c r="G42" s="97"/>
      <c r="H42" s="97"/>
      <c r="I42" s="97"/>
      <c r="J42" s="97"/>
      <c r="K42" s="97"/>
      <c r="N42" s="148"/>
    </row>
    <row r="43" spans="1:22">
      <c r="D43" s="97"/>
      <c r="E43" s="97"/>
      <c r="F43" s="97"/>
      <c r="G43" s="97"/>
      <c r="H43" s="97"/>
      <c r="I43" s="97"/>
      <c r="J43" s="97"/>
      <c r="K43" s="97"/>
      <c r="L43" s="118"/>
      <c r="N43" s="148"/>
    </row>
    <row r="44" spans="1:22">
      <c r="D44" s="150"/>
      <c r="E44" s="150"/>
      <c r="F44" s="150"/>
      <c r="G44" s="150"/>
      <c r="H44" s="150"/>
      <c r="I44" s="150"/>
      <c r="J44" s="150"/>
      <c r="K44" s="150"/>
      <c r="L44" s="118"/>
    </row>
    <row r="45" spans="1:22">
      <c r="L45" s="118"/>
    </row>
    <row r="47" spans="1:22">
      <c r="L47" s="118"/>
    </row>
    <row r="48" spans="1:22">
      <c r="L48" s="118"/>
    </row>
    <row r="49" spans="12:14">
      <c r="L49" s="151"/>
      <c r="M49" s="144"/>
    </row>
    <row r="50" spans="12:14">
      <c r="L50" s="118"/>
    </row>
    <row r="51" spans="12:14">
      <c r="L51" s="118"/>
    </row>
    <row r="52" spans="12:14">
      <c r="L52" s="118"/>
    </row>
    <row r="53" spans="12:14">
      <c r="L53" s="118"/>
    </row>
    <row r="54" spans="12:14">
      <c r="L54" s="118"/>
    </row>
    <row r="55" spans="12:14">
      <c r="L55" s="118"/>
    </row>
    <row r="56" spans="12:14">
      <c r="L56" s="118"/>
    </row>
    <row r="57" spans="12:14">
      <c r="L57" s="118"/>
    </row>
    <row r="58" spans="12:14">
      <c r="L58" s="118"/>
    </row>
    <row r="59" spans="12:14">
      <c r="L59" s="118"/>
    </row>
    <row r="60" spans="12:14">
      <c r="L60" s="118"/>
      <c r="N60" s="148"/>
    </row>
    <row r="61" spans="12:14">
      <c r="L61" s="152"/>
      <c r="N61" s="148"/>
    </row>
    <row r="62" spans="12:14">
      <c r="L62" s="152"/>
    </row>
    <row r="75" spans="15:15">
      <c r="O75" s="144"/>
    </row>
  </sheetData>
  <mergeCells count="15">
    <mergeCell ref="B32:C32"/>
    <mergeCell ref="M8:M9"/>
    <mergeCell ref="G8:G9"/>
    <mergeCell ref="F8:F9"/>
    <mergeCell ref="E8:E9"/>
    <mergeCell ref="D8:D9"/>
    <mergeCell ref="L8:L9"/>
    <mergeCell ref="K8:K9"/>
    <mergeCell ref="J8:J9"/>
    <mergeCell ref="I8:I9"/>
    <mergeCell ref="H8:H9"/>
    <mergeCell ref="B8:C8"/>
    <mergeCell ref="B9:C9"/>
    <mergeCell ref="B20:C20"/>
    <mergeCell ref="B29:C29"/>
  </mergeCells>
  <printOptions horizontalCentered="1" verticalCentered="1" gridLinesSet="0"/>
  <pageMargins left="0.15748031496062992" right="0.15748031496062992" top="0.51181102362204722" bottom="0.59055118110236227" header="0.51181102362204722" footer="0.51181102362204722"/>
  <pageSetup scale="75" firstPageNumber="25"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14999847407452621"/>
  </sheetPr>
  <dimension ref="A4:N40"/>
  <sheetViews>
    <sheetView showGridLines="0" topLeftCell="A16" zoomScaleNormal="100" zoomScaleSheetLayoutView="110" zoomScalePageLayoutView="65" workbookViewId="0">
      <selection activeCell="C39" sqref="C39"/>
    </sheetView>
  </sheetViews>
  <sheetFormatPr baseColWidth="10" defaultColWidth="22.42578125" defaultRowHeight="23.25"/>
  <cols>
    <col min="1" max="1" width="10.7109375" style="126" customWidth="1"/>
    <col min="2" max="2" width="3.7109375" style="126" customWidth="1"/>
    <col min="3" max="3" width="68.140625" style="126" customWidth="1"/>
    <col min="4" max="14" width="10.7109375" style="126" customWidth="1"/>
    <col min="15" max="16384" width="22.42578125" style="126"/>
  </cols>
  <sheetData>
    <row r="4" spans="1:14" s="144" customFormat="1">
      <c r="B4" s="111"/>
      <c r="C4" s="126"/>
    </row>
    <row r="5" spans="1:14" s="144" customFormat="1" ht="15.75" customHeight="1">
      <c r="B5" s="598" t="s">
        <v>524</v>
      </c>
      <c r="C5" s="597"/>
      <c r="D5" s="597"/>
      <c r="E5" s="597"/>
      <c r="F5" s="597"/>
      <c r="G5" s="597"/>
      <c r="H5" s="597"/>
      <c r="I5" s="597"/>
      <c r="J5" s="597"/>
      <c r="K5" s="597"/>
      <c r="L5" s="597"/>
      <c r="M5" s="599"/>
    </row>
    <row r="6" spans="1:14">
      <c r="A6" s="144"/>
      <c r="B6" s="600" t="s">
        <v>575</v>
      </c>
      <c r="C6" s="601"/>
      <c r="D6" s="601"/>
      <c r="E6" s="601"/>
      <c r="F6" s="601"/>
      <c r="G6" s="601"/>
      <c r="H6" s="601"/>
      <c r="I6" s="601"/>
      <c r="J6" s="601"/>
      <c r="K6" s="601"/>
      <c r="L6" s="601"/>
      <c r="M6" s="602"/>
    </row>
    <row r="7" spans="1:14" s="786" customFormat="1">
      <c r="A7" s="785"/>
      <c r="B7" s="607"/>
      <c r="C7" s="787"/>
      <c r="D7" s="787"/>
      <c r="E7" s="787"/>
      <c r="F7" s="787"/>
      <c r="G7" s="787"/>
      <c r="H7" s="787"/>
      <c r="I7" s="787"/>
      <c r="J7" s="787"/>
      <c r="K7" s="787"/>
      <c r="L7" s="787"/>
      <c r="M7" s="787"/>
    </row>
    <row r="8" spans="1:14">
      <c r="A8" s="118"/>
      <c r="B8" s="1652" t="s">
        <v>33</v>
      </c>
      <c r="C8" s="1652"/>
      <c r="D8" s="1611">
        <v>2013</v>
      </c>
      <c r="E8" s="1611">
        <v>2014</v>
      </c>
      <c r="F8" s="1611">
        <v>2015</v>
      </c>
      <c r="G8" s="1611">
        <v>2016</v>
      </c>
      <c r="H8" s="1611">
        <v>2017</v>
      </c>
      <c r="I8" s="1611">
        <v>2018</v>
      </c>
      <c r="J8" s="1611">
        <v>2019</v>
      </c>
      <c r="K8" s="1611">
        <v>2020</v>
      </c>
      <c r="L8" s="1611">
        <v>2021</v>
      </c>
      <c r="M8" s="1611">
        <v>2022</v>
      </c>
      <c r="N8" s="125"/>
    </row>
    <row r="9" spans="1:14">
      <c r="B9" s="1657" t="s">
        <v>34</v>
      </c>
      <c r="C9" s="1657"/>
      <c r="D9" s="1612"/>
      <c r="E9" s="1612"/>
      <c r="F9" s="1612"/>
      <c r="G9" s="1612"/>
      <c r="H9" s="1612"/>
      <c r="I9" s="1612"/>
      <c r="J9" s="1612"/>
      <c r="K9" s="1612"/>
      <c r="L9" s="1612"/>
      <c r="M9" s="1612"/>
      <c r="N9" s="125"/>
    </row>
    <row r="10" spans="1:14" ht="27" customHeight="1">
      <c r="A10" s="153"/>
      <c r="B10" s="803" t="s">
        <v>479</v>
      </c>
      <c r="C10" s="930"/>
      <c r="D10" s="1006">
        <v>5923.7051280407986</v>
      </c>
      <c r="E10" s="1006">
        <v>8252.7253108302702</v>
      </c>
      <c r="F10" s="1006">
        <v>6905.9262818503694</v>
      </c>
      <c r="G10" s="1006">
        <v>8639.2493136643971</v>
      </c>
      <c r="H10" s="1006">
        <v>17837.34237506584</v>
      </c>
      <c r="I10" s="1006">
        <v>18704.302149381459</v>
      </c>
      <c r="J10" s="1006">
        <v>23669.486351282096</v>
      </c>
      <c r="K10" s="1006">
        <v>29162.251212488089</v>
      </c>
      <c r="L10" s="1006">
        <v>29917.088479521935</v>
      </c>
      <c r="M10" s="1007">
        <v>29117.592823210005</v>
      </c>
      <c r="N10" s="154"/>
    </row>
    <row r="11" spans="1:14" ht="18" customHeight="1">
      <c r="A11" s="155"/>
      <c r="B11" s="676"/>
      <c r="C11" s="820" t="s">
        <v>83</v>
      </c>
      <c r="D11" s="1008">
        <v>2011.237781156073</v>
      </c>
      <c r="E11" s="1008">
        <v>2656.6477997246529</v>
      </c>
      <c r="F11" s="1008">
        <v>2060.8083729236751</v>
      </c>
      <c r="G11" s="1008">
        <v>2326.5901464625867</v>
      </c>
      <c r="H11" s="1008">
        <v>4612.3916231252406</v>
      </c>
      <c r="I11" s="1008">
        <v>3884.824020390362</v>
      </c>
      <c r="J11" s="1008">
        <v>4624.7416975804581</v>
      </c>
      <c r="K11" s="1008">
        <v>4577.9956387672892</v>
      </c>
      <c r="L11" s="1008">
        <v>5496.0625399777991</v>
      </c>
      <c r="M11" s="1009">
        <v>5524.0408361600003</v>
      </c>
      <c r="N11" s="156"/>
    </row>
    <row r="12" spans="1:14" ht="18" customHeight="1">
      <c r="A12" s="155"/>
      <c r="B12" s="676"/>
      <c r="C12" s="820" t="s">
        <v>36</v>
      </c>
      <c r="D12" s="1008">
        <v>387.9339417586541</v>
      </c>
      <c r="E12" s="1008">
        <v>1441.9656285614235</v>
      </c>
      <c r="F12" s="1008">
        <v>1420.9147535830939</v>
      </c>
      <c r="G12" s="1008">
        <v>1439.2095903047721</v>
      </c>
      <c r="H12" s="1008">
        <v>1443.4807659985613</v>
      </c>
      <c r="I12" s="1008">
        <v>1353.9941975838171</v>
      </c>
      <c r="J12" s="1008">
        <v>1416.7617113642975</v>
      </c>
      <c r="K12" s="1008">
        <v>1323.5112728194936</v>
      </c>
      <c r="L12" s="1008">
        <v>1390.6637101556964</v>
      </c>
      <c r="M12" s="1009">
        <v>1298.1843879999999</v>
      </c>
      <c r="N12" s="156"/>
    </row>
    <row r="13" spans="1:14" ht="18" customHeight="1">
      <c r="A13" s="155"/>
      <c r="B13" s="676"/>
      <c r="C13" s="820" t="s">
        <v>78</v>
      </c>
      <c r="D13" s="1008">
        <v>1039.9536513088833</v>
      </c>
      <c r="E13" s="1008">
        <v>1117.2642912746123</v>
      </c>
      <c r="F13" s="1008">
        <v>1458.8057874845497</v>
      </c>
      <c r="G13" s="1008">
        <v>1485.7755761135211</v>
      </c>
      <c r="H13" s="1008">
        <v>3160.4474564540083</v>
      </c>
      <c r="I13" s="1008">
        <v>2048.3154711318962</v>
      </c>
      <c r="J13" s="1008">
        <v>2230.0709449410515</v>
      </c>
      <c r="K13" s="1008">
        <v>1883.4469013159442</v>
      </c>
      <c r="L13" s="1008">
        <v>2170.1472924105833</v>
      </c>
      <c r="M13" s="1009">
        <v>2197.9106136199998</v>
      </c>
      <c r="N13" s="156"/>
    </row>
    <row r="14" spans="1:14" ht="18" customHeight="1">
      <c r="A14" s="155"/>
      <c r="B14" s="676"/>
      <c r="C14" s="820" t="s">
        <v>38</v>
      </c>
      <c r="D14" s="1008">
        <v>876.13119183410527</v>
      </c>
      <c r="E14" s="1008">
        <v>1286.370982418942</v>
      </c>
      <c r="F14" s="1008">
        <v>1578.4507185779364</v>
      </c>
      <c r="G14" s="1008">
        <v>1577.3531850353254</v>
      </c>
      <c r="H14" s="1008">
        <v>3048.6421110552337</v>
      </c>
      <c r="I14" s="1008">
        <v>2303.7031617483458</v>
      </c>
      <c r="J14" s="1008">
        <v>2525.7357800846439</v>
      </c>
      <c r="K14" s="1008">
        <v>2496.2976734542185</v>
      </c>
      <c r="L14" s="1008">
        <v>2833.3120295697922</v>
      </c>
      <c r="M14" s="1009">
        <v>2898.9177296400003</v>
      </c>
      <c r="N14" s="156"/>
    </row>
    <row r="15" spans="1:14">
      <c r="B15" s="676"/>
      <c r="C15" s="822" t="s">
        <v>39</v>
      </c>
      <c r="D15" s="1008">
        <v>111.78983895822141</v>
      </c>
      <c r="E15" s="1008">
        <v>77.634328814712504</v>
      </c>
      <c r="F15" s="1008">
        <v>103.69693781161121</v>
      </c>
      <c r="G15" s="1008">
        <v>81.018751466771832</v>
      </c>
      <c r="H15" s="1008">
        <v>101.13715332678149</v>
      </c>
      <c r="I15" s="1008">
        <v>173.20945723983002</v>
      </c>
      <c r="J15" s="1008">
        <v>130.53572391998136</v>
      </c>
      <c r="K15" s="1008">
        <v>89.02655479062048</v>
      </c>
      <c r="L15" s="1008">
        <v>125.03055265310523</v>
      </c>
      <c r="M15" s="1009">
        <v>90.011529999999993</v>
      </c>
      <c r="N15" s="156"/>
    </row>
    <row r="16" spans="1:14">
      <c r="B16" s="676"/>
      <c r="C16" s="820" t="s">
        <v>40</v>
      </c>
      <c r="D16" s="1008">
        <v>84.697687534899941</v>
      </c>
      <c r="E16" s="1008">
        <v>99.734367411469435</v>
      </c>
      <c r="F16" s="1008">
        <v>142.31508526405551</v>
      </c>
      <c r="G16" s="1008">
        <v>140.33923010399693</v>
      </c>
      <c r="H16" s="1008">
        <v>290.97034992930594</v>
      </c>
      <c r="I16" s="1008">
        <v>261.51381271175978</v>
      </c>
      <c r="J16" s="1008">
        <v>228.62533848221995</v>
      </c>
      <c r="K16" s="1008">
        <v>1203.5777905900825</v>
      </c>
      <c r="L16" s="1008">
        <v>98.456329956580973</v>
      </c>
      <c r="M16" s="1009">
        <v>93.293735999999996</v>
      </c>
      <c r="N16" s="156"/>
    </row>
    <row r="17" spans="1:14" ht="18" customHeight="1">
      <c r="A17" s="155"/>
      <c r="B17" s="676"/>
      <c r="C17" s="820" t="s">
        <v>481</v>
      </c>
      <c r="D17" s="1008">
        <v>0</v>
      </c>
      <c r="E17" s="1008">
        <v>22.762817484581319</v>
      </c>
      <c r="F17" s="1008">
        <v>37.34881009812441</v>
      </c>
      <c r="G17" s="1008">
        <v>23.221585454232816</v>
      </c>
      <c r="H17" s="1008">
        <v>907.4873442919079</v>
      </c>
      <c r="I17" s="1008">
        <v>1891.1667503537199</v>
      </c>
      <c r="J17" s="1008">
        <v>2327.2583666713126</v>
      </c>
      <c r="K17" s="1008">
        <v>7226.8024576405269</v>
      </c>
      <c r="L17" s="1008">
        <v>7229.0248402840034</v>
      </c>
      <c r="M17" s="1009">
        <v>6704.78681899</v>
      </c>
      <c r="N17" s="156"/>
    </row>
    <row r="18" spans="1:14" ht="27" customHeight="1">
      <c r="A18" s="153"/>
      <c r="B18" s="676"/>
      <c r="C18" s="820" t="s">
        <v>658</v>
      </c>
      <c r="D18" s="1008">
        <v>1196.2156237148572</v>
      </c>
      <c r="E18" s="1008">
        <v>1238.035516162892</v>
      </c>
      <c r="F18" s="1008">
        <v>0</v>
      </c>
      <c r="G18" s="1008">
        <v>1474.3290416728992</v>
      </c>
      <c r="H18" s="1008">
        <v>3926.9368350375635</v>
      </c>
      <c r="I18" s="1008">
        <v>6226.4687063358069</v>
      </c>
      <c r="J18" s="1008">
        <v>9296.6051547915049</v>
      </c>
      <c r="K18" s="1008">
        <v>9305.8846764637274</v>
      </c>
      <c r="L18" s="1008">
        <v>9566.721967551679</v>
      </c>
      <c r="M18" s="1009">
        <v>9146.4550598100013</v>
      </c>
      <c r="N18" s="154"/>
    </row>
    <row r="19" spans="1:14" ht="18" customHeight="1">
      <c r="A19" s="155"/>
      <c r="B19" s="676"/>
      <c r="C19" s="823" t="s">
        <v>41</v>
      </c>
      <c r="D19" s="1008">
        <v>215.74541177510486</v>
      </c>
      <c r="E19" s="1008">
        <v>312.30957897698272</v>
      </c>
      <c r="F19" s="1008">
        <v>103.58581610732422</v>
      </c>
      <c r="G19" s="1008">
        <v>91.412207050288316</v>
      </c>
      <c r="H19" s="1008">
        <v>345.84873584724221</v>
      </c>
      <c r="I19" s="1008">
        <v>561.10657188592097</v>
      </c>
      <c r="J19" s="1008">
        <v>889.15163344662835</v>
      </c>
      <c r="K19" s="1008">
        <v>1055.7082466461804</v>
      </c>
      <c r="L19" s="1008">
        <v>1007.6692169626997</v>
      </c>
      <c r="M19" s="1009">
        <v>1163.9921109899999</v>
      </c>
      <c r="N19" s="156"/>
    </row>
    <row r="20" spans="1:14" ht="18" customHeight="1">
      <c r="A20" s="155"/>
      <c r="B20" s="689" t="s">
        <v>490</v>
      </c>
      <c r="C20" s="903"/>
      <c r="D20" s="1006">
        <v>1877.7286719668818</v>
      </c>
      <c r="E20" s="1006">
        <v>2388.0608802535116</v>
      </c>
      <c r="F20" s="1006">
        <v>1981.3850639106399</v>
      </c>
      <c r="G20" s="1006">
        <v>2619.5585705147546</v>
      </c>
      <c r="H20" s="1006">
        <v>2577.6838484842501</v>
      </c>
      <c r="I20" s="1006">
        <v>2487.3639244689416</v>
      </c>
      <c r="J20" s="1006">
        <v>2399.1610299622312</v>
      </c>
      <c r="K20" s="1006">
        <v>1751.865273377625</v>
      </c>
      <c r="L20" s="1006">
        <v>2197.0820196954692</v>
      </c>
      <c r="M20" s="1007">
        <v>2217.9478589999999</v>
      </c>
      <c r="N20" s="156"/>
    </row>
    <row r="21" spans="1:14" ht="18" customHeight="1">
      <c r="A21" s="155"/>
      <c r="B21" s="676"/>
      <c r="C21" s="820" t="s">
        <v>46</v>
      </c>
      <c r="D21" s="1008">
        <v>1685.8154805526051</v>
      </c>
      <c r="E21" s="1008">
        <v>1909.2433692099221</v>
      </c>
      <c r="F21" s="1008">
        <v>1782.6754545689294</v>
      </c>
      <c r="G21" s="1008">
        <v>1796.8327319941477</v>
      </c>
      <c r="H21" s="1008">
        <v>1823.327269951847</v>
      </c>
      <c r="I21" s="1008">
        <v>1750.0700275656773</v>
      </c>
      <c r="J21" s="1008">
        <v>1665.8882563478858</v>
      </c>
      <c r="K21" s="1008">
        <v>1531.6190594571356</v>
      </c>
      <c r="L21" s="1008">
        <v>1455.5630485747649</v>
      </c>
      <c r="M21" s="1009">
        <v>1432.6896340000001</v>
      </c>
      <c r="N21" s="156"/>
    </row>
    <row r="22" spans="1:14" ht="21" customHeight="1">
      <c r="A22" s="155"/>
      <c r="B22" s="676"/>
      <c r="C22" s="820" t="s">
        <v>47</v>
      </c>
      <c r="D22" s="1008">
        <v>191.91319141427658</v>
      </c>
      <c r="E22" s="1008">
        <v>478.8175110435896</v>
      </c>
      <c r="F22" s="1008">
        <v>198.70960934171049</v>
      </c>
      <c r="G22" s="1008">
        <v>822.72583852060745</v>
      </c>
      <c r="H22" s="1008">
        <v>754.3565785324032</v>
      </c>
      <c r="I22" s="1008">
        <v>737.29389690326445</v>
      </c>
      <c r="J22" s="1008">
        <v>733.27277361434562</v>
      </c>
      <c r="K22" s="1008">
        <v>220.24621392048917</v>
      </c>
      <c r="L22" s="1008">
        <v>741.5189711207039</v>
      </c>
      <c r="M22" s="1009">
        <v>746.12252699999999</v>
      </c>
      <c r="N22" s="154"/>
    </row>
    <row r="23" spans="1:14" ht="18" customHeight="1">
      <c r="A23" s="155"/>
      <c r="B23" s="791"/>
      <c r="C23" s="820" t="s">
        <v>522</v>
      </c>
      <c r="D23" s="1008">
        <v>0</v>
      </c>
      <c r="E23" s="1008">
        <v>0</v>
      </c>
      <c r="F23" s="1008">
        <v>0</v>
      </c>
      <c r="G23" s="1008">
        <v>0</v>
      </c>
      <c r="H23" s="1008">
        <v>0</v>
      </c>
      <c r="I23" s="1008">
        <v>0</v>
      </c>
      <c r="J23" s="1008">
        <v>0</v>
      </c>
      <c r="K23" s="1008">
        <v>0</v>
      </c>
      <c r="L23" s="1008">
        <v>0</v>
      </c>
      <c r="M23" s="1009">
        <v>39.135697999999998</v>
      </c>
      <c r="N23" s="156"/>
    </row>
    <row r="24" spans="1:14" ht="18" customHeight="1">
      <c r="A24" s="155"/>
      <c r="B24" s="803" t="s">
        <v>656</v>
      </c>
      <c r="C24" s="968"/>
      <c r="D24" s="1006">
        <v>4747.9552628641641</v>
      </c>
      <c r="E24" s="1006">
        <v>4727.195713199143</v>
      </c>
      <c r="F24" s="1006">
        <v>4663.1620961110502</v>
      </c>
      <c r="G24" s="1006">
        <v>4712.1918214925208</v>
      </c>
      <c r="H24" s="1006">
        <v>4523.426786268531</v>
      </c>
      <c r="I24" s="1006">
        <v>4655.4023521839736</v>
      </c>
      <c r="J24" s="1006">
        <v>4807.3541009737919</v>
      </c>
      <c r="K24" s="1006">
        <v>4880.7311586413962</v>
      </c>
      <c r="L24" s="1006">
        <v>5153.8645929520162</v>
      </c>
      <c r="M24" s="1007">
        <v>5624.0823250000003</v>
      </c>
      <c r="N24" s="156"/>
    </row>
    <row r="25" spans="1:14" ht="18" customHeight="1">
      <c r="A25" s="155"/>
      <c r="B25" s="676"/>
      <c r="C25" s="824" t="s">
        <v>659</v>
      </c>
      <c r="D25" s="1008">
        <v>872.96015891973479</v>
      </c>
      <c r="E25" s="1008">
        <v>877.48582412784015</v>
      </c>
      <c r="F25" s="1008">
        <v>858.58986702123002</v>
      </c>
      <c r="G25" s="1008">
        <v>850.31648672464382</v>
      </c>
      <c r="H25" s="1008">
        <v>786.46892438795919</v>
      </c>
      <c r="I25" s="1008">
        <v>866.24488160246995</v>
      </c>
      <c r="J25" s="1008">
        <v>1025.1012604206801</v>
      </c>
      <c r="K25" s="1008">
        <v>1141.0562087732956</v>
      </c>
      <c r="L25" s="1008">
        <v>958.46139127386948</v>
      </c>
      <c r="M25" s="1009">
        <v>1011.179388</v>
      </c>
      <c r="N25" s="154"/>
    </row>
    <row r="26" spans="1:14" ht="18" customHeight="1">
      <c r="A26" s="155"/>
      <c r="B26" s="676"/>
      <c r="C26" s="820" t="s">
        <v>50</v>
      </c>
      <c r="D26" s="1008">
        <v>3566.5523006608587</v>
      </c>
      <c r="E26" s="1008">
        <v>3608.0885594742313</v>
      </c>
      <c r="F26" s="1008">
        <v>3474.8525242991996</v>
      </c>
      <c r="G26" s="1008">
        <v>3422.2138836124359</v>
      </c>
      <c r="H26" s="1008">
        <v>3368.9596191156511</v>
      </c>
      <c r="I26" s="1008">
        <v>3293.0501329822464</v>
      </c>
      <c r="J26" s="1008">
        <v>3326.2370192410649</v>
      </c>
      <c r="K26" s="1008">
        <v>3283.4040793421495</v>
      </c>
      <c r="L26" s="1008">
        <v>3778.2366236002845</v>
      </c>
      <c r="M26" s="1009">
        <v>4169.850899</v>
      </c>
      <c r="N26" s="156"/>
    </row>
    <row r="27" spans="1:14" ht="18" customHeight="1">
      <c r="A27" s="155"/>
      <c r="B27" s="676"/>
      <c r="C27" s="820" t="s">
        <v>51</v>
      </c>
      <c r="D27" s="1008">
        <v>109.92522008269864</v>
      </c>
      <c r="E27" s="1008">
        <v>118.93307995278796</v>
      </c>
      <c r="F27" s="1008">
        <v>252.04725011001955</v>
      </c>
      <c r="G27" s="1008">
        <v>328.55264149029637</v>
      </c>
      <c r="H27" s="1008">
        <v>291.28676265208799</v>
      </c>
      <c r="I27" s="1008">
        <v>388.17263802461446</v>
      </c>
      <c r="J27" s="1008">
        <v>348.74797723890765</v>
      </c>
      <c r="K27" s="1008">
        <v>378.24601029313686</v>
      </c>
      <c r="L27" s="1008">
        <v>337.17463741104973</v>
      </c>
      <c r="M27" s="1009">
        <v>364.22810200000009</v>
      </c>
      <c r="N27" s="156"/>
    </row>
    <row r="28" spans="1:14" ht="18" customHeight="1">
      <c r="A28" s="155"/>
      <c r="B28" s="676"/>
      <c r="C28" s="820" t="s">
        <v>84</v>
      </c>
      <c r="D28" s="1008">
        <v>198.51758320087106</v>
      </c>
      <c r="E28" s="1008">
        <v>122.6882496442833</v>
      </c>
      <c r="F28" s="1008">
        <v>77.672454680601049</v>
      </c>
      <c r="G28" s="1008">
        <v>111.108809665145</v>
      </c>
      <c r="H28" s="1008">
        <v>76.711480112832191</v>
      </c>
      <c r="I28" s="1008">
        <v>107.93469957464283</v>
      </c>
      <c r="J28" s="1008">
        <v>107.26784407313963</v>
      </c>
      <c r="K28" s="1008">
        <v>78.024860232813552</v>
      </c>
      <c r="L28" s="1008">
        <v>79.991940666814145</v>
      </c>
      <c r="M28" s="1009">
        <v>78.823936000000003</v>
      </c>
      <c r="N28" s="156"/>
    </row>
    <row r="29" spans="1:14" ht="18" customHeight="1">
      <c r="A29" s="155"/>
      <c r="B29" s="803" t="s">
        <v>663</v>
      </c>
      <c r="C29" s="968"/>
      <c r="D29" s="1006">
        <v>11217.54258967975</v>
      </c>
      <c r="E29" s="1006">
        <v>12334.234360783503</v>
      </c>
      <c r="F29" s="1006">
        <v>12783.616693371525</v>
      </c>
      <c r="G29" s="1006">
        <v>13170.147212097754</v>
      </c>
      <c r="H29" s="1006">
        <v>12873.088422236966</v>
      </c>
      <c r="I29" s="1006">
        <v>12020.615460287892</v>
      </c>
      <c r="J29" s="1006">
        <v>11934.72099101011</v>
      </c>
      <c r="K29" s="1006">
        <v>11151.319577683822</v>
      </c>
      <c r="L29" s="1006">
        <v>10857.612354343462</v>
      </c>
      <c r="M29" s="1007">
        <v>11321.684998999999</v>
      </c>
      <c r="N29" s="156"/>
    </row>
    <row r="30" spans="1:14" ht="27" customHeight="1">
      <c r="A30" s="153"/>
      <c r="B30" s="676"/>
      <c r="C30" s="820" t="s">
        <v>661</v>
      </c>
      <c r="D30" s="1008">
        <v>10644.169569954698</v>
      </c>
      <c r="E30" s="1008">
        <v>11716.008476638304</v>
      </c>
      <c r="F30" s="1008">
        <v>12124.974824102022</v>
      </c>
      <c r="G30" s="1008">
        <v>12887.162020739603</v>
      </c>
      <c r="H30" s="1008">
        <v>12604.700780428009</v>
      </c>
      <c r="I30" s="1008">
        <v>11736.727422103097</v>
      </c>
      <c r="J30" s="1008">
        <v>11631.27430761514</v>
      </c>
      <c r="K30" s="1008">
        <v>10961.629068012946</v>
      </c>
      <c r="L30" s="1008">
        <v>10592.345931262416</v>
      </c>
      <c r="M30" s="1009">
        <v>10972.381221</v>
      </c>
      <c r="N30" s="154"/>
    </row>
    <row r="31" spans="1:14" ht="27.75" customHeight="1">
      <c r="A31" s="153"/>
      <c r="B31" s="676"/>
      <c r="C31" s="825" t="s">
        <v>655</v>
      </c>
      <c r="D31" s="1008">
        <v>573.37301972505009</v>
      </c>
      <c r="E31" s="1008">
        <v>618.22588414519987</v>
      </c>
      <c r="F31" s="1008">
        <v>658.64186926950197</v>
      </c>
      <c r="G31" s="1008">
        <v>282.98519135815116</v>
      </c>
      <c r="H31" s="1008">
        <v>268.387641808956</v>
      </c>
      <c r="I31" s="1008">
        <v>283.88803818479477</v>
      </c>
      <c r="J31" s="1008">
        <v>303.44668339496951</v>
      </c>
      <c r="K31" s="1008">
        <v>189.69050967087674</v>
      </c>
      <c r="L31" s="1008">
        <v>265.26642308104573</v>
      </c>
      <c r="M31" s="1009">
        <v>349.30377799999951</v>
      </c>
      <c r="N31" s="156"/>
    </row>
    <row r="32" spans="1:14">
      <c r="B32" s="1010" t="s">
        <v>523</v>
      </c>
      <c r="C32" s="1011"/>
      <c r="D32" s="1006">
        <v>34.835187337891142</v>
      </c>
      <c r="E32" s="1006">
        <v>43.740562628568227</v>
      </c>
      <c r="F32" s="1006">
        <v>77.056049900245981</v>
      </c>
      <c r="G32" s="1006">
        <v>98.177156607349389</v>
      </c>
      <c r="H32" s="1006">
        <v>55.644926673006943</v>
      </c>
      <c r="I32" s="1006">
        <v>55.997393428939588</v>
      </c>
      <c r="J32" s="1006">
        <v>41.611411526659751</v>
      </c>
      <c r="K32" s="1006">
        <v>0</v>
      </c>
      <c r="L32" s="1006">
        <v>0</v>
      </c>
      <c r="M32" s="1007">
        <v>0</v>
      </c>
      <c r="N32" s="156"/>
    </row>
    <row r="33" spans="2:14" ht="19.5" customHeight="1">
      <c r="B33" s="678" t="s">
        <v>28</v>
      </c>
      <c r="C33" s="826"/>
      <c r="D33" s="1012">
        <v>23801.766839889482</v>
      </c>
      <c r="E33" s="1012">
        <v>27745.956827694994</v>
      </c>
      <c r="F33" s="1012">
        <v>26411.146185143829</v>
      </c>
      <c r="G33" s="1012">
        <v>29239.324074376775</v>
      </c>
      <c r="H33" s="1012">
        <v>37867.186358728592</v>
      </c>
      <c r="I33" s="1012">
        <v>37923.681279751203</v>
      </c>
      <c r="J33" s="1012">
        <v>42852.333884754888</v>
      </c>
      <c r="K33" s="1012">
        <v>46946.167222190932</v>
      </c>
      <c r="L33" s="1012">
        <v>48125.647446512885</v>
      </c>
      <c r="M33" s="1013">
        <v>48281.308006210005</v>
      </c>
      <c r="N33" s="154"/>
    </row>
    <row r="34" spans="2:14" ht="19.5" customHeight="1">
      <c r="B34" s="1382" t="s">
        <v>657</v>
      </c>
      <c r="C34" s="824"/>
      <c r="D34" s="1381"/>
      <c r="E34" s="1381"/>
      <c r="F34" s="1381"/>
      <c r="G34" s="1381"/>
      <c r="H34" s="1381"/>
      <c r="I34" s="1381"/>
      <c r="J34" s="1381"/>
      <c r="K34" s="1381"/>
      <c r="L34" s="1381"/>
      <c r="M34" s="1381"/>
      <c r="N34" s="154"/>
    </row>
    <row r="35" spans="2:14" s="801" customFormat="1" ht="15.75">
      <c r="B35" s="624" t="s">
        <v>486</v>
      </c>
      <c r="D35" s="1033"/>
      <c r="E35" s="1033"/>
      <c r="F35" s="1033"/>
      <c r="G35" s="819"/>
      <c r="H35" s="819"/>
      <c r="I35" s="819"/>
      <c r="J35" s="819"/>
      <c r="K35" s="819"/>
      <c r="L35" s="819"/>
      <c r="M35" s="819"/>
      <c r="N35" s="819"/>
    </row>
    <row r="36" spans="2:14" s="801" customFormat="1" ht="15.75">
      <c r="B36" s="648" t="s">
        <v>525</v>
      </c>
      <c r="C36" s="648"/>
      <c r="G36" s="819"/>
      <c r="H36" s="819"/>
      <c r="I36" s="819"/>
      <c r="J36" s="819"/>
      <c r="K36" s="819"/>
      <c r="L36" s="819"/>
      <c r="M36" s="819"/>
      <c r="N36" s="819"/>
    </row>
    <row r="37" spans="2:14" s="801" customFormat="1" ht="15.75">
      <c r="B37" s="801" t="s">
        <v>765</v>
      </c>
    </row>
    <row r="38" spans="2:14" s="801" customFormat="1" ht="15.75">
      <c r="B38" s="624"/>
    </row>
    <row r="39" spans="2:14" s="801" customFormat="1" ht="15.75">
      <c r="B39" s="648"/>
      <c r="C39" s="648"/>
    </row>
    <row r="40" spans="2:14" s="801" customFormat="1" ht="15.75"/>
  </sheetData>
  <mergeCells count="12">
    <mergeCell ref="D8:D9"/>
    <mergeCell ref="E8:E9"/>
    <mergeCell ref="F8:F9"/>
    <mergeCell ref="B9:C9"/>
    <mergeCell ref="B8:C8"/>
    <mergeCell ref="L8:L9"/>
    <mergeCell ref="M8:M9"/>
    <mergeCell ref="G8:G9"/>
    <mergeCell ref="H8:H9"/>
    <mergeCell ref="I8:I9"/>
    <mergeCell ref="J8:J9"/>
    <mergeCell ref="K8:K9"/>
  </mergeCells>
  <phoneticPr fontId="11" type="noConversion"/>
  <printOptions horizontalCentered="1" verticalCentered="1" gridLinesSet="0"/>
  <pageMargins left="0.31496062992125984" right="0.19685039370078741" top="0.51181102362204722" bottom="0.59055118110236227" header="0.51181102362204722" footer="0.51181102362204722"/>
  <pageSetup scale="75" firstPageNumber="25"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14999847407452621"/>
  </sheetPr>
  <dimension ref="A1:O33"/>
  <sheetViews>
    <sheetView showGridLines="0" topLeftCell="A10" zoomScaleNormal="100" zoomScaleSheetLayoutView="90" zoomScalePageLayoutView="65" workbookViewId="0">
      <selection activeCell="B28" sqref="B28:N28"/>
    </sheetView>
  </sheetViews>
  <sheetFormatPr baseColWidth="10" defaultColWidth="10.85546875" defaultRowHeight="23.25"/>
  <cols>
    <col min="1" max="1" width="10.7109375" style="126" customWidth="1"/>
    <col min="2" max="2" width="3.7109375" style="126" customWidth="1"/>
    <col min="3" max="3" width="57.140625" style="126" customWidth="1"/>
    <col min="4" max="10" width="10.7109375" style="126" customWidth="1"/>
    <col min="11" max="11" width="10.85546875" style="126"/>
    <col min="12" max="12" width="10.7109375" style="126" customWidth="1"/>
    <col min="13" max="13" width="14.28515625" style="126" customWidth="1"/>
    <col min="14" max="14" width="18.28515625" style="126" bestFit="1" customWidth="1"/>
    <col min="15" max="15" width="20" style="126" bestFit="1" customWidth="1"/>
    <col min="16" max="16384" width="10.85546875" style="126"/>
  </cols>
  <sheetData>
    <row r="1" spans="1:14">
      <c r="B1" s="111"/>
    </row>
    <row r="2" spans="1:14">
      <c r="B2" s="111"/>
    </row>
    <row r="3" spans="1:14">
      <c r="B3" s="111"/>
    </row>
    <row r="4" spans="1:14">
      <c r="B4" s="111"/>
    </row>
    <row r="5" spans="1:14">
      <c r="A5" s="144"/>
      <c r="B5" s="598" t="s">
        <v>526</v>
      </c>
      <c r="C5" s="597"/>
      <c r="D5" s="597"/>
      <c r="E5" s="597"/>
      <c r="F5" s="597"/>
      <c r="G5" s="597"/>
      <c r="H5" s="597"/>
      <c r="I5" s="597"/>
      <c r="J5" s="597"/>
      <c r="K5" s="597"/>
      <c r="L5" s="597"/>
      <c r="M5" s="597"/>
      <c r="N5" s="599"/>
    </row>
    <row r="6" spans="1:14">
      <c r="A6" s="144"/>
      <c r="B6" s="600" t="s">
        <v>77</v>
      </c>
      <c r="C6" s="601"/>
      <c r="D6" s="601"/>
      <c r="E6" s="601"/>
      <c r="F6" s="601"/>
      <c r="G6" s="601"/>
      <c r="H6" s="601"/>
      <c r="I6" s="601"/>
      <c r="J6" s="601"/>
      <c r="K6" s="601"/>
      <c r="L6" s="601"/>
      <c r="M6" s="601"/>
      <c r="N6" s="602"/>
    </row>
    <row r="7" spans="1:14" s="786" customFormat="1">
      <c r="A7" s="785"/>
      <c r="B7" s="671"/>
      <c r="C7" s="787"/>
      <c r="D7" s="787"/>
      <c r="E7" s="787"/>
      <c r="F7" s="787"/>
      <c r="G7" s="787"/>
      <c r="H7" s="787"/>
      <c r="I7" s="787"/>
      <c r="J7" s="787"/>
      <c r="K7" s="787"/>
      <c r="L7" s="787"/>
      <c r="M7" s="787"/>
      <c r="N7" s="787"/>
    </row>
    <row r="8" spans="1:14" ht="21" customHeight="1">
      <c r="A8" s="118"/>
      <c r="B8" s="1652" t="s">
        <v>33</v>
      </c>
      <c r="C8" s="1652"/>
      <c r="D8" s="1005">
        <v>2012</v>
      </c>
      <c r="E8" s="1005">
        <v>2013</v>
      </c>
      <c r="F8" s="1005">
        <v>2014</v>
      </c>
      <c r="G8" s="1005">
        <v>2015</v>
      </c>
      <c r="H8" s="1005">
        <v>2016</v>
      </c>
      <c r="I8" s="1005">
        <v>2017</v>
      </c>
      <c r="J8" s="1005">
        <v>2018</v>
      </c>
      <c r="K8" s="1005">
        <v>2019</v>
      </c>
      <c r="L8" s="1005">
        <v>2020</v>
      </c>
      <c r="M8" s="1005">
        <v>2021</v>
      </c>
      <c r="N8" s="1005">
        <v>2022</v>
      </c>
    </row>
    <row r="9" spans="1:14">
      <c r="B9" s="1657" t="s">
        <v>531</v>
      </c>
      <c r="C9" s="1657"/>
      <c r="D9" s="1005"/>
      <c r="E9" s="1005"/>
      <c r="F9" s="1005"/>
      <c r="G9" s="1005"/>
      <c r="H9" s="1005"/>
      <c r="I9" s="1005"/>
      <c r="J9" s="1005"/>
      <c r="K9" s="1005"/>
      <c r="L9" s="1005"/>
      <c r="M9" s="1005"/>
      <c r="N9" s="1005"/>
    </row>
    <row r="10" spans="1:14" ht="21" customHeight="1">
      <c r="A10" s="118"/>
      <c r="B10" s="803" t="s">
        <v>479</v>
      </c>
      <c r="C10" s="930"/>
      <c r="D10" s="1006">
        <v>43.91562528</v>
      </c>
      <c r="E10" s="1006">
        <v>6.7333280000000002</v>
      </c>
      <c r="F10" s="1006">
        <v>15.56380184</v>
      </c>
      <c r="G10" s="1006">
        <v>7.8466969999999998</v>
      </c>
      <c r="H10" s="1014">
        <v>7.6587269800000009</v>
      </c>
      <c r="I10" s="1014">
        <v>7.9356824799999997</v>
      </c>
      <c r="J10" s="1014">
        <v>8.4802088100000006</v>
      </c>
      <c r="K10" s="1014">
        <v>14.438862</v>
      </c>
      <c r="L10" s="1014">
        <v>15.6637159</v>
      </c>
      <c r="M10" s="1014">
        <v>17.496632999999999</v>
      </c>
      <c r="N10" s="1019">
        <f>+N11+N12</f>
        <v>18.306280999999998</v>
      </c>
    </row>
    <row r="11" spans="1:14" ht="18" customHeight="1">
      <c r="B11" s="677"/>
      <c r="C11" s="820" t="s">
        <v>86</v>
      </c>
      <c r="D11" s="1015">
        <v>5.2353717800000004</v>
      </c>
      <c r="E11" s="1015">
        <v>4.834009</v>
      </c>
      <c r="F11" s="1015">
        <v>13.752157840000001</v>
      </c>
      <c r="G11" s="1015">
        <v>6.0379379999999996</v>
      </c>
      <c r="H11" s="1015">
        <v>5.7809242000000003</v>
      </c>
      <c r="I11" s="1015">
        <v>5.9944434299999996</v>
      </c>
      <c r="J11" s="1015">
        <v>5.4776492599999997</v>
      </c>
      <c r="K11" s="1015">
        <v>4.351121</v>
      </c>
      <c r="L11" s="1015">
        <v>6.2260819000000005</v>
      </c>
      <c r="M11" s="1015">
        <v>7.7159069999999996</v>
      </c>
      <c r="N11" s="1020">
        <v>8.3279770000000006</v>
      </c>
    </row>
    <row r="12" spans="1:14" ht="18" customHeight="1">
      <c r="B12" s="677"/>
      <c r="C12" s="820" t="s">
        <v>39</v>
      </c>
      <c r="D12" s="1015">
        <v>38.680253499999999</v>
      </c>
      <c r="E12" s="1015">
        <v>1.899319</v>
      </c>
      <c r="F12" s="1015">
        <v>1.811644</v>
      </c>
      <c r="G12" s="1015">
        <v>1.808759</v>
      </c>
      <c r="H12" s="1015">
        <v>1.8778027800000001</v>
      </c>
      <c r="I12" s="1015">
        <v>1.9412390500000001</v>
      </c>
      <c r="J12" s="1015">
        <v>3.00255955</v>
      </c>
      <c r="K12" s="1015">
        <v>10.087740999999999</v>
      </c>
      <c r="L12" s="1015">
        <v>9.4376339999999992</v>
      </c>
      <c r="M12" s="1015">
        <v>9.7807259999999996</v>
      </c>
      <c r="N12" s="1020">
        <v>9.9783039999999996</v>
      </c>
    </row>
    <row r="13" spans="1:14" ht="18" customHeight="1">
      <c r="B13" s="803" t="s">
        <v>482</v>
      </c>
      <c r="C13" s="903"/>
      <c r="D13" s="804">
        <v>63.24930986999999</v>
      </c>
      <c r="E13" s="804">
        <v>61.021876409999997</v>
      </c>
      <c r="F13" s="804">
        <v>66.047528999999997</v>
      </c>
      <c r="G13" s="804">
        <v>63.206873000000002</v>
      </c>
      <c r="H13" s="1014">
        <v>66.030256999999992</v>
      </c>
      <c r="I13" s="1014">
        <v>58.190977000000004</v>
      </c>
      <c r="J13" s="1014">
        <v>67.045524</v>
      </c>
      <c r="K13" s="1014">
        <v>60.579801000000003</v>
      </c>
      <c r="L13" s="1014">
        <v>62.729766999999995</v>
      </c>
      <c r="M13" s="1014">
        <v>52.651721000000002</v>
      </c>
      <c r="N13" s="1021">
        <f>SUM(N14:N16)</f>
        <v>54.780777999999998</v>
      </c>
    </row>
    <row r="14" spans="1:14" s="144" customFormat="1" ht="21" customHeight="1">
      <c r="B14" s="677"/>
      <c r="C14" s="820" t="s">
        <v>79</v>
      </c>
      <c r="D14" s="802">
        <v>41.204430869999996</v>
      </c>
      <c r="E14" s="1004">
        <v>36.982816409999998</v>
      </c>
      <c r="F14" s="1004">
        <v>40.135958000000002</v>
      </c>
      <c r="G14" s="1004">
        <v>39.234256000000002</v>
      </c>
      <c r="H14" s="1004">
        <v>40.491771</v>
      </c>
      <c r="I14" s="1004">
        <v>32.339289000000001</v>
      </c>
      <c r="J14" s="1004">
        <v>39.777335000000001</v>
      </c>
      <c r="K14" s="1004">
        <v>35.018621000000003</v>
      </c>
      <c r="L14" s="1004">
        <v>37.369833999999997</v>
      </c>
      <c r="M14" s="1004">
        <v>38.941817</v>
      </c>
      <c r="N14" s="1022">
        <v>40.910643</v>
      </c>
    </row>
    <row r="15" spans="1:14" ht="18" customHeight="1">
      <c r="B15" s="676"/>
      <c r="C15" s="822" t="s">
        <v>457</v>
      </c>
      <c r="D15" s="802">
        <v>10.599481000000001</v>
      </c>
      <c r="E15" s="1004">
        <v>10.408296</v>
      </c>
      <c r="F15" s="1004">
        <v>12.295207</v>
      </c>
      <c r="G15" s="1004">
        <v>12.179674</v>
      </c>
      <c r="H15" s="1004">
        <v>12.903116000000001</v>
      </c>
      <c r="I15" s="1004">
        <v>12.749223000000001</v>
      </c>
      <c r="J15" s="1023">
        <v>13.856294999999999</v>
      </c>
      <c r="K15" s="1004">
        <v>12.725959</v>
      </c>
      <c r="L15" s="1004">
        <v>12.151916999999999</v>
      </c>
      <c r="M15" s="1023">
        <v>0</v>
      </c>
      <c r="N15" s="1024">
        <v>0</v>
      </c>
    </row>
    <row r="16" spans="1:14" ht="18.75" customHeight="1">
      <c r="A16" s="118"/>
      <c r="B16" s="676"/>
      <c r="C16" s="820" t="s">
        <v>530</v>
      </c>
      <c r="D16" s="802">
        <v>11.445398000000001</v>
      </c>
      <c r="E16" s="1004">
        <v>13.630763999999999</v>
      </c>
      <c r="F16" s="1004">
        <v>13.616364000000001</v>
      </c>
      <c r="G16" s="1004">
        <v>11.792942999999999</v>
      </c>
      <c r="H16" s="1004">
        <v>12.63537</v>
      </c>
      <c r="I16" s="1004">
        <v>13.102465</v>
      </c>
      <c r="J16" s="1023">
        <v>13.411894</v>
      </c>
      <c r="K16" s="1004">
        <v>12.835221000000001</v>
      </c>
      <c r="L16" s="1004">
        <v>13.208016000000001</v>
      </c>
      <c r="M16" s="1023">
        <v>13.709904</v>
      </c>
      <c r="N16" s="1024">
        <v>13.870134999999999</v>
      </c>
    </row>
    <row r="17" spans="1:15" ht="18" customHeight="1">
      <c r="B17" s="803" t="s">
        <v>527</v>
      </c>
      <c r="C17" s="908"/>
      <c r="D17" s="804">
        <v>1158.55225359</v>
      </c>
      <c r="E17" s="804">
        <v>1003.626366</v>
      </c>
      <c r="F17" s="804">
        <v>1262.41703437</v>
      </c>
      <c r="G17" s="804">
        <v>1638.028182</v>
      </c>
      <c r="H17" s="804">
        <v>1646.92063134</v>
      </c>
      <c r="I17" s="804">
        <v>1347.1628216772451</v>
      </c>
      <c r="J17" s="804">
        <v>1500.2644362999999</v>
      </c>
      <c r="K17" s="804">
        <v>1276.682732</v>
      </c>
      <c r="L17" s="804">
        <v>833.17453641999987</v>
      </c>
      <c r="M17" s="804">
        <v>997.96531984833302</v>
      </c>
      <c r="N17" s="1019">
        <f t="shared" ref="N17" si="0">SUM(N18:N21)</f>
        <v>1034.24954963</v>
      </c>
    </row>
    <row r="18" spans="1:15" ht="18" customHeight="1">
      <c r="B18" s="676"/>
      <c r="C18" s="820" t="s">
        <v>87</v>
      </c>
      <c r="D18" s="802">
        <v>190.40234203</v>
      </c>
      <c r="E18" s="1004">
        <v>115.619254</v>
      </c>
      <c r="F18" s="1004">
        <v>61.3087181</v>
      </c>
      <c r="G18" s="1004">
        <v>25.663108999999999</v>
      </c>
      <c r="H18" s="1004">
        <v>23.585892949999998</v>
      </c>
      <c r="I18" s="1004">
        <v>20.322115</v>
      </c>
      <c r="J18" s="1004">
        <v>25.364810859999999</v>
      </c>
      <c r="K18" s="1004">
        <v>19.382062000000001</v>
      </c>
      <c r="L18" s="1004">
        <v>20.375108999999998</v>
      </c>
      <c r="M18" s="1004">
        <v>17.784009000000001</v>
      </c>
      <c r="N18" s="1022">
        <v>19.958473999999999</v>
      </c>
    </row>
    <row r="19" spans="1:15" s="144" customFormat="1" ht="21.75" customHeight="1">
      <c r="B19" s="676"/>
      <c r="C19" s="824" t="s">
        <v>88</v>
      </c>
      <c r="D19" s="802">
        <v>87.562397000000004</v>
      </c>
      <c r="E19" s="1004">
        <v>48.470281</v>
      </c>
      <c r="F19" s="1004">
        <v>334.47694300000001</v>
      </c>
      <c r="G19" s="1004">
        <v>579.64383099999998</v>
      </c>
      <c r="H19" s="1004">
        <v>608.83864400000004</v>
      </c>
      <c r="I19" s="1004">
        <v>931.82844399999999</v>
      </c>
      <c r="J19" s="1004">
        <v>1051.9625619999999</v>
      </c>
      <c r="K19" s="1004">
        <v>725.84335299999998</v>
      </c>
      <c r="L19" s="1004">
        <v>658.97349499999996</v>
      </c>
      <c r="M19" s="1004">
        <v>844.74439400000006</v>
      </c>
      <c r="N19" s="1022">
        <v>853.032509</v>
      </c>
    </row>
    <row r="20" spans="1:15" ht="18" customHeight="1">
      <c r="B20" s="676"/>
      <c r="C20" s="820" t="s">
        <v>89</v>
      </c>
      <c r="D20" s="802">
        <v>116.760777</v>
      </c>
      <c r="E20" s="1004">
        <v>135.013013</v>
      </c>
      <c r="F20" s="1004">
        <v>132.22246899999999</v>
      </c>
      <c r="G20" s="1004">
        <v>176.54319100000001</v>
      </c>
      <c r="H20" s="1004">
        <v>152.16643500000001</v>
      </c>
      <c r="I20" s="1004">
        <v>129.03577339909958</v>
      </c>
      <c r="J20" s="1004">
        <v>166.15956199999999</v>
      </c>
      <c r="K20" s="1004">
        <v>158.30019200000001</v>
      </c>
      <c r="L20" s="1004">
        <v>150.31944574000002</v>
      </c>
      <c r="M20" s="1004">
        <v>132.0578016149552</v>
      </c>
      <c r="N20" s="1022">
        <v>157.43485063</v>
      </c>
      <c r="O20" s="144"/>
    </row>
    <row r="21" spans="1:15" ht="30" customHeight="1">
      <c r="A21" s="118"/>
      <c r="B21" s="676"/>
      <c r="C21" s="820" t="s">
        <v>41</v>
      </c>
      <c r="D21" s="802">
        <v>763.82673755999997</v>
      </c>
      <c r="E21" s="1004">
        <v>704.52381800000001</v>
      </c>
      <c r="F21" s="1004">
        <v>734.40890426999999</v>
      </c>
      <c r="G21" s="1004">
        <v>856.17805099999998</v>
      </c>
      <c r="H21" s="1004">
        <v>862.32965938999996</v>
      </c>
      <c r="I21" s="1004">
        <v>265.97648927814555</v>
      </c>
      <c r="J21" s="1004">
        <v>256.77750143999998</v>
      </c>
      <c r="K21" s="1004">
        <v>373.15712499999995</v>
      </c>
      <c r="L21" s="1004">
        <v>3.5064866800000001</v>
      </c>
      <c r="M21" s="1004">
        <v>3.3791152333777847</v>
      </c>
      <c r="N21" s="1022">
        <v>3.8237160000000001</v>
      </c>
      <c r="O21" s="144"/>
    </row>
    <row r="22" spans="1:15" ht="18" customHeight="1">
      <c r="B22" s="803" t="s">
        <v>663</v>
      </c>
      <c r="C22" s="1016"/>
      <c r="D22" s="804">
        <v>583.64097741999979</v>
      </c>
      <c r="E22" s="804">
        <v>626.64741377999997</v>
      </c>
      <c r="F22" s="804">
        <v>857.78992955000001</v>
      </c>
      <c r="G22" s="804">
        <v>1277.223121</v>
      </c>
      <c r="H22" s="804">
        <v>1506.5750529399998</v>
      </c>
      <c r="I22" s="804">
        <v>1716.61456322</v>
      </c>
      <c r="J22" s="804">
        <v>1921.2018640199999</v>
      </c>
      <c r="K22" s="804">
        <v>1913.1017096799999</v>
      </c>
      <c r="L22" s="804">
        <v>1796.73388221</v>
      </c>
      <c r="M22" s="804">
        <v>499.17798099999999</v>
      </c>
      <c r="N22" s="1019">
        <v>546.60202500000003</v>
      </c>
    </row>
    <row r="23" spans="1:15" ht="18" customHeight="1">
      <c r="B23" s="676"/>
      <c r="C23" s="823" t="s">
        <v>654</v>
      </c>
      <c r="D23" s="802">
        <v>539.63005000999999</v>
      </c>
      <c r="E23" s="1004">
        <v>573.84883414000001</v>
      </c>
      <c r="F23" s="1004">
        <v>801.77849555</v>
      </c>
      <c r="G23" s="1004">
        <v>1222.4515630000001</v>
      </c>
      <c r="H23" s="1004">
        <v>1450.5914529000001</v>
      </c>
      <c r="I23" s="1004">
        <v>1655.8869498700001</v>
      </c>
      <c r="J23" s="1004">
        <v>1855.98663201</v>
      </c>
      <c r="K23" s="1004">
        <v>1857.83198911</v>
      </c>
      <c r="L23" s="1004">
        <v>1733.7874844300002</v>
      </c>
      <c r="M23" s="1004">
        <v>435.89769899999999</v>
      </c>
      <c r="N23" s="1022">
        <v>475.06437399999999</v>
      </c>
      <c r="O23" s="144"/>
    </row>
    <row r="24" spans="1:15" s="144" customFormat="1" ht="51" customHeight="1">
      <c r="B24" s="676"/>
      <c r="C24" s="823" t="s">
        <v>655</v>
      </c>
      <c r="D24" s="802">
        <v>44.010927409999795</v>
      </c>
      <c r="E24" s="802">
        <v>52.798579639999957</v>
      </c>
      <c r="F24" s="802">
        <v>56.011434000000008</v>
      </c>
      <c r="G24" s="802">
        <v>54.771557999999914</v>
      </c>
      <c r="H24" s="1004">
        <v>55.983600039999601</v>
      </c>
      <c r="I24" s="1004">
        <v>60.727613349999906</v>
      </c>
      <c r="J24" s="1004">
        <v>65.215232009999994</v>
      </c>
      <c r="K24" s="1004">
        <v>55.269720569999933</v>
      </c>
      <c r="L24" s="1004">
        <v>62.94639777999997</v>
      </c>
      <c r="M24" s="1004">
        <v>63.280282</v>
      </c>
      <c r="N24" s="1025">
        <v>71.537651000000039</v>
      </c>
    </row>
    <row r="25" spans="1:15" ht="18" customHeight="1">
      <c r="B25" s="803" t="s">
        <v>458</v>
      </c>
      <c r="C25" s="908"/>
      <c r="D25" s="1017">
        <v>146.64425585000004</v>
      </c>
      <c r="E25" s="1017">
        <v>108.65348113000027</v>
      </c>
      <c r="F25" s="1017">
        <v>118.22102531000019</v>
      </c>
      <c r="G25" s="1017">
        <v>123.65874516000031</v>
      </c>
      <c r="H25" s="1017">
        <v>1061.5825335299996</v>
      </c>
      <c r="I25" s="1017">
        <v>114.05477838000479</v>
      </c>
      <c r="J25" s="1017">
        <v>129.58916383999986</v>
      </c>
      <c r="K25" s="1017">
        <v>103.87515200000007</v>
      </c>
      <c r="L25" s="1017">
        <v>4127.790182830001</v>
      </c>
      <c r="M25" s="1017">
        <v>1548.1013847399995</v>
      </c>
      <c r="N25" s="1026">
        <v>2072.2427735900001</v>
      </c>
    </row>
    <row r="26" spans="1:15" ht="27.75" customHeight="1">
      <c r="A26" s="118"/>
      <c r="B26" s="809" t="s">
        <v>28</v>
      </c>
      <c r="C26" s="901"/>
      <c r="D26" s="1018">
        <f t="shared" ref="D26:N26" si="1">+D25+D22+D17+D13+D10</f>
        <v>1996.0024220099999</v>
      </c>
      <c r="E26" s="1018">
        <f t="shared" si="1"/>
        <v>1806.6824653200003</v>
      </c>
      <c r="F26" s="1018">
        <f t="shared" si="1"/>
        <v>2320.03932007</v>
      </c>
      <c r="G26" s="1018">
        <f t="shared" si="1"/>
        <v>3109.9636181600004</v>
      </c>
      <c r="H26" s="1018">
        <f t="shared" si="1"/>
        <v>4288.7672017900004</v>
      </c>
      <c r="I26" s="1018">
        <f t="shared" si="1"/>
        <v>3243.9588227572503</v>
      </c>
      <c r="J26" s="1018">
        <f t="shared" si="1"/>
        <v>3626.5811969699998</v>
      </c>
      <c r="K26" s="1018">
        <f t="shared" si="1"/>
        <v>3368.6782566799998</v>
      </c>
      <c r="L26" s="1018">
        <f t="shared" si="1"/>
        <v>6836.0920843600006</v>
      </c>
      <c r="M26" s="1018">
        <f t="shared" si="1"/>
        <v>3115.3930395883331</v>
      </c>
      <c r="N26" s="1027">
        <f t="shared" si="1"/>
        <v>3726.18140722</v>
      </c>
    </row>
    <row r="27" spans="1:15" s="796" customFormat="1" ht="23.25" customHeight="1">
      <c r="A27" s="1028"/>
      <c r="B27" s="624" t="s">
        <v>528</v>
      </c>
      <c r="C27" s="1029"/>
      <c r="D27" s="1030"/>
      <c r="E27" s="1030"/>
      <c r="F27" s="1030"/>
      <c r="G27" s="1030"/>
      <c r="H27" s="1030"/>
      <c r="I27" s="1030"/>
    </row>
    <row r="28" spans="1:15" s="796" customFormat="1" ht="48" customHeight="1">
      <c r="B28" s="1642" t="s">
        <v>529</v>
      </c>
      <c r="C28" s="1642"/>
      <c r="D28" s="1642"/>
      <c r="E28" s="1642"/>
      <c r="F28" s="1642"/>
      <c r="G28" s="1642"/>
      <c r="H28" s="1642"/>
      <c r="I28" s="1642"/>
      <c r="J28" s="1642"/>
      <c r="K28" s="1642"/>
      <c r="L28" s="1642"/>
      <c r="M28" s="1642"/>
      <c r="N28" s="1642"/>
    </row>
    <row r="29" spans="1:15" s="796" customFormat="1" ht="21.75" customHeight="1">
      <c r="B29" s="1031" t="s">
        <v>510</v>
      </c>
      <c r="C29" s="801"/>
      <c r="D29" s="801"/>
      <c r="E29" s="801"/>
      <c r="F29" s="801"/>
      <c r="G29" s="801"/>
      <c r="H29" s="801"/>
      <c r="I29" s="801"/>
      <c r="J29" s="801"/>
      <c r="K29" s="801"/>
      <c r="L29" s="801"/>
      <c r="M29" s="1032"/>
      <c r="N29" s="1032"/>
    </row>
    <row r="30" spans="1:15" s="796" customFormat="1" ht="40.5" customHeight="1">
      <c r="B30" s="126"/>
      <c r="C30" s="126"/>
      <c r="D30" s="126"/>
      <c r="E30" s="126"/>
      <c r="F30" s="126"/>
      <c r="G30" s="126"/>
      <c r="H30" s="126"/>
      <c r="I30" s="126"/>
      <c r="J30" s="126"/>
      <c r="K30" s="126"/>
      <c r="L30" s="126"/>
      <c r="M30" s="126"/>
      <c r="N30" s="126"/>
    </row>
    <row r="31" spans="1:15" s="801" customFormat="1" ht="14.45" customHeight="1">
      <c r="B31" s="126"/>
      <c r="C31" s="126"/>
      <c r="D31" s="126"/>
      <c r="E31" s="126"/>
      <c r="F31" s="126"/>
      <c r="G31" s="126"/>
      <c r="H31" s="126"/>
      <c r="I31" s="126"/>
      <c r="J31" s="126"/>
      <c r="K31" s="126"/>
      <c r="L31" s="126"/>
      <c r="M31" s="126"/>
      <c r="N31" s="126"/>
    </row>
    <row r="32" spans="1:15" s="801" customFormat="1">
      <c r="B32" s="126"/>
      <c r="C32" s="126"/>
      <c r="D32" s="126"/>
      <c r="E32" s="126"/>
      <c r="F32" s="126"/>
      <c r="G32" s="126"/>
      <c r="H32" s="126"/>
      <c r="I32" s="126"/>
      <c r="J32" s="126"/>
      <c r="K32" s="126"/>
      <c r="L32" s="126"/>
      <c r="M32" s="126"/>
      <c r="N32" s="126"/>
    </row>
    <row r="33" spans="2:14" s="801" customFormat="1">
      <c r="B33" s="126"/>
      <c r="C33" s="126"/>
      <c r="D33" s="126"/>
      <c r="E33" s="126"/>
      <c r="F33" s="126"/>
      <c r="G33" s="126"/>
      <c r="H33" s="126"/>
      <c r="I33" s="126"/>
      <c r="J33" s="126"/>
      <c r="K33" s="126"/>
      <c r="L33" s="126"/>
      <c r="M33" s="126"/>
      <c r="N33" s="126"/>
    </row>
  </sheetData>
  <mergeCells count="3">
    <mergeCell ref="B28:N28"/>
    <mergeCell ref="B9:C9"/>
    <mergeCell ref="B8:C8"/>
  </mergeCells>
  <printOptions horizontalCentered="1" verticalCentered="1" gridLinesSet="0"/>
  <pageMargins left="0.15748031496062992" right="0.15748031496062992" top="0.51181102362204722" bottom="0.59055118110236227" header="0.51181102362204722" footer="0.51181102362204722"/>
  <pageSetup scale="75" firstPageNumber="25"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0.14999847407452621"/>
    <pageSetUpPr fitToPage="1"/>
  </sheetPr>
  <dimension ref="A4:M32"/>
  <sheetViews>
    <sheetView showGridLines="0" topLeftCell="A4" zoomScaleNormal="100" zoomScaleSheetLayoutView="110" zoomScalePageLayoutView="69" workbookViewId="0">
      <selection activeCell="C33" sqref="C33"/>
    </sheetView>
  </sheetViews>
  <sheetFormatPr baseColWidth="10" defaultColWidth="22.42578125" defaultRowHeight="23.25"/>
  <cols>
    <col min="1" max="1" width="10.7109375" style="126" customWidth="1"/>
    <col min="2" max="2" width="8" style="126" customWidth="1"/>
    <col min="3" max="3" width="51.42578125" style="126" customWidth="1"/>
    <col min="4" max="13" width="10.7109375" style="126" customWidth="1"/>
    <col min="14" max="16384" width="22.42578125" style="126"/>
  </cols>
  <sheetData>
    <row r="4" spans="1:13">
      <c r="B4" s="111"/>
    </row>
    <row r="5" spans="1:13">
      <c r="A5" s="144"/>
      <c r="B5" s="598" t="s">
        <v>532</v>
      </c>
      <c r="C5" s="597"/>
      <c r="D5" s="597"/>
      <c r="E5" s="597"/>
      <c r="F5" s="597"/>
      <c r="G5" s="597"/>
      <c r="H5" s="597"/>
      <c r="I5" s="597"/>
      <c r="J5" s="597"/>
      <c r="K5" s="597"/>
      <c r="L5" s="597"/>
      <c r="M5" s="599"/>
    </row>
    <row r="6" spans="1:13">
      <c r="A6" s="144"/>
      <c r="B6" s="600" t="s">
        <v>575</v>
      </c>
      <c r="C6" s="601"/>
      <c r="D6" s="601"/>
      <c r="E6" s="601"/>
      <c r="F6" s="601"/>
      <c r="G6" s="601"/>
      <c r="H6" s="601"/>
      <c r="I6" s="601"/>
      <c r="J6" s="601"/>
      <c r="K6" s="601"/>
      <c r="L6" s="601"/>
      <c r="M6" s="602"/>
    </row>
    <row r="7" spans="1:13" s="786" customFormat="1">
      <c r="A7" s="785"/>
      <c r="B7" s="607"/>
      <c r="C7" s="787"/>
      <c r="D7" s="787"/>
      <c r="E7" s="787"/>
      <c r="F7" s="787"/>
      <c r="G7" s="787"/>
      <c r="H7" s="787"/>
      <c r="I7" s="787"/>
      <c r="J7" s="787"/>
      <c r="K7" s="787"/>
      <c r="L7" s="787"/>
      <c r="M7" s="787"/>
    </row>
    <row r="8" spans="1:13" ht="18.75" customHeight="1">
      <c r="A8" s="118"/>
      <c r="B8" s="1659" t="s">
        <v>33</v>
      </c>
      <c r="C8" s="1660"/>
      <c r="D8" s="1611">
        <v>2013</v>
      </c>
      <c r="E8" s="1611">
        <v>2014</v>
      </c>
      <c r="F8" s="1611">
        <v>2015</v>
      </c>
      <c r="G8" s="1611">
        <v>2016</v>
      </c>
      <c r="H8" s="1611">
        <v>2017</v>
      </c>
      <c r="I8" s="1611">
        <v>2018</v>
      </c>
      <c r="J8" s="1611">
        <v>2019</v>
      </c>
      <c r="K8" s="1611">
        <v>2020</v>
      </c>
      <c r="L8" s="1611">
        <v>2021</v>
      </c>
      <c r="M8" s="1613">
        <v>2022</v>
      </c>
    </row>
    <row r="9" spans="1:13" ht="18.75" customHeight="1">
      <c r="B9" s="1658" t="s">
        <v>536</v>
      </c>
      <c r="C9" s="1657"/>
      <c r="D9" s="1612"/>
      <c r="E9" s="1612"/>
      <c r="F9" s="1612"/>
      <c r="G9" s="1612"/>
      <c r="H9" s="1612"/>
      <c r="I9" s="1612"/>
      <c r="J9" s="1612"/>
      <c r="K9" s="1612"/>
      <c r="L9" s="1612"/>
      <c r="M9" s="1614"/>
    </row>
    <row r="10" spans="1:13" ht="27.75" customHeight="1">
      <c r="A10" s="118"/>
      <c r="B10" s="803" t="s">
        <v>479</v>
      </c>
      <c r="C10" s="930"/>
      <c r="D10" s="1041">
        <v>10.50801380627216</v>
      </c>
      <c r="E10" s="1006">
        <v>23.27473075432793</v>
      </c>
      <c r="F10" s="1006">
        <v>11.368203203575991</v>
      </c>
      <c r="G10" s="1006">
        <v>10.462544746920843</v>
      </c>
      <c r="H10" s="1006">
        <v>10.169723043110922</v>
      </c>
      <c r="I10" s="1006">
        <v>10.330494896053903</v>
      </c>
      <c r="J10" s="1006">
        <v>16.864124789697719</v>
      </c>
      <c r="K10" s="1006">
        <v>17.455198775055951</v>
      </c>
      <c r="L10" s="1006">
        <v>18.670992093705042</v>
      </c>
      <c r="M10" s="1007">
        <v>18.306280999999998</v>
      </c>
    </row>
    <row r="11" spans="1:13" ht="18.75" customHeight="1">
      <c r="B11" s="788"/>
      <c r="C11" s="820" t="s">
        <v>86</v>
      </c>
      <c r="D11" s="1042">
        <v>7.5439416157424484</v>
      </c>
      <c r="E11" s="1008">
        <v>20.56552597543352</v>
      </c>
      <c r="F11" s="1008">
        <v>8.7476942354972032</v>
      </c>
      <c r="G11" s="1008">
        <v>7.8972887111661452</v>
      </c>
      <c r="H11" s="1008">
        <v>7.6819894992441613</v>
      </c>
      <c r="I11" s="1008">
        <v>6.6728106572181725</v>
      </c>
      <c r="J11" s="1008">
        <v>5.0819688919441397</v>
      </c>
      <c r="K11" s="1008">
        <v>6.9381683023424872</v>
      </c>
      <c r="L11" s="1008">
        <v>8.2337921011867472</v>
      </c>
      <c r="M11" s="1009">
        <v>8.3279770000000006</v>
      </c>
    </row>
    <row r="12" spans="1:13" ht="18" customHeight="1">
      <c r="B12" s="788"/>
      <c r="C12" s="1043" t="s">
        <v>39</v>
      </c>
      <c r="D12" s="1042">
        <v>2.96407219052971</v>
      </c>
      <c r="E12" s="1008">
        <v>2.7092047788944136</v>
      </c>
      <c r="F12" s="1008">
        <v>2.6205089680787861</v>
      </c>
      <c r="G12" s="1008">
        <v>2.5652560357546985</v>
      </c>
      <c r="H12" s="1008">
        <v>2.4877335438667596</v>
      </c>
      <c r="I12" s="1008">
        <v>3.6576842388357305</v>
      </c>
      <c r="J12" s="1008">
        <v>11.782155897753581</v>
      </c>
      <c r="K12" s="1008">
        <v>10.517030472713461</v>
      </c>
      <c r="L12" s="1008">
        <v>10.437199992518293</v>
      </c>
      <c r="M12" s="1009">
        <v>9.9783039999999996</v>
      </c>
    </row>
    <row r="13" spans="1:13" ht="18" customHeight="1">
      <c r="B13" s="803" t="s">
        <v>482</v>
      </c>
      <c r="C13" s="968"/>
      <c r="D13" s="1006">
        <v>95.230578370890797</v>
      </c>
      <c r="E13" s="1006">
        <v>98.770112230088998</v>
      </c>
      <c r="F13" s="1006">
        <v>91.573381274518553</v>
      </c>
      <c r="G13" s="1006">
        <v>90.20357042590166</v>
      </c>
      <c r="H13" s="1006">
        <v>74.572807214690584</v>
      </c>
      <c r="I13" s="1006">
        <v>81.674102490084721</v>
      </c>
      <c r="J13" s="1006">
        <v>70.755252304444411</v>
      </c>
      <c r="K13" s="1006">
        <v>69.904265315355019</v>
      </c>
      <c r="L13" s="1006">
        <v>56.185659635826148</v>
      </c>
      <c r="M13" s="1007">
        <v>54.780777999999998</v>
      </c>
    </row>
    <row r="14" spans="1:13" s="144" customFormat="1" ht="27.75" customHeight="1">
      <c r="A14" s="122"/>
      <c r="B14" s="790"/>
      <c r="C14" s="820" t="s">
        <v>79</v>
      </c>
      <c r="D14" s="1008">
        <v>57.715285135538998</v>
      </c>
      <c r="E14" s="1008">
        <v>60.020914274054661</v>
      </c>
      <c r="F14" s="1008">
        <v>56.842133033698204</v>
      </c>
      <c r="G14" s="1008">
        <v>55.315585354574381</v>
      </c>
      <c r="H14" s="1008">
        <v>41.443393604770783</v>
      </c>
      <c r="I14" s="1008">
        <v>48.456301655162463</v>
      </c>
      <c r="J14" s="1008">
        <v>40.900619072827851</v>
      </c>
      <c r="K14" s="1008">
        <v>41.643878427394363</v>
      </c>
      <c r="L14" s="1008">
        <v>41.555558564982682</v>
      </c>
      <c r="M14" s="1009">
        <v>40.910643</v>
      </c>
    </row>
    <row r="15" spans="1:13" ht="18" customHeight="1">
      <c r="B15" s="790"/>
      <c r="C15" s="822" t="s">
        <v>489</v>
      </c>
      <c r="D15" s="1008">
        <v>16.243159113556814</v>
      </c>
      <c r="E15" s="1008">
        <v>18.386743511360979</v>
      </c>
      <c r="F15" s="1008">
        <v>17.645769804200572</v>
      </c>
      <c r="G15" s="1008">
        <v>17.626875703657774</v>
      </c>
      <c r="H15" s="1008">
        <v>16.338363745226328</v>
      </c>
      <c r="I15" s="1008">
        <v>16.879582564868141</v>
      </c>
      <c r="J15" s="1008">
        <v>14.863509371069327</v>
      </c>
      <c r="K15" s="1008">
        <v>13.541750124118476</v>
      </c>
      <c r="L15" s="1008">
        <v>0</v>
      </c>
      <c r="M15" s="1009">
        <v>0</v>
      </c>
    </row>
    <row r="16" spans="1:13" ht="18" customHeight="1">
      <c r="B16" s="790"/>
      <c r="C16" s="820" t="s">
        <v>533</v>
      </c>
      <c r="D16" s="1008">
        <v>21.272134121794974</v>
      </c>
      <c r="E16" s="1008">
        <v>20.362454444673379</v>
      </c>
      <c r="F16" s="1008">
        <v>17.085478436619773</v>
      </c>
      <c r="G16" s="1008">
        <v>17.261109367669508</v>
      </c>
      <c r="H16" s="1008">
        <v>16.791049864693473</v>
      </c>
      <c r="I16" s="1008">
        <v>16.338218270054124</v>
      </c>
      <c r="J16" s="1008">
        <v>14.991123860547233</v>
      </c>
      <c r="K16" s="1008">
        <v>14.718636763842186</v>
      </c>
      <c r="L16" s="1008">
        <v>14.630101070843466</v>
      </c>
      <c r="M16" s="1009">
        <v>13.870134999999999</v>
      </c>
    </row>
    <row r="17" spans="1:13" ht="18" customHeight="1">
      <c r="B17" s="803" t="s">
        <v>527</v>
      </c>
      <c r="C17" s="1040"/>
      <c r="D17" s="1006">
        <v>1566.2566431141859</v>
      </c>
      <c r="E17" s="1006">
        <v>1887.8688431462901</v>
      </c>
      <c r="F17" s="1006">
        <v>2373.1561478874687</v>
      </c>
      <c r="G17" s="1006">
        <v>2249.8492040542583</v>
      </c>
      <c r="H17" s="1006">
        <v>1726.4139316261314</v>
      </c>
      <c r="I17" s="1006">
        <v>1827.605245244938</v>
      </c>
      <c r="J17" s="1006">
        <v>1491.1242249770246</v>
      </c>
      <c r="K17" s="1006">
        <v>928.46596812485541</v>
      </c>
      <c r="L17" s="1006">
        <v>1064.947901500823</v>
      </c>
      <c r="M17" s="1007">
        <v>1034.24954963</v>
      </c>
    </row>
    <row r="18" spans="1:13" ht="18" customHeight="1">
      <c r="B18" s="790"/>
      <c r="C18" s="820" t="s">
        <v>90</v>
      </c>
      <c r="D18" s="1008">
        <v>180.43510093417217</v>
      </c>
      <c r="E18" s="1008">
        <v>91.683505183364076</v>
      </c>
      <c r="F18" s="1008">
        <v>37.180413357049446</v>
      </c>
      <c r="G18" s="1008">
        <v>32.220558459633168</v>
      </c>
      <c r="H18" s="1008">
        <v>26.043164116144187</v>
      </c>
      <c r="I18" s="1008">
        <v>30.899127014373907</v>
      </c>
      <c r="J18" s="1008">
        <v>22.637622843798784</v>
      </c>
      <c r="K18" s="1008">
        <v>22.705441028742829</v>
      </c>
      <c r="L18" s="1008">
        <v>18.977656525880114</v>
      </c>
      <c r="M18" s="1009">
        <v>19.958473999999999</v>
      </c>
    </row>
    <row r="19" spans="1:13" s="144" customFormat="1" ht="30" customHeight="1">
      <c r="A19" s="122"/>
      <c r="B19" s="790"/>
      <c r="C19" s="820" t="s">
        <v>88</v>
      </c>
      <c r="D19" s="1008">
        <v>75.642591886492255</v>
      </c>
      <c r="E19" s="1008">
        <v>500.19017666031209</v>
      </c>
      <c r="F19" s="1008">
        <v>839.78122979736065</v>
      </c>
      <c r="G19" s="1008">
        <v>831.73111838811224</v>
      </c>
      <c r="H19" s="1008">
        <v>1194.1552882258206</v>
      </c>
      <c r="I19" s="1008">
        <v>1281.4889492775103</v>
      </c>
      <c r="J19" s="1008">
        <v>847.7616091049706</v>
      </c>
      <c r="K19" s="1008">
        <v>734.34129016080635</v>
      </c>
      <c r="L19" s="1008">
        <v>901.44291770740438</v>
      </c>
      <c r="M19" s="1009">
        <v>853.032509</v>
      </c>
    </row>
    <row r="20" spans="1:13" s="144" customFormat="1" ht="18" customHeight="1">
      <c r="B20" s="790"/>
      <c r="C20" s="820" t="s">
        <v>89</v>
      </c>
      <c r="D20" s="1008">
        <v>210.70094975774273</v>
      </c>
      <c r="E20" s="1008">
        <v>197.73075995726447</v>
      </c>
      <c r="F20" s="1008">
        <v>255.77371848253199</v>
      </c>
      <c r="G20" s="1008">
        <v>207.87372879649536</v>
      </c>
      <c r="H20" s="1008">
        <v>165.36171670548774</v>
      </c>
      <c r="I20" s="1008">
        <v>202.41370768458142</v>
      </c>
      <c r="J20" s="1008">
        <v>184.88951498539905</v>
      </c>
      <c r="K20" s="1008">
        <v>167.5117080710036</v>
      </c>
      <c r="L20" s="1008">
        <v>140.92140869988515</v>
      </c>
      <c r="M20" s="1009">
        <v>157.43485063</v>
      </c>
    </row>
    <row r="21" spans="1:13" s="144" customFormat="1" ht="18" customHeight="1">
      <c r="B21" s="790"/>
      <c r="C21" s="823" t="s">
        <v>41</v>
      </c>
      <c r="D21" s="1008">
        <v>1099.4780005357788</v>
      </c>
      <c r="E21" s="1008">
        <v>1098.2644013453494</v>
      </c>
      <c r="F21" s="1008">
        <v>1240.4207862505266</v>
      </c>
      <c r="G21" s="1008">
        <v>1178.0237984100177</v>
      </c>
      <c r="H21" s="1008">
        <v>340.85376257867892</v>
      </c>
      <c r="I21" s="1008">
        <v>312.8034612684724</v>
      </c>
      <c r="J21" s="1008">
        <v>435.8354780428561</v>
      </c>
      <c r="K21" s="1008">
        <v>3.9075288643026269</v>
      </c>
      <c r="L21" s="1008">
        <v>3.605918567653267</v>
      </c>
      <c r="M21" s="1009">
        <v>3.8237160000000001</v>
      </c>
    </row>
    <row r="22" spans="1:13" s="144" customFormat="1" ht="18" customHeight="1">
      <c r="B22" s="1045" t="s">
        <v>663</v>
      </c>
      <c r="C22" s="1044"/>
      <c r="D22" s="1006">
        <v>977.94429079720794</v>
      </c>
      <c r="E22" s="1006">
        <v>1282.7733133134118</v>
      </c>
      <c r="F22" s="1006">
        <v>1850.4259787058843</v>
      </c>
      <c r="G22" s="1006">
        <v>2058.1238823556264</v>
      </c>
      <c r="H22" s="1006">
        <v>2199.8731329933735</v>
      </c>
      <c r="I22" s="1006">
        <v>2340.3864804772243</v>
      </c>
      <c r="J22" s="1006">
        <v>2234.4410499544615</v>
      </c>
      <c r="K22" s="1006">
        <v>2002.229053442773</v>
      </c>
      <c r="L22" s="1006">
        <v>532.682381610373</v>
      </c>
      <c r="M22" s="1007">
        <v>546.60202500000003</v>
      </c>
    </row>
    <row r="23" spans="1:13" s="144" customFormat="1" ht="18" customHeight="1">
      <c r="B23" s="788"/>
      <c r="C23" s="820" t="s">
        <v>661</v>
      </c>
      <c r="D23" s="1008">
        <v>895.54696754061331</v>
      </c>
      <c r="E23" s="1008">
        <v>1199.0115783006117</v>
      </c>
      <c r="F23" s="1008">
        <v>1771.0735835362418</v>
      </c>
      <c r="G23" s="1008">
        <v>1981.6449946707944</v>
      </c>
      <c r="H23" s="1008">
        <v>2122.0495796449254</v>
      </c>
      <c r="I23" s="1008">
        <v>2260.9420190826145</v>
      </c>
      <c r="J23" s="1008">
        <v>2169.8878002049869</v>
      </c>
      <c r="K23" s="1008">
        <v>1932.0833809575079</v>
      </c>
      <c r="L23" s="1008">
        <v>465.15478101948071</v>
      </c>
      <c r="M23" s="1009">
        <v>475.06437399999999</v>
      </c>
    </row>
    <row r="24" spans="1:13" s="144" customFormat="1" ht="27.75" customHeight="1">
      <c r="A24" s="122"/>
      <c r="B24" s="790"/>
      <c r="C24" s="825" t="s">
        <v>655</v>
      </c>
      <c r="D24" s="1008">
        <v>82.397323256594618</v>
      </c>
      <c r="E24" s="1008">
        <v>83.761735012800003</v>
      </c>
      <c r="F24" s="1008">
        <v>79.352395169642364</v>
      </c>
      <c r="G24" s="1008">
        <v>76.478887684832358</v>
      </c>
      <c r="H24" s="1008">
        <v>77.823553348448044</v>
      </c>
      <c r="I24" s="1008">
        <v>79.444461394609931</v>
      </c>
      <c r="J24" s="1008">
        <v>64.553249749474844</v>
      </c>
      <c r="K24" s="1008">
        <v>70.145672485265138</v>
      </c>
      <c r="L24" s="1008">
        <v>67.527600590892291</v>
      </c>
      <c r="M24" s="1009">
        <v>71.537651000000039</v>
      </c>
    </row>
    <row r="25" spans="1:13" ht="20.25" customHeight="1">
      <c r="A25" s="118"/>
      <c r="B25" s="689" t="s">
        <v>535</v>
      </c>
      <c r="C25" s="930"/>
      <c r="D25" s="1006">
        <v>169.56433428069661</v>
      </c>
      <c r="E25" s="1006">
        <v>176.79244196743397</v>
      </c>
      <c r="F25" s="1006">
        <v>179.1553494264023</v>
      </c>
      <c r="G25" s="1006">
        <v>1450.2220523869903</v>
      </c>
      <c r="H25" s="1006">
        <v>146.16329607331315</v>
      </c>
      <c r="I25" s="1006">
        <v>157.86406038190603</v>
      </c>
      <c r="J25" s="1006">
        <v>121.32282487891497</v>
      </c>
      <c r="K25" s="1006">
        <v>4599.8917883222202</v>
      </c>
      <c r="L25" s="1006">
        <v>1652.0086301595488</v>
      </c>
      <c r="M25" s="1007">
        <v>2072.2427735900001</v>
      </c>
    </row>
    <row r="26" spans="1:13">
      <c r="B26" s="809" t="s">
        <v>28</v>
      </c>
      <c r="C26" s="826"/>
      <c r="D26" s="1012">
        <v>2819.5038603692533</v>
      </c>
      <c r="E26" s="1012">
        <v>3469.4794414115522</v>
      </c>
      <c r="F26" s="1012">
        <v>4505.6790604978496</v>
      </c>
      <c r="G26" s="1012">
        <v>5858.8612539696996</v>
      </c>
      <c r="H26" s="1012">
        <v>4157.1928909506196</v>
      </c>
      <c r="I26" s="1012">
        <v>4417.8603834902078</v>
      </c>
      <c r="J26" s="1012">
        <v>3934.5074769045432</v>
      </c>
      <c r="K26" s="1012">
        <v>7617.9462739802602</v>
      </c>
      <c r="L26" s="1012">
        <v>3324.4955650002767</v>
      </c>
      <c r="M26" s="1013">
        <v>3726.1814072199995</v>
      </c>
    </row>
    <row r="27" spans="1:13" ht="64.5" customHeight="1">
      <c r="B27" s="1642" t="s">
        <v>534</v>
      </c>
      <c r="C27" s="1642"/>
      <c r="D27" s="1642"/>
      <c r="E27" s="1642"/>
      <c r="F27" s="1642"/>
      <c r="G27" s="1642"/>
      <c r="H27" s="1642"/>
      <c r="I27" s="1642"/>
      <c r="J27" s="1642"/>
      <c r="K27" s="1642"/>
      <c r="L27" s="1642"/>
      <c r="M27" s="1642"/>
    </row>
    <row r="28" spans="1:13">
      <c r="B28" s="1533" t="s">
        <v>506</v>
      </c>
      <c r="C28" s="1557"/>
      <c r="D28" s="1557"/>
      <c r="E28" s="1557"/>
      <c r="F28" s="1557"/>
      <c r="G28" s="1557"/>
      <c r="H28" s="1557"/>
      <c r="I28" s="1557"/>
      <c r="J28" s="1557"/>
      <c r="K28" s="1557"/>
      <c r="L28" s="1557"/>
      <c r="M28" s="1525"/>
    </row>
    <row r="29" spans="1:13" s="801" customFormat="1" ht="22.5" customHeight="1">
      <c r="B29" s="1525" t="s">
        <v>57</v>
      </c>
      <c r="C29" s="1543"/>
      <c r="D29" s="1558"/>
      <c r="E29" s="1559"/>
      <c r="F29" s="1559"/>
      <c r="G29" s="1559"/>
      <c r="H29" s="1525"/>
      <c r="I29" s="1525"/>
      <c r="J29" s="1525"/>
      <c r="K29" s="1525"/>
      <c r="L29" s="1525"/>
      <c r="M29" s="1524"/>
    </row>
    <row r="30" spans="1:13" s="801" customFormat="1" ht="37.5" customHeight="1">
      <c r="B30" s="126"/>
      <c r="C30" s="126"/>
      <c r="D30" s="126"/>
      <c r="E30" s="126"/>
      <c r="F30" s="126"/>
      <c r="G30" s="126"/>
      <c r="H30" s="126"/>
      <c r="I30" s="126"/>
      <c r="J30" s="126"/>
      <c r="K30" s="126"/>
      <c r="L30" s="126"/>
      <c r="M30" s="126"/>
    </row>
    <row r="31" spans="1:13" s="796" customFormat="1" ht="16.5" customHeight="1">
      <c r="B31" s="126"/>
      <c r="C31" s="126"/>
      <c r="D31" s="126"/>
      <c r="E31" s="126"/>
      <c r="F31" s="126"/>
      <c r="G31" s="126"/>
      <c r="H31" s="126"/>
      <c r="I31" s="126"/>
      <c r="J31" s="126"/>
      <c r="K31" s="126"/>
      <c r="L31" s="126"/>
      <c r="M31" s="126"/>
    </row>
    <row r="32" spans="1:13" s="801" customFormat="1" ht="12.75" customHeight="1">
      <c r="B32" s="126"/>
      <c r="C32" s="126"/>
      <c r="D32" s="126"/>
      <c r="E32" s="126"/>
      <c r="F32" s="126"/>
      <c r="G32" s="126"/>
      <c r="H32" s="126"/>
      <c r="I32" s="126"/>
      <c r="J32" s="126"/>
      <c r="K32" s="126"/>
      <c r="L32" s="126"/>
      <c r="M32" s="126"/>
    </row>
  </sheetData>
  <mergeCells count="13">
    <mergeCell ref="L8:L9"/>
    <mergeCell ref="M8:M9"/>
    <mergeCell ref="B9:C9"/>
    <mergeCell ref="B8:C8"/>
    <mergeCell ref="B27:M27"/>
    <mergeCell ref="K8:K9"/>
    <mergeCell ref="D8:D9"/>
    <mergeCell ref="E8:E9"/>
    <mergeCell ref="F8:F9"/>
    <mergeCell ref="G8:G9"/>
    <mergeCell ref="H8:H9"/>
    <mergeCell ref="I8:I9"/>
    <mergeCell ref="J8:J9"/>
  </mergeCells>
  <printOptions horizontalCentered="1" verticalCentered="1" gridLinesSet="0"/>
  <pageMargins left="0.31496062992125984" right="0.19685039370078741" top="0.51181102362204722" bottom="0.59055118110236227" header="0.51181102362204722" footer="0.51181102362204722"/>
  <pageSetup scale="75" firstPageNumber="25"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DC8B2-351C-454E-BD0B-50065132B594}">
  <sheetPr>
    <tabColor theme="0" tint="-0.14999847407452621"/>
  </sheetPr>
  <dimension ref="A5:R25"/>
  <sheetViews>
    <sheetView showGridLines="0" zoomScaleNormal="100" zoomScaleSheetLayoutView="100" zoomScalePageLayoutView="76" workbookViewId="0">
      <selection activeCell="B24" sqref="B24"/>
    </sheetView>
  </sheetViews>
  <sheetFormatPr baseColWidth="10" defaultColWidth="10.85546875" defaultRowHeight="23.25"/>
  <cols>
    <col min="1" max="1" width="10.5703125" style="64" customWidth="1"/>
    <col min="2" max="2" width="76.42578125" style="65" bestFit="1" customWidth="1"/>
    <col min="3" max="4" width="10.7109375" style="65" customWidth="1"/>
    <col min="5" max="5" width="10.7109375" style="158" customWidth="1"/>
    <col min="6" max="9" width="10.7109375" style="65" customWidth="1"/>
    <col min="10" max="10" width="10.85546875" style="59"/>
    <col min="11" max="11" width="10.7109375" style="65" customWidth="1"/>
    <col min="12" max="12" width="8.5703125" style="65" bestFit="1" customWidth="1"/>
    <col min="13" max="17" width="8.7109375" style="65" customWidth="1"/>
    <col min="18" max="18" width="12.140625" style="157" bestFit="1" customWidth="1"/>
    <col min="19" max="133" width="8.7109375" style="65" customWidth="1"/>
    <col min="134" max="16384" width="10.85546875" style="65"/>
  </cols>
  <sheetData>
    <row r="5" spans="1:18">
      <c r="B5" s="598" t="s">
        <v>539</v>
      </c>
      <c r="C5" s="597"/>
      <c r="D5" s="597"/>
      <c r="E5" s="597"/>
      <c r="F5" s="597"/>
      <c r="G5" s="597"/>
      <c r="H5" s="597"/>
      <c r="I5" s="597"/>
      <c r="J5" s="597"/>
      <c r="K5" s="597"/>
      <c r="L5" s="599"/>
    </row>
    <row r="6" spans="1:18">
      <c r="A6" s="65"/>
      <c r="B6" s="600" t="s">
        <v>2</v>
      </c>
      <c r="C6" s="601"/>
      <c r="D6" s="601"/>
      <c r="E6" s="601"/>
      <c r="F6" s="601"/>
      <c r="G6" s="601"/>
      <c r="H6" s="601"/>
      <c r="I6" s="601"/>
      <c r="J6" s="601"/>
      <c r="K6" s="601"/>
      <c r="L6" s="602"/>
    </row>
    <row r="7" spans="1:18" s="829" customFormat="1" ht="17.25" customHeight="1">
      <c r="B7" s="831"/>
      <c r="C7" s="832"/>
      <c r="D7" s="832"/>
      <c r="E7" s="833"/>
      <c r="F7" s="833"/>
      <c r="G7" s="833"/>
      <c r="H7" s="833"/>
      <c r="I7" s="833"/>
      <c r="J7" s="833"/>
      <c r="K7" s="833"/>
      <c r="R7" s="830"/>
    </row>
    <row r="8" spans="1:18" ht="24" customHeight="1">
      <c r="B8" s="846" t="s">
        <v>91</v>
      </c>
      <c r="C8" s="847">
        <v>2013</v>
      </c>
      <c r="D8" s="847">
        <v>2014</v>
      </c>
      <c r="E8" s="847">
        <v>2015</v>
      </c>
      <c r="F8" s="847">
        <v>2016</v>
      </c>
      <c r="G8" s="847">
        <v>2017</v>
      </c>
      <c r="H8" s="847">
        <v>2018</v>
      </c>
      <c r="I8" s="847">
        <v>2019</v>
      </c>
      <c r="J8" s="847">
        <v>2020</v>
      </c>
      <c r="K8" s="847">
        <v>2021</v>
      </c>
      <c r="L8" s="848">
        <v>2022</v>
      </c>
    </row>
    <row r="9" spans="1:18" ht="24" customHeight="1">
      <c r="B9" s="834" t="s">
        <v>92</v>
      </c>
      <c r="C9" s="835">
        <v>2968.5949494900001</v>
      </c>
      <c r="D9" s="835">
        <v>3097.5655271000001</v>
      </c>
      <c r="E9" s="835">
        <v>2672.0330062200001</v>
      </c>
      <c r="F9" s="835">
        <v>2728.7945403300005</v>
      </c>
      <c r="G9" s="835">
        <v>2599.8053547599998</v>
      </c>
      <c r="H9" s="835">
        <v>2489.4536113099998</v>
      </c>
      <c r="I9" s="835">
        <v>2420.4535668399999</v>
      </c>
      <c r="J9" s="835">
        <v>2387.7953977699999</v>
      </c>
      <c r="K9" s="835">
        <v>2459.2323369999999</v>
      </c>
      <c r="L9" s="836">
        <v>2599.7681240000002</v>
      </c>
      <c r="R9" s="25"/>
    </row>
    <row r="10" spans="1:18" ht="24" customHeight="1">
      <c r="B10" s="837" t="s">
        <v>93</v>
      </c>
      <c r="C10" s="835">
        <v>589.46739300000002</v>
      </c>
      <c r="D10" s="835">
        <v>626.12755890999995</v>
      </c>
      <c r="E10" s="835">
        <v>666.39435719999994</v>
      </c>
      <c r="F10" s="835">
        <v>663.57778443000007</v>
      </c>
      <c r="G10" s="835">
        <v>692.90932859000009</v>
      </c>
      <c r="H10" s="835">
        <v>678.91676793999989</v>
      </c>
      <c r="I10" s="835">
        <v>553.00785030999998</v>
      </c>
      <c r="J10" s="835">
        <v>589.61277466999991</v>
      </c>
      <c r="K10" s="835">
        <v>558.347668</v>
      </c>
      <c r="L10" s="836">
        <v>604.71007399999996</v>
      </c>
      <c r="R10" s="25"/>
    </row>
    <row r="11" spans="1:18" ht="24" customHeight="1">
      <c r="B11" s="838" t="s">
        <v>94</v>
      </c>
      <c r="C11" s="835">
        <v>60.853513999999997</v>
      </c>
      <c r="D11" s="835">
        <v>104.67671136</v>
      </c>
      <c r="E11" s="835">
        <v>107.26257099999999</v>
      </c>
      <c r="F11" s="835">
        <v>92.992651340000009</v>
      </c>
      <c r="G11" s="835">
        <v>93.784837370000005</v>
      </c>
      <c r="H11" s="835">
        <v>81.248611439999991</v>
      </c>
      <c r="I11" s="835">
        <v>111.62715300000001</v>
      </c>
      <c r="J11" s="835">
        <v>52.651245029999998</v>
      </c>
      <c r="K11" s="835">
        <v>66.589032000000003</v>
      </c>
      <c r="L11" s="836">
        <v>51.981026999999997</v>
      </c>
      <c r="R11" s="26"/>
    </row>
    <row r="12" spans="1:18" ht="24" customHeight="1">
      <c r="B12" s="837" t="s">
        <v>95</v>
      </c>
      <c r="C12" s="835">
        <v>170.60944699999999</v>
      </c>
      <c r="D12" s="835">
        <v>211.66709317999997</v>
      </c>
      <c r="E12" s="835">
        <v>215.57181553000001</v>
      </c>
      <c r="F12" s="835">
        <v>234.60953017999998</v>
      </c>
      <c r="G12" s="835">
        <v>224.54949474</v>
      </c>
      <c r="H12" s="835">
        <v>200.98580260000003</v>
      </c>
      <c r="I12" s="835">
        <v>161.101088</v>
      </c>
      <c r="J12" s="835">
        <v>152.87213680000002</v>
      </c>
      <c r="K12" s="835">
        <v>166.47664900000001</v>
      </c>
      <c r="L12" s="836">
        <v>165.68435299999999</v>
      </c>
      <c r="R12" s="25"/>
    </row>
    <row r="13" spans="1:18" ht="24" customHeight="1">
      <c r="B13" s="837" t="s">
        <v>26</v>
      </c>
      <c r="C13" s="835">
        <v>10641.185647369999</v>
      </c>
      <c r="D13" s="835">
        <v>12693.084964200001</v>
      </c>
      <c r="E13" s="835">
        <v>11165.042299999999</v>
      </c>
      <c r="F13" s="835">
        <v>9151.9613117099998</v>
      </c>
      <c r="G13" s="835">
        <v>7851.7547441699999</v>
      </c>
      <c r="H13" s="835">
        <v>8046.5983707200003</v>
      </c>
      <c r="I13" s="835">
        <v>8421.2594638400005</v>
      </c>
      <c r="J13" s="835">
        <v>11420.294814430001</v>
      </c>
      <c r="K13" s="835">
        <v>7267.2890509999997</v>
      </c>
      <c r="L13" s="836">
        <v>8731.7188669999996</v>
      </c>
      <c r="R13" s="25"/>
    </row>
    <row r="14" spans="1:18" ht="24" customHeight="1">
      <c r="B14" s="838" t="s">
        <v>544</v>
      </c>
      <c r="C14" s="835">
        <v>5137.4931481399999</v>
      </c>
      <c r="D14" s="835">
        <v>6106.1361744500009</v>
      </c>
      <c r="E14" s="835">
        <v>6220.2648288700002</v>
      </c>
      <c r="F14" s="835">
        <v>5957.5676799599996</v>
      </c>
      <c r="G14" s="835">
        <v>5075.6113524031734</v>
      </c>
      <c r="H14" s="835">
        <v>5109.7939743039178</v>
      </c>
      <c r="I14" s="835">
        <v>4286.8158377499758</v>
      </c>
      <c r="J14" s="835">
        <v>5019.302078105</v>
      </c>
      <c r="K14" s="835">
        <v>6752.965761548332</v>
      </c>
      <c r="L14" s="836">
        <v>5206.3073646299999</v>
      </c>
      <c r="R14" s="25"/>
    </row>
    <row r="15" spans="1:18" ht="24" customHeight="1">
      <c r="B15" s="837" t="s">
        <v>97</v>
      </c>
      <c r="C15" s="835">
        <v>5887.1516019599994</v>
      </c>
      <c r="D15" s="835">
        <v>6070.6305086600005</v>
      </c>
      <c r="E15" s="835">
        <v>6426.5802124500005</v>
      </c>
      <c r="F15" s="835">
        <v>6879.5808633999986</v>
      </c>
      <c r="G15" s="835">
        <v>6734.9614972000008</v>
      </c>
      <c r="H15" s="835">
        <v>7289.6358071700006</v>
      </c>
      <c r="I15" s="835">
        <v>7153.1987489599996</v>
      </c>
      <c r="J15" s="835">
        <v>7755.2960370299998</v>
      </c>
      <c r="K15" s="835">
        <v>8257.1050009999999</v>
      </c>
      <c r="L15" s="836">
        <v>9122.1282620000002</v>
      </c>
      <c r="R15" s="25"/>
    </row>
    <row r="16" spans="1:18" ht="24" customHeight="1">
      <c r="B16" s="838" t="s">
        <v>98</v>
      </c>
      <c r="C16" s="835">
        <v>2032.4390696199998</v>
      </c>
      <c r="D16" s="835">
        <v>5358.5678944300007</v>
      </c>
      <c r="E16" s="835">
        <v>5984.3790731900008</v>
      </c>
      <c r="F16" s="835">
        <v>4730.2415376200006</v>
      </c>
      <c r="G16" s="835">
        <v>4943.6174432799999</v>
      </c>
      <c r="H16" s="835">
        <v>4648.4284179799997</v>
      </c>
      <c r="I16" s="835">
        <v>2560.1484139999998</v>
      </c>
      <c r="J16" s="835">
        <v>1922.7367045899998</v>
      </c>
      <c r="K16" s="835">
        <v>1943.3562539279999</v>
      </c>
      <c r="L16" s="836">
        <v>2171.1380680000002</v>
      </c>
      <c r="R16" s="25"/>
    </row>
    <row r="17" spans="1:18" ht="24" customHeight="1">
      <c r="B17" s="837" t="s">
        <v>99</v>
      </c>
      <c r="C17" s="835">
        <v>213.31255999999999</v>
      </c>
      <c r="D17" s="835">
        <v>243.14718877000001</v>
      </c>
      <c r="E17" s="835">
        <v>266.709678</v>
      </c>
      <c r="F17" s="835">
        <v>228.67806253000001</v>
      </c>
      <c r="G17" s="835">
        <v>126.32330075</v>
      </c>
      <c r="H17" s="835">
        <v>163.87708646999999</v>
      </c>
      <c r="I17" s="835">
        <v>152.87312768000001</v>
      </c>
      <c r="J17" s="835">
        <v>128.30660743000001</v>
      </c>
      <c r="K17" s="835">
        <v>144.593457</v>
      </c>
      <c r="L17" s="836">
        <v>169.785224</v>
      </c>
      <c r="R17" s="25"/>
    </row>
    <row r="18" spans="1:18" ht="24" customHeight="1">
      <c r="B18" s="837" t="s">
        <v>100</v>
      </c>
      <c r="C18" s="835">
        <v>1729.9511305899998</v>
      </c>
      <c r="D18" s="835">
        <v>1928.1601501199998</v>
      </c>
      <c r="E18" s="835">
        <v>2132.76360841</v>
      </c>
      <c r="F18" s="835">
        <v>2207.7844859899997</v>
      </c>
      <c r="G18" s="835">
        <v>1796.84976347</v>
      </c>
      <c r="H18" s="835">
        <v>1920.4479230499999</v>
      </c>
      <c r="I18" s="835">
        <v>1818.6375361099999</v>
      </c>
      <c r="J18" s="835">
        <v>1767.33763505</v>
      </c>
      <c r="K18" s="835">
        <v>2219.2987367399996</v>
      </c>
      <c r="L18" s="836">
        <v>2136.79520159</v>
      </c>
      <c r="R18" s="25"/>
    </row>
    <row r="19" spans="1:18" ht="24" customHeight="1">
      <c r="B19" s="837" t="s">
        <v>545</v>
      </c>
      <c r="C19" s="835">
        <v>20359.935787279999</v>
      </c>
      <c r="D19" s="835">
        <v>23109.791592919999</v>
      </c>
      <c r="E19" s="835">
        <v>24093.448828520006</v>
      </c>
      <c r="F19" s="835">
        <v>26045.382128489993</v>
      </c>
      <c r="G19" s="835">
        <v>34595.574505585879</v>
      </c>
      <c r="H19" s="835">
        <v>36299.068296381534</v>
      </c>
      <c r="I19" s="835">
        <v>41363.603924428629</v>
      </c>
      <c r="J19" s="835">
        <v>46999.201104456683</v>
      </c>
      <c r="K19" s="835">
        <v>50404.778948736712</v>
      </c>
      <c r="L19" s="836">
        <v>53235.856286210015</v>
      </c>
      <c r="R19" s="25"/>
    </row>
    <row r="20" spans="1:18" ht="24" customHeight="1">
      <c r="B20" s="837" t="s">
        <v>537</v>
      </c>
      <c r="C20" s="835">
        <v>18421.322767519996</v>
      </c>
      <c r="D20" s="835">
        <v>23903.461595509998</v>
      </c>
      <c r="E20" s="835">
        <v>25109.257735479998</v>
      </c>
      <c r="F20" s="835">
        <v>25180.467434309998</v>
      </c>
      <c r="G20" s="835">
        <v>21398.6254744</v>
      </c>
      <c r="H20" s="835">
        <v>21512.395740990003</v>
      </c>
      <c r="I20" s="835">
        <v>19582.823754659999</v>
      </c>
      <c r="J20" s="835">
        <v>19847.482493470001</v>
      </c>
      <c r="K20" s="835">
        <v>20262.049666999999</v>
      </c>
      <c r="L20" s="836">
        <v>22563.947495</v>
      </c>
      <c r="R20" s="25"/>
    </row>
    <row r="21" spans="1:18" ht="24" customHeight="1">
      <c r="B21" s="837" t="s">
        <v>102</v>
      </c>
      <c r="C21" s="835">
        <v>104.200999</v>
      </c>
      <c r="D21" s="835">
        <v>97.500458530000003</v>
      </c>
      <c r="E21" s="835">
        <v>96.28797551000001</v>
      </c>
      <c r="F21" s="835">
        <v>82.654548050000002</v>
      </c>
      <c r="G21" s="835">
        <v>79.416664349999991</v>
      </c>
      <c r="H21" s="835">
        <v>75.795919150000003</v>
      </c>
      <c r="I21" s="835">
        <v>102.72026099999999</v>
      </c>
      <c r="J21" s="835">
        <v>104.69472062999999</v>
      </c>
      <c r="K21" s="835">
        <v>110.313157</v>
      </c>
      <c r="L21" s="836">
        <v>104.075102</v>
      </c>
      <c r="R21" s="26"/>
    </row>
    <row r="22" spans="1:18" ht="28.5" customHeight="1">
      <c r="B22" s="850" t="s">
        <v>28</v>
      </c>
      <c r="C22" s="1048">
        <v>68316.518014969974</v>
      </c>
      <c r="D22" s="1048">
        <v>83550.517418140007</v>
      </c>
      <c r="E22" s="1048">
        <v>85155.995990380005</v>
      </c>
      <c r="F22" s="1048">
        <v>84184.292558339992</v>
      </c>
      <c r="G22" s="1048">
        <v>86213.783761069062</v>
      </c>
      <c r="H22" s="1048">
        <v>88516.646329505456</v>
      </c>
      <c r="I22" s="1048">
        <v>88688.270726578601</v>
      </c>
      <c r="J22" s="1048">
        <v>98147.583749461686</v>
      </c>
      <c r="K22" s="1048">
        <v>100612.39571995304</v>
      </c>
      <c r="L22" s="1049">
        <v>106863.89544843002</v>
      </c>
    </row>
    <row r="23" spans="1:18" ht="35.25" customHeight="1">
      <c r="A23" s="1046"/>
      <c r="B23" s="1661" t="s">
        <v>103</v>
      </c>
      <c r="C23" s="1661"/>
      <c r="D23" s="1661"/>
      <c r="E23" s="1661"/>
      <c r="F23" s="1661"/>
      <c r="G23" s="1661"/>
      <c r="H23" s="1661"/>
      <c r="I23" s="1661"/>
      <c r="J23" s="1661"/>
      <c r="K23" s="1661"/>
      <c r="L23" s="1661"/>
      <c r="R23" s="65"/>
    </row>
    <row r="24" spans="1:18">
      <c r="A24" s="1046"/>
      <c r="B24" s="1047" t="s">
        <v>538</v>
      </c>
      <c r="E24" s="65"/>
      <c r="F24" s="158"/>
      <c r="J24" s="65"/>
      <c r="K24" s="59"/>
      <c r="R24" s="65"/>
    </row>
    <row r="25" spans="1:18">
      <c r="A25" s="1046"/>
      <c r="B25" s="95" t="s">
        <v>510</v>
      </c>
      <c r="C25" s="151"/>
      <c r="D25" s="151"/>
      <c r="E25" s="151"/>
      <c r="F25" s="151"/>
      <c r="G25" s="151"/>
      <c r="H25" s="151"/>
      <c r="J25" s="65"/>
      <c r="K25" s="59"/>
      <c r="R25" s="65"/>
    </row>
  </sheetData>
  <mergeCells count="1">
    <mergeCell ref="B23:L23"/>
  </mergeCells>
  <printOptions gridLinesSet="0"/>
  <pageMargins left="0.17" right="0.28000000000000003" top="0.78740157480314965" bottom="0.51181102362204722" header="0.78740157480314965" footer="0.51181102362204722"/>
  <pageSetup scale="80" firstPageNumber="25"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5:XDR26"/>
  <sheetViews>
    <sheetView showGridLines="0" topLeftCell="A7" zoomScaleNormal="100" zoomScaleSheetLayoutView="110" zoomScalePageLayoutView="76" workbookViewId="0">
      <selection activeCell="B16" sqref="B16"/>
    </sheetView>
  </sheetViews>
  <sheetFormatPr baseColWidth="10" defaultColWidth="10.85546875" defaultRowHeight="23.25"/>
  <cols>
    <col min="1" max="1" width="10.5703125" style="64" customWidth="1"/>
    <col min="2" max="2" width="72.140625" style="65" customWidth="1"/>
    <col min="3" max="3" width="10.7109375" style="65" customWidth="1"/>
    <col min="4" max="4" width="11.85546875" style="65" bestFit="1" customWidth="1"/>
    <col min="5" max="6" width="10.7109375" style="65" customWidth="1"/>
    <col min="7" max="7" width="11.85546875" style="65" bestFit="1" customWidth="1"/>
    <col min="8" max="8" width="12" style="65" bestFit="1" customWidth="1"/>
    <col min="9" max="10" width="10.7109375" style="65" customWidth="1"/>
    <col min="11" max="12" width="10.5703125" style="65" customWidth="1"/>
    <col min="13" max="184" width="8.7109375" style="65" customWidth="1"/>
    <col min="185" max="16384" width="10.85546875" style="65"/>
  </cols>
  <sheetData>
    <row r="5" spans="1:16346" ht="16.350000000000001" customHeight="1">
      <c r="B5" s="598" t="s">
        <v>540</v>
      </c>
      <c r="C5" s="597"/>
      <c r="D5" s="597"/>
      <c r="E5" s="597"/>
      <c r="F5" s="597"/>
      <c r="G5" s="597"/>
      <c r="H5" s="597"/>
      <c r="I5" s="597"/>
      <c r="J5" s="597"/>
      <c r="K5" s="597"/>
      <c r="L5" s="599"/>
    </row>
    <row r="6" spans="1:16346" ht="17.25" customHeight="1">
      <c r="A6" s="65"/>
      <c r="B6" s="600" t="s">
        <v>575</v>
      </c>
      <c r="C6" s="601"/>
      <c r="D6" s="601"/>
      <c r="E6" s="601"/>
      <c r="F6" s="601"/>
      <c r="G6" s="601"/>
      <c r="H6" s="601"/>
      <c r="I6" s="601"/>
      <c r="J6" s="601"/>
      <c r="K6" s="601"/>
      <c r="L6" s="602"/>
    </row>
    <row r="7" spans="1:16346" s="829" customFormat="1" ht="17.25" customHeight="1">
      <c r="B7" s="840"/>
      <c r="C7" s="840"/>
      <c r="D7" s="840"/>
      <c r="E7" s="840"/>
      <c r="F7" s="840"/>
      <c r="G7" s="840"/>
      <c r="H7" s="840"/>
      <c r="I7" s="840"/>
      <c r="J7" s="840"/>
      <c r="K7" s="840"/>
      <c r="L7" s="840"/>
    </row>
    <row r="8" spans="1:16346" ht="24.75" customHeight="1">
      <c r="B8" s="564" t="s">
        <v>91</v>
      </c>
      <c r="C8" s="565">
        <v>2013</v>
      </c>
      <c r="D8" s="565">
        <v>2014</v>
      </c>
      <c r="E8" s="565">
        <v>2015</v>
      </c>
      <c r="F8" s="565">
        <v>2016</v>
      </c>
      <c r="G8" s="565">
        <v>2017</v>
      </c>
      <c r="H8" s="565">
        <v>2018</v>
      </c>
      <c r="I8" s="565">
        <v>2019</v>
      </c>
      <c r="J8" s="565">
        <v>2020</v>
      </c>
      <c r="K8" s="565">
        <v>2021</v>
      </c>
      <c r="L8" s="566">
        <v>2022</v>
      </c>
    </row>
    <row r="9" spans="1:16346" ht="24.75" customHeight="1">
      <c r="B9" s="834" t="s">
        <v>92</v>
      </c>
      <c r="C9" s="682">
        <v>4632.7813994017115</v>
      </c>
      <c r="D9" s="682">
        <v>4632.2231790340229</v>
      </c>
      <c r="E9" s="682">
        <v>3871.2102915877845</v>
      </c>
      <c r="F9" s="682">
        <v>3727.7911927023574</v>
      </c>
      <c r="G9" s="682">
        <v>3331.6983750975296</v>
      </c>
      <c r="H9" s="682">
        <v>3032.6243612391554</v>
      </c>
      <c r="I9" s="682">
        <v>2827.0116439133994</v>
      </c>
      <c r="J9" s="682">
        <v>2660.8911683746214</v>
      </c>
      <c r="K9" s="682">
        <v>2624.2939153327829</v>
      </c>
      <c r="L9" s="687">
        <v>2599.7681240000002</v>
      </c>
    </row>
    <row r="10" spans="1:16346" ht="24.75" customHeight="1">
      <c r="B10" s="837" t="s">
        <v>93</v>
      </c>
      <c r="C10" s="682">
        <v>919.9212490452353</v>
      </c>
      <c r="D10" s="682">
        <v>936.33615367945652</v>
      </c>
      <c r="E10" s="682">
        <v>965.46438155646933</v>
      </c>
      <c r="F10" s="682">
        <v>906.50995665358846</v>
      </c>
      <c r="G10" s="682">
        <v>887.97604787083685</v>
      </c>
      <c r="H10" s="682">
        <v>827.04876297138958</v>
      </c>
      <c r="I10" s="682">
        <v>645.89532037291553</v>
      </c>
      <c r="J10" s="682">
        <v>657.04767935538985</v>
      </c>
      <c r="K10" s="682">
        <v>595.82348756853094</v>
      </c>
      <c r="L10" s="687">
        <v>604.71007399999996</v>
      </c>
    </row>
    <row r="11" spans="1:16346" ht="24.75" customHeight="1">
      <c r="B11" s="838" t="s">
        <v>94</v>
      </c>
      <c r="C11" s="682">
        <v>94.967832440685513</v>
      </c>
      <c r="D11" s="682">
        <v>156.53773404458224</v>
      </c>
      <c r="E11" s="682">
        <v>155.40076331047283</v>
      </c>
      <c r="F11" s="682">
        <v>127.03674883832437</v>
      </c>
      <c r="G11" s="682">
        <v>120.18699388487875</v>
      </c>
      <c r="H11" s="682">
        <v>98.976143700922208</v>
      </c>
      <c r="I11" s="682">
        <v>130.37691184462324</v>
      </c>
      <c r="J11" s="682">
        <v>58.673047546324973</v>
      </c>
      <c r="K11" s="682">
        <v>71.058431070679262</v>
      </c>
      <c r="L11" s="687">
        <v>51.981027000000005</v>
      </c>
    </row>
    <row r="12" spans="1:16346" ht="28.5" customHeight="1">
      <c r="B12" s="837" t="s">
        <v>95</v>
      </c>
      <c r="C12" s="682">
        <v>266.25265018375137</v>
      </c>
      <c r="D12" s="682">
        <v>316.53542328291047</v>
      </c>
      <c r="E12" s="682">
        <v>312.31793503799611</v>
      </c>
      <c r="F12" s="682">
        <v>320.49878706634945</v>
      </c>
      <c r="G12" s="682">
        <v>287.76430719494874</v>
      </c>
      <c r="H12" s="682">
        <v>244.83864188464452</v>
      </c>
      <c r="I12" s="682">
        <v>188.16087111214679</v>
      </c>
      <c r="J12" s="682">
        <v>170.35635426786217</v>
      </c>
      <c r="K12" s="682">
        <v>177.65041978450995</v>
      </c>
      <c r="L12" s="687">
        <v>165.68435299999999</v>
      </c>
    </row>
    <row r="13" spans="1:16346" ht="24.75" customHeight="1">
      <c r="B13" s="837" t="s">
        <v>26</v>
      </c>
      <c r="C13" s="682">
        <v>16606.606079143792</v>
      </c>
      <c r="D13" s="682">
        <v>18981.746106808772</v>
      </c>
      <c r="E13" s="682">
        <v>16175.783217183158</v>
      </c>
      <c r="F13" s="682">
        <v>12502.443943478222</v>
      </c>
      <c r="G13" s="682">
        <v>10062.168106131327</v>
      </c>
      <c r="H13" s="682">
        <v>9802.2755408210996</v>
      </c>
      <c r="I13" s="682">
        <v>9835.7592505988832</v>
      </c>
      <c r="J13" s="682">
        <v>12726.451202783648</v>
      </c>
      <c r="K13" s="682">
        <v>7755.0632978293725</v>
      </c>
      <c r="L13" s="687">
        <v>8731.7188669999996</v>
      </c>
    </row>
    <row r="14" spans="1:16346" ht="24.75" customHeight="1">
      <c r="B14" s="838" t="s">
        <v>544</v>
      </c>
      <c r="C14" s="682">
        <v>8017.5581718703943</v>
      </c>
      <c r="D14" s="682">
        <v>9131.3598612089318</v>
      </c>
      <c r="E14" s="682">
        <v>9011.847221149359</v>
      </c>
      <c r="F14" s="682">
        <v>8138.6003962751101</v>
      </c>
      <c r="G14" s="682">
        <v>6504.4892935799435</v>
      </c>
      <c r="H14" s="682">
        <v>6224.6934897625015</v>
      </c>
      <c r="I14" s="682">
        <v>5006.862537938805</v>
      </c>
      <c r="J14" s="682">
        <v>5593.3672472554344</v>
      </c>
      <c r="K14" s="682">
        <v>7206.2190675731581</v>
      </c>
      <c r="L14" s="687">
        <v>5206.3073646299999</v>
      </c>
    </row>
    <row r="15" spans="1:16346" s="193" customFormat="1" ht="24.75" customHeight="1">
      <c r="A15" s="192"/>
      <c r="B15" s="837" t="s">
        <v>97</v>
      </c>
      <c r="C15" s="682">
        <v>9187.4731652776954</v>
      </c>
      <c r="D15" s="682">
        <v>9078.2632707992852</v>
      </c>
      <c r="E15" s="682">
        <v>9310.7545454109131</v>
      </c>
      <c r="F15" s="682">
        <v>9398.1575281826808</v>
      </c>
      <c r="G15" s="682">
        <v>8630.9770212151525</v>
      </c>
      <c r="H15" s="682">
        <v>8880.1522683332914</v>
      </c>
      <c r="I15" s="682">
        <v>8354.7052633352305</v>
      </c>
      <c r="J15" s="682">
        <v>8642.2809727902641</v>
      </c>
      <c r="K15" s="682">
        <v>8811.3148507237565</v>
      </c>
      <c r="L15" s="687">
        <v>9122.1282620000002</v>
      </c>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2"/>
      <c r="CQ15" s="192"/>
      <c r="CR15" s="192"/>
      <c r="CS15" s="192"/>
      <c r="CT15" s="192"/>
      <c r="CU15" s="192"/>
      <c r="CV15" s="192"/>
      <c r="CW15" s="192"/>
      <c r="CX15" s="192"/>
      <c r="CY15" s="192"/>
      <c r="CZ15" s="192"/>
      <c r="DA15" s="192"/>
      <c r="DB15" s="192"/>
      <c r="DC15" s="192"/>
      <c r="DD15" s="192"/>
      <c r="DE15" s="192"/>
      <c r="DF15" s="192"/>
      <c r="DG15" s="192"/>
      <c r="DH15" s="192"/>
      <c r="DI15" s="192"/>
      <c r="DJ15" s="192"/>
      <c r="DK15" s="192"/>
      <c r="DL15" s="192"/>
      <c r="DM15" s="192"/>
      <c r="DN15" s="192"/>
      <c r="DO15" s="192"/>
      <c r="DP15" s="192"/>
      <c r="DQ15" s="192"/>
      <c r="DR15" s="192"/>
      <c r="DS15" s="192"/>
      <c r="DT15" s="192"/>
      <c r="DU15" s="192"/>
      <c r="DV15" s="192"/>
      <c r="DW15" s="192"/>
      <c r="DX15" s="192"/>
      <c r="DY15" s="192"/>
      <c r="DZ15" s="192"/>
      <c r="EA15" s="192"/>
      <c r="EB15" s="192"/>
      <c r="EC15" s="192"/>
      <c r="ED15" s="192"/>
      <c r="EE15" s="192"/>
      <c r="EF15" s="192"/>
      <c r="EG15" s="192"/>
      <c r="EH15" s="192"/>
      <c r="EI15" s="192"/>
      <c r="EJ15" s="192"/>
      <c r="EK15" s="192"/>
      <c r="EL15" s="192"/>
      <c r="EM15" s="192"/>
      <c r="EN15" s="192"/>
      <c r="EO15" s="192"/>
      <c r="EP15" s="192"/>
      <c r="EQ15" s="192"/>
      <c r="ER15" s="192"/>
      <c r="ES15" s="192"/>
      <c r="ET15" s="192"/>
      <c r="EU15" s="192"/>
      <c r="EV15" s="192"/>
      <c r="EW15" s="192"/>
      <c r="EX15" s="192"/>
      <c r="EY15" s="192"/>
      <c r="EZ15" s="192"/>
      <c r="FA15" s="192"/>
      <c r="FB15" s="192"/>
      <c r="FC15" s="192"/>
      <c r="FD15" s="192"/>
      <c r="FE15" s="192"/>
      <c r="FF15" s="192"/>
      <c r="FG15" s="192"/>
      <c r="FH15" s="192"/>
      <c r="FI15" s="192"/>
      <c r="FJ15" s="192"/>
      <c r="FK15" s="192"/>
      <c r="FL15" s="192"/>
      <c r="FM15" s="192"/>
      <c r="FN15" s="192"/>
      <c r="FO15" s="192"/>
      <c r="FP15" s="192"/>
      <c r="FQ15" s="192"/>
      <c r="FR15" s="192"/>
      <c r="FS15" s="192"/>
      <c r="FT15" s="192"/>
      <c r="FU15" s="192"/>
      <c r="FV15" s="192"/>
      <c r="FW15" s="192"/>
      <c r="FX15" s="192"/>
      <c r="FY15" s="192"/>
      <c r="FZ15" s="192"/>
      <c r="GA15" s="192"/>
      <c r="GB15" s="192"/>
      <c r="GC15" s="192"/>
      <c r="GD15" s="192"/>
      <c r="GE15" s="192"/>
      <c r="GF15" s="192"/>
      <c r="GG15" s="192"/>
      <c r="GH15" s="192"/>
      <c r="GI15" s="192"/>
      <c r="GJ15" s="192"/>
      <c r="GK15" s="192"/>
      <c r="GL15" s="192"/>
      <c r="GM15" s="192"/>
      <c r="GN15" s="192"/>
      <c r="GO15" s="192"/>
      <c r="GP15" s="192"/>
      <c r="GQ15" s="192"/>
      <c r="GR15" s="192"/>
      <c r="GS15" s="192"/>
      <c r="GT15" s="192"/>
      <c r="GU15" s="192"/>
      <c r="GV15" s="192"/>
      <c r="GW15" s="192"/>
      <c r="GX15" s="192"/>
      <c r="GY15" s="192"/>
      <c r="GZ15" s="192"/>
      <c r="HA15" s="192"/>
      <c r="HB15" s="192"/>
      <c r="HC15" s="192"/>
      <c r="HD15" s="192"/>
      <c r="HE15" s="192"/>
      <c r="HF15" s="192"/>
      <c r="HG15" s="192"/>
      <c r="HH15" s="192"/>
      <c r="HI15" s="192"/>
      <c r="HJ15" s="192"/>
      <c r="HK15" s="192"/>
      <c r="HL15" s="192"/>
      <c r="HM15" s="192"/>
      <c r="HN15" s="192"/>
      <c r="HO15" s="192"/>
      <c r="HP15" s="192"/>
      <c r="HQ15" s="192"/>
      <c r="HR15" s="192"/>
      <c r="HS15" s="192"/>
      <c r="HT15" s="192"/>
      <c r="HU15" s="192"/>
      <c r="HV15" s="192"/>
      <c r="HW15" s="192"/>
      <c r="HX15" s="192"/>
      <c r="HY15" s="192"/>
      <c r="HZ15" s="192"/>
      <c r="IA15" s="192"/>
      <c r="IB15" s="192"/>
      <c r="IC15" s="192"/>
      <c r="ID15" s="192"/>
      <c r="IE15" s="192"/>
      <c r="IF15" s="192"/>
      <c r="IG15" s="192"/>
      <c r="IH15" s="192"/>
      <c r="II15" s="192"/>
      <c r="IJ15" s="192"/>
      <c r="IK15" s="192"/>
      <c r="IL15" s="192"/>
      <c r="IM15" s="192"/>
      <c r="IN15" s="192"/>
      <c r="IO15" s="192"/>
      <c r="IP15" s="192"/>
      <c r="IQ15" s="192"/>
      <c r="IR15" s="192"/>
      <c r="IS15" s="192"/>
      <c r="IT15" s="192"/>
      <c r="IU15" s="192"/>
      <c r="IV15" s="192"/>
      <c r="IW15" s="192"/>
      <c r="IX15" s="192"/>
      <c r="IY15" s="192"/>
      <c r="IZ15" s="192"/>
      <c r="JA15" s="192"/>
      <c r="JB15" s="192"/>
      <c r="JC15" s="192"/>
      <c r="JD15" s="192"/>
      <c r="JE15" s="192"/>
      <c r="JF15" s="192"/>
      <c r="JG15" s="192"/>
      <c r="JH15" s="192"/>
      <c r="JI15" s="192"/>
      <c r="JJ15" s="192"/>
      <c r="JK15" s="192"/>
      <c r="JL15" s="192"/>
      <c r="JM15" s="192"/>
      <c r="JN15" s="192"/>
      <c r="JO15" s="192"/>
      <c r="JP15" s="192"/>
      <c r="JQ15" s="192"/>
      <c r="JR15" s="192"/>
      <c r="JS15" s="192"/>
      <c r="JT15" s="192"/>
      <c r="JU15" s="192"/>
      <c r="JV15" s="192"/>
      <c r="JW15" s="192"/>
      <c r="JX15" s="192"/>
      <c r="JY15" s="192"/>
      <c r="JZ15" s="192"/>
      <c r="KA15" s="192"/>
      <c r="KB15" s="192"/>
      <c r="KC15" s="192"/>
      <c r="KD15" s="192"/>
      <c r="KE15" s="192"/>
      <c r="KF15" s="192"/>
      <c r="KG15" s="192"/>
      <c r="KH15" s="192"/>
      <c r="KI15" s="192"/>
      <c r="KJ15" s="192"/>
      <c r="KK15" s="192"/>
      <c r="KL15" s="192"/>
      <c r="KM15" s="192"/>
      <c r="KN15" s="192"/>
      <c r="KO15" s="192"/>
      <c r="KP15" s="192"/>
      <c r="KQ15" s="192"/>
      <c r="KR15" s="192"/>
      <c r="KS15" s="192"/>
      <c r="KT15" s="192"/>
      <c r="KU15" s="192"/>
      <c r="KV15" s="192"/>
      <c r="KW15" s="192"/>
      <c r="KX15" s="192"/>
      <c r="KY15" s="192"/>
      <c r="KZ15" s="192"/>
      <c r="LA15" s="192"/>
      <c r="LB15" s="192"/>
      <c r="LC15" s="192"/>
      <c r="LD15" s="192"/>
      <c r="LE15" s="192"/>
      <c r="LF15" s="192"/>
      <c r="LG15" s="192"/>
      <c r="LH15" s="192"/>
      <c r="LI15" s="192"/>
      <c r="LJ15" s="192"/>
      <c r="LK15" s="192"/>
      <c r="LL15" s="192"/>
      <c r="LM15" s="192"/>
      <c r="LN15" s="192"/>
      <c r="LO15" s="192"/>
      <c r="LP15" s="192"/>
      <c r="LQ15" s="192"/>
      <c r="LR15" s="192"/>
      <c r="LS15" s="192"/>
      <c r="LT15" s="192"/>
      <c r="LU15" s="192"/>
      <c r="LV15" s="192"/>
      <c r="LW15" s="192"/>
      <c r="LX15" s="192"/>
      <c r="LY15" s="192"/>
      <c r="LZ15" s="192"/>
      <c r="MA15" s="192"/>
      <c r="MB15" s="192"/>
      <c r="MC15" s="192"/>
      <c r="MD15" s="192"/>
      <c r="ME15" s="192"/>
      <c r="MF15" s="192"/>
      <c r="MG15" s="192"/>
      <c r="MH15" s="192"/>
      <c r="MI15" s="192"/>
      <c r="MJ15" s="192"/>
      <c r="MK15" s="192"/>
      <c r="ML15" s="192"/>
      <c r="MM15" s="192"/>
      <c r="MN15" s="192"/>
      <c r="MO15" s="192"/>
      <c r="MP15" s="192"/>
      <c r="MQ15" s="192"/>
      <c r="MR15" s="192"/>
      <c r="MS15" s="192"/>
      <c r="MT15" s="192"/>
      <c r="MU15" s="192"/>
      <c r="MV15" s="192"/>
      <c r="MW15" s="192"/>
      <c r="MX15" s="192"/>
      <c r="MY15" s="192"/>
      <c r="MZ15" s="192"/>
      <c r="NA15" s="192"/>
      <c r="NB15" s="192"/>
      <c r="NC15" s="192"/>
      <c r="ND15" s="192"/>
      <c r="NE15" s="192"/>
      <c r="NF15" s="192"/>
      <c r="NG15" s="192"/>
      <c r="NH15" s="192"/>
      <c r="NI15" s="192"/>
      <c r="NJ15" s="192"/>
      <c r="NK15" s="192"/>
      <c r="NL15" s="192"/>
      <c r="NM15" s="192"/>
      <c r="NN15" s="192"/>
      <c r="NO15" s="192"/>
      <c r="NP15" s="192"/>
      <c r="NQ15" s="192"/>
      <c r="NR15" s="192"/>
      <c r="NS15" s="192"/>
      <c r="NT15" s="192"/>
      <c r="NU15" s="192"/>
      <c r="NV15" s="192"/>
      <c r="NW15" s="192"/>
      <c r="NX15" s="192"/>
      <c r="NY15" s="192"/>
      <c r="NZ15" s="192"/>
      <c r="OA15" s="192"/>
      <c r="OB15" s="192"/>
      <c r="OC15" s="192"/>
      <c r="OD15" s="192"/>
      <c r="OE15" s="192"/>
      <c r="OF15" s="192"/>
      <c r="OG15" s="192"/>
      <c r="OH15" s="192"/>
      <c r="OI15" s="192"/>
      <c r="OJ15" s="192"/>
      <c r="OK15" s="192"/>
      <c r="OL15" s="192"/>
      <c r="OM15" s="192"/>
      <c r="ON15" s="192"/>
      <c r="OO15" s="192"/>
      <c r="OP15" s="192"/>
      <c r="OQ15" s="192"/>
      <c r="OR15" s="192"/>
      <c r="OS15" s="192"/>
      <c r="OT15" s="192"/>
      <c r="OU15" s="192"/>
      <c r="OV15" s="192"/>
      <c r="OW15" s="192"/>
      <c r="OX15" s="192"/>
      <c r="OY15" s="192"/>
      <c r="OZ15" s="192"/>
      <c r="PA15" s="192"/>
      <c r="PB15" s="192"/>
      <c r="PC15" s="192"/>
      <c r="PD15" s="192"/>
      <c r="PE15" s="192"/>
      <c r="PF15" s="192"/>
      <c r="PG15" s="192"/>
      <c r="PH15" s="192"/>
      <c r="PI15" s="192"/>
      <c r="PJ15" s="192"/>
      <c r="PK15" s="192"/>
      <c r="PL15" s="192"/>
      <c r="PM15" s="192"/>
      <c r="PN15" s="192"/>
      <c r="PO15" s="192"/>
      <c r="PP15" s="192"/>
      <c r="PQ15" s="192"/>
      <c r="PR15" s="192"/>
      <c r="PS15" s="192"/>
      <c r="PT15" s="192"/>
      <c r="PU15" s="192"/>
      <c r="PV15" s="192"/>
      <c r="PW15" s="192"/>
      <c r="PX15" s="192"/>
      <c r="PY15" s="192"/>
      <c r="PZ15" s="192"/>
      <c r="QA15" s="192"/>
      <c r="QB15" s="192"/>
      <c r="QC15" s="192"/>
      <c r="QD15" s="192"/>
      <c r="QE15" s="192"/>
      <c r="QF15" s="192"/>
      <c r="QG15" s="192"/>
      <c r="QH15" s="192"/>
      <c r="QI15" s="192"/>
      <c r="QJ15" s="192"/>
      <c r="QK15" s="192"/>
      <c r="QL15" s="192"/>
      <c r="QM15" s="192"/>
      <c r="QN15" s="192"/>
      <c r="QO15" s="192"/>
      <c r="QP15" s="192"/>
      <c r="QQ15" s="192"/>
      <c r="QR15" s="192"/>
      <c r="QS15" s="192"/>
      <c r="QT15" s="192"/>
      <c r="QU15" s="192"/>
      <c r="QV15" s="192"/>
      <c r="QW15" s="192"/>
      <c r="QX15" s="192"/>
      <c r="QY15" s="192"/>
      <c r="QZ15" s="192"/>
      <c r="RA15" s="192"/>
      <c r="RB15" s="192"/>
      <c r="RC15" s="192"/>
      <c r="RD15" s="192"/>
      <c r="RE15" s="192"/>
      <c r="RF15" s="192"/>
      <c r="RG15" s="192"/>
      <c r="RH15" s="192"/>
      <c r="RI15" s="192"/>
      <c r="RJ15" s="192"/>
      <c r="RK15" s="192"/>
      <c r="RL15" s="192"/>
      <c r="RM15" s="192"/>
      <c r="RN15" s="192"/>
      <c r="RO15" s="192"/>
      <c r="RP15" s="192"/>
      <c r="RQ15" s="192"/>
      <c r="RR15" s="192"/>
      <c r="RS15" s="192"/>
      <c r="RT15" s="192"/>
      <c r="RU15" s="192"/>
      <c r="RV15" s="192"/>
      <c r="RW15" s="192"/>
      <c r="RX15" s="192"/>
      <c r="RY15" s="192"/>
      <c r="RZ15" s="192"/>
      <c r="SA15" s="192"/>
      <c r="SB15" s="192"/>
      <c r="SC15" s="192"/>
      <c r="SD15" s="192"/>
      <c r="SE15" s="192"/>
      <c r="SF15" s="192"/>
      <c r="SG15" s="192"/>
      <c r="SH15" s="192"/>
      <c r="SI15" s="192"/>
      <c r="SJ15" s="192"/>
      <c r="SK15" s="192"/>
      <c r="SL15" s="192"/>
      <c r="SM15" s="192"/>
      <c r="SN15" s="192"/>
      <c r="SO15" s="192"/>
      <c r="SP15" s="192"/>
      <c r="SQ15" s="192"/>
      <c r="SR15" s="192"/>
      <c r="SS15" s="192"/>
      <c r="ST15" s="192"/>
      <c r="SU15" s="192"/>
      <c r="SV15" s="192"/>
      <c r="SW15" s="192"/>
      <c r="SX15" s="192"/>
      <c r="SY15" s="192"/>
      <c r="SZ15" s="192"/>
      <c r="TA15" s="192"/>
      <c r="TB15" s="192"/>
      <c r="TC15" s="192"/>
      <c r="TD15" s="192"/>
      <c r="TE15" s="192"/>
      <c r="TF15" s="192"/>
      <c r="TG15" s="192"/>
      <c r="TH15" s="192"/>
      <c r="TI15" s="192"/>
      <c r="TJ15" s="192"/>
      <c r="TK15" s="192"/>
      <c r="TL15" s="192"/>
      <c r="TM15" s="192"/>
      <c r="TN15" s="192"/>
      <c r="TO15" s="192"/>
      <c r="TP15" s="192"/>
      <c r="TQ15" s="192"/>
      <c r="TR15" s="192"/>
      <c r="TS15" s="192"/>
      <c r="TT15" s="192"/>
      <c r="TU15" s="192"/>
      <c r="TV15" s="192"/>
      <c r="TW15" s="192"/>
      <c r="TX15" s="192"/>
      <c r="TY15" s="192"/>
      <c r="TZ15" s="192"/>
      <c r="UA15" s="192"/>
      <c r="UB15" s="192"/>
      <c r="UC15" s="192"/>
      <c r="UD15" s="192"/>
      <c r="UE15" s="192"/>
      <c r="UF15" s="192"/>
      <c r="UG15" s="192"/>
      <c r="UH15" s="192"/>
      <c r="UI15" s="192"/>
      <c r="UJ15" s="192"/>
      <c r="UK15" s="192"/>
      <c r="UL15" s="192"/>
      <c r="UM15" s="192"/>
      <c r="UN15" s="192"/>
      <c r="UO15" s="192"/>
      <c r="UP15" s="192"/>
      <c r="UQ15" s="192"/>
      <c r="UR15" s="192"/>
      <c r="US15" s="192"/>
      <c r="UT15" s="192"/>
      <c r="UU15" s="192"/>
      <c r="UV15" s="192"/>
      <c r="UW15" s="192"/>
      <c r="UX15" s="192"/>
      <c r="UY15" s="192"/>
      <c r="UZ15" s="192"/>
      <c r="VA15" s="192"/>
      <c r="VB15" s="192"/>
      <c r="VC15" s="192"/>
      <c r="VD15" s="192"/>
      <c r="VE15" s="192"/>
      <c r="VF15" s="192"/>
      <c r="VG15" s="192"/>
      <c r="VH15" s="192"/>
      <c r="VI15" s="192"/>
      <c r="VJ15" s="192"/>
      <c r="VK15" s="192"/>
      <c r="VL15" s="192"/>
      <c r="VM15" s="192"/>
      <c r="VN15" s="192"/>
      <c r="VO15" s="192"/>
      <c r="VP15" s="192"/>
      <c r="VQ15" s="192"/>
      <c r="VR15" s="192"/>
      <c r="VS15" s="192"/>
      <c r="VT15" s="192"/>
      <c r="VU15" s="192"/>
      <c r="VV15" s="192"/>
      <c r="VW15" s="192"/>
      <c r="VX15" s="192"/>
      <c r="VY15" s="192"/>
      <c r="VZ15" s="192"/>
      <c r="WA15" s="192"/>
      <c r="WB15" s="192"/>
      <c r="WC15" s="192"/>
      <c r="WD15" s="192"/>
      <c r="WE15" s="192"/>
      <c r="WF15" s="192"/>
      <c r="WG15" s="192"/>
      <c r="WH15" s="192"/>
      <c r="WI15" s="192"/>
      <c r="WJ15" s="192"/>
      <c r="WK15" s="192"/>
      <c r="WL15" s="192"/>
      <c r="WM15" s="192"/>
      <c r="WN15" s="192"/>
      <c r="WO15" s="192"/>
      <c r="WP15" s="192"/>
      <c r="WQ15" s="192"/>
      <c r="WR15" s="192"/>
      <c r="WS15" s="192"/>
      <c r="WT15" s="192"/>
      <c r="WU15" s="192"/>
      <c r="WV15" s="192"/>
      <c r="WW15" s="192"/>
      <c r="WX15" s="192"/>
      <c r="WY15" s="192"/>
      <c r="WZ15" s="192"/>
      <c r="XA15" s="192"/>
      <c r="XB15" s="192"/>
      <c r="XC15" s="192"/>
      <c r="XD15" s="192"/>
      <c r="XE15" s="192"/>
      <c r="XF15" s="192"/>
      <c r="XG15" s="192"/>
      <c r="XH15" s="192"/>
      <c r="XI15" s="192"/>
      <c r="XJ15" s="192"/>
      <c r="XK15" s="192"/>
      <c r="XL15" s="192"/>
      <c r="XM15" s="192"/>
      <c r="XN15" s="192"/>
      <c r="XO15" s="192"/>
      <c r="XP15" s="192"/>
      <c r="XQ15" s="192"/>
      <c r="XR15" s="192"/>
      <c r="XS15" s="192"/>
      <c r="XT15" s="192"/>
      <c r="XU15" s="192"/>
      <c r="XV15" s="192"/>
      <c r="XW15" s="192"/>
      <c r="XX15" s="192"/>
      <c r="XY15" s="192"/>
      <c r="XZ15" s="192"/>
      <c r="YA15" s="192"/>
      <c r="YB15" s="192"/>
      <c r="YC15" s="192"/>
      <c r="YD15" s="192"/>
      <c r="YE15" s="192"/>
      <c r="YF15" s="192"/>
      <c r="YG15" s="192"/>
      <c r="YH15" s="192"/>
      <c r="YI15" s="192"/>
      <c r="YJ15" s="192"/>
      <c r="YK15" s="192"/>
      <c r="YL15" s="192"/>
      <c r="YM15" s="192"/>
      <c r="YN15" s="192"/>
      <c r="YO15" s="192"/>
      <c r="YP15" s="192"/>
      <c r="YQ15" s="192"/>
      <c r="YR15" s="192"/>
      <c r="YS15" s="192"/>
      <c r="YT15" s="192"/>
      <c r="YU15" s="192"/>
      <c r="YV15" s="192"/>
      <c r="YW15" s="192"/>
      <c r="YX15" s="192"/>
      <c r="YY15" s="192"/>
      <c r="YZ15" s="192"/>
      <c r="ZA15" s="192"/>
      <c r="ZB15" s="192"/>
      <c r="ZC15" s="192"/>
      <c r="ZD15" s="192"/>
      <c r="ZE15" s="192"/>
      <c r="ZF15" s="192"/>
      <c r="ZG15" s="192"/>
      <c r="ZH15" s="192"/>
      <c r="ZI15" s="192"/>
      <c r="ZJ15" s="192"/>
      <c r="ZK15" s="192"/>
      <c r="ZL15" s="192"/>
      <c r="ZM15" s="192"/>
      <c r="ZN15" s="192"/>
      <c r="ZO15" s="192"/>
      <c r="ZP15" s="192"/>
      <c r="ZQ15" s="192"/>
      <c r="ZR15" s="192"/>
      <c r="ZS15" s="192"/>
      <c r="ZT15" s="192"/>
      <c r="ZU15" s="192"/>
      <c r="ZV15" s="192"/>
      <c r="ZW15" s="192"/>
      <c r="ZX15" s="192"/>
      <c r="ZY15" s="192"/>
      <c r="ZZ15" s="192"/>
      <c r="AAA15" s="192"/>
      <c r="AAB15" s="192"/>
      <c r="AAC15" s="192"/>
      <c r="AAD15" s="192"/>
      <c r="AAE15" s="192"/>
      <c r="AAF15" s="192"/>
      <c r="AAG15" s="192"/>
      <c r="AAH15" s="192"/>
      <c r="AAI15" s="192"/>
      <c r="AAJ15" s="192"/>
      <c r="AAK15" s="192"/>
      <c r="AAL15" s="192"/>
      <c r="AAM15" s="192"/>
      <c r="AAN15" s="192"/>
      <c r="AAO15" s="192"/>
      <c r="AAP15" s="192"/>
      <c r="AAQ15" s="192"/>
      <c r="AAR15" s="192"/>
      <c r="AAS15" s="192"/>
      <c r="AAT15" s="192"/>
      <c r="AAU15" s="192"/>
      <c r="AAV15" s="192"/>
      <c r="AAW15" s="192"/>
      <c r="AAX15" s="192"/>
      <c r="AAY15" s="192"/>
      <c r="AAZ15" s="192"/>
      <c r="ABA15" s="192"/>
      <c r="ABB15" s="192"/>
      <c r="ABC15" s="192"/>
      <c r="ABD15" s="192"/>
      <c r="ABE15" s="192"/>
      <c r="ABF15" s="192"/>
      <c r="ABG15" s="192"/>
      <c r="ABH15" s="192"/>
      <c r="ABI15" s="192"/>
      <c r="ABJ15" s="192"/>
      <c r="ABK15" s="192"/>
      <c r="ABL15" s="192"/>
      <c r="ABM15" s="192"/>
      <c r="ABN15" s="192"/>
      <c r="ABO15" s="192"/>
      <c r="ABP15" s="192"/>
      <c r="ABQ15" s="192"/>
      <c r="ABR15" s="192"/>
      <c r="ABS15" s="192"/>
      <c r="ABT15" s="192"/>
      <c r="ABU15" s="192"/>
      <c r="ABV15" s="192"/>
      <c r="ABW15" s="192"/>
      <c r="ABX15" s="192"/>
      <c r="ABY15" s="192"/>
      <c r="ABZ15" s="192"/>
      <c r="ACA15" s="192"/>
      <c r="ACB15" s="192"/>
      <c r="ACC15" s="192"/>
      <c r="ACD15" s="192"/>
      <c r="ACE15" s="192"/>
      <c r="ACF15" s="192"/>
      <c r="ACG15" s="192"/>
      <c r="ACH15" s="192"/>
      <c r="ACI15" s="192"/>
      <c r="ACJ15" s="192"/>
      <c r="ACK15" s="192"/>
      <c r="ACL15" s="192"/>
      <c r="ACM15" s="192"/>
      <c r="ACN15" s="192"/>
      <c r="ACO15" s="192"/>
      <c r="ACP15" s="192"/>
      <c r="ACQ15" s="192"/>
      <c r="ACR15" s="192"/>
      <c r="ACS15" s="192"/>
      <c r="ACT15" s="192"/>
      <c r="ACU15" s="192"/>
      <c r="ACV15" s="192"/>
      <c r="ACW15" s="192"/>
      <c r="ACX15" s="192"/>
      <c r="ACY15" s="192"/>
      <c r="ACZ15" s="192"/>
      <c r="ADA15" s="192"/>
      <c r="ADB15" s="192"/>
      <c r="ADC15" s="192"/>
      <c r="ADD15" s="192"/>
      <c r="ADE15" s="192"/>
      <c r="ADF15" s="192"/>
      <c r="ADG15" s="192"/>
      <c r="ADH15" s="192"/>
      <c r="ADI15" s="192"/>
      <c r="ADJ15" s="192"/>
      <c r="ADK15" s="192"/>
      <c r="ADL15" s="192"/>
      <c r="ADM15" s="192"/>
      <c r="ADN15" s="192"/>
      <c r="ADO15" s="192"/>
      <c r="ADP15" s="192"/>
      <c r="ADQ15" s="192"/>
      <c r="ADR15" s="192"/>
      <c r="ADS15" s="192"/>
      <c r="ADT15" s="192"/>
      <c r="ADU15" s="192"/>
      <c r="ADV15" s="192"/>
      <c r="ADW15" s="192"/>
      <c r="ADX15" s="192"/>
      <c r="ADY15" s="192"/>
      <c r="ADZ15" s="192"/>
      <c r="AEA15" s="192"/>
      <c r="AEB15" s="192"/>
      <c r="AEC15" s="192"/>
      <c r="AED15" s="192"/>
      <c r="AEE15" s="192"/>
      <c r="AEF15" s="192"/>
      <c r="AEG15" s="192"/>
      <c r="AEH15" s="192"/>
      <c r="AEI15" s="192"/>
      <c r="AEJ15" s="192"/>
      <c r="AEK15" s="192"/>
      <c r="AEL15" s="192"/>
      <c r="AEM15" s="192"/>
      <c r="AEN15" s="192"/>
      <c r="AEO15" s="192"/>
      <c r="AEP15" s="192"/>
      <c r="AEQ15" s="192"/>
      <c r="AER15" s="192"/>
      <c r="AES15" s="192"/>
      <c r="AET15" s="192"/>
      <c r="AEU15" s="192"/>
      <c r="AEV15" s="192"/>
      <c r="AEW15" s="192"/>
      <c r="AEX15" s="192"/>
      <c r="AEY15" s="192"/>
      <c r="AEZ15" s="192"/>
      <c r="AFA15" s="192"/>
      <c r="AFB15" s="192"/>
      <c r="AFC15" s="192"/>
      <c r="AFD15" s="192"/>
      <c r="AFE15" s="192"/>
      <c r="AFF15" s="192"/>
      <c r="AFG15" s="192"/>
      <c r="AFH15" s="192"/>
      <c r="AFI15" s="192"/>
      <c r="AFJ15" s="192"/>
      <c r="AFK15" s="192"/>
      <c r="AFL15" s="192"/>
      <c r="AFM15" s="192"/>
      <c r="AFN15" s="192"/>
      <c r="AFO15" s="192"/>
      <c r="AFP15" s="192"/>
      <c r="AFQ15" s="192"/>
      <c r="AFR15" s="192"/>
      <c r="AFS15" s="192"/>
      <c r="AFT15" s="192"/>
      <c r="AFU15" s="192"/>
      <c r="AFV15" s="192"/>
      <c r="AFW15" s="192"/>
      <c r="AFX15" s="192"/>
      <c r="AFY15" s="192"/>
      <c r="AFZ15" s="192"/>
      <c r="AGA15" s="192"/>
      <c r="AGB15" s="192"/>
      <c r="AGC15" s="192"/>
      <c r="AGD15" s="192"/>
      <c r="AGE15" s="192"/>
      <c r="AGF15" s="192"/>
      <c r="AGG15" s="192"/>
      <c r="AGH15" s="192"/>
      <c r="AGI15" s="192"/>
      <c r="AGJ15" s="192"/>
      <c r="AGK15" s="192"/>
      <c r="AGL15" s="192"/>
      <c r="AGM15" s="192"/>
      <c r="AGN15" s="192"/>
      <c r="AGO15" s="192"/>
      <c r="AGP15" s="192"/>
      <c r="AGQ15" s="192"/>
      <c r="AGR15" s="192"/>
      <c r="AGS15" s="192"/>
      <c r="AGT15" s="192"/>
      <c r="AGU15" s="192"/>
      <c r="AGV15" s="192"/>
      <c r="AGW15" s="192"/>
      <c r="AGX15" s="192"/>
      <c r="AGY15" s="192"/>
      <c r="AGZ15" s="192"/>
      <c r="AHA15" s="192"/>
      <c r="AHB15" s="192"/>
      <c r="AHC15" s="192"/>
      <c r="AHD15" s="192"/>
      <c r="AHE15" s="192"/>
      <c r="AHF15" s="192"/>
      <c r="AHG15" s="192"/>
      <c r="AHH15" s="192"/>
      <c r="AHI15" s="192"/>
      <c r="AHJ15" s="192"/>
      <c r="AHK15" s="192"/>
      <c r="AHL15" s="192"/>
      <c r="AHM15" s="192"/>
      <c r="AHN15" s="192"/>
      <c r="AHO15" s="192"/>
      <c r="AHP15" s="192"/>
      <c r="AHQ15" s="192"/>
      <c r="AHR15" s="192"/>
      <c r="AHS15" s="192"/>
      <c r="AHT15" s="192"/>
      <c r="AHU15" s="192"/>
      <c r="AHV15" s="192"/>
      <c r="AHW15" s="192"/>
      <c r="AHX15" s="192"/>
      <c r="AHY15" s="192"/>
      <c r="AHZ15" s="192"/>
      <c r="AIA15" s="192"/>
      <c r="AIB15" s="192"/>
      <c r="AIC15" s="192"/>
      <c r="AID15" s="192"/>
      <c r="AIE15" s="192"/>
      <c r="AIF15" s="192"/>
      <c r="AIG15" s="192"/>
      <c r="AIH15" s="192"/>
      <c r="AII15" s="192"/>
      <c r="AIJ15" s="192"/>
      <c r="AIK15" s="192"/>
      <c r="AIL15" s="192"/>
      <c r="AIM15" s="192"/>
      <c r="AIN15" s="192"/>
      <c r="AIO15" s="192"/>
      <c r="AIP15" s="192"/>
      <c r="AIQ15" s="192"/>
      <c r="AIR15" s="192"/>
      <c r="AIS15" s="192"/>
      <c r="AIT15" s="192"/>
      <c r="AIU15" s="192"/>
      <c r="AIV15" s="192"/>
      <c r="AIW15" s="192"/>
      <c r="AIX15" s="192"/>
      <c r="AIY15" s="192"/>
      <c r="AIZ15" s="192"/>
      <c r="AJA15" s="192"/>
      <c r="AJB15" s="192"/>
      <c r="AJC15" s="192"/>
      <c r="AJD15" s="192"/>
      <c r="AJE15" s="192"/>
      <c r="AJF15" s="192"/>
      <c r="AJG15" s="192"/>
      <c r="AJH15" s="192"/>
      <c r="AJI15" s="192"/>
      <c r="AJJ15" s="192"/>
      <c r="AJK15" s="192"/>
      <c r="AJL15" s="192"/>
      <c r="AJM15" s="192"/>
      <c r="AJN15" s="192"/>
      <c r="AJO15" s="192"/>
      <c r="AJP15" s="192"/>
      <c r="AJQ15" s="192"/>
      <c r="AJR15" s="192"/>
      <c r="AJS15" s="192"/>
      <c r="AJT15" s="192"/>
      <c r="AJU15" s="192"/>
      <c r="AJV15" s="192"/>
      <c r="AJW15" s="192"/>
      <c r="AJX15" s="192"/>
      <c r="AJY15" s="192"/>
      <c r="AJZ15" s="192"/>
      <c r="AKA15" s="192"/>
      <c r="AKB15" s="192"/>
      <c r="AKC15" s="192"/>
      <c r="AKD15" s="192"/>
      <c r="AKE15" s="192"/>
      <c r="AKF15" s="192"/>
      <c r="AKG15" s="192"/>
      <c r="AKH15" s="192"/>
      <c r="AKI15" s="192"/>
      <c r="AKJ15" s="192"/>
      <c r="AKK15" s="192"/>
      <c r="AKL15" s="192"/>
      <c r="AKM15" s="192"/>
      <c r="AKN15" s="192"/>
      <c r="AKO15" s="192"/>
      <c r="AKP15" s="192"/>
      <c r="AKQ15" s="192"/>
      <c r="AKR15" s="192"/>
      <c r="AKS15" s="192"/>
      <c r="AKT15" s="192"/>
      <c r="AKU15" s="192"/>
      <c r="AKV15" s="192"/>
      <c r="AKW15" s="192"/>
      <c r="AKX15" s="192"/>
      <c r="AKY15" s="192"/>
      <c r="AKZ15" s="192"/>
      <c r="ALA15" s="192"/>
      <c r="ALB15" s="192"/>
      <c r="ALC15" s="192"/>
      <c r="ALD15" s="192"/>
      <c r="ALE15" s="192"/>
      <c r="ALF15" s="192"/>
      <c r="ALG15" s="192"/>
      <c r="ALH15" s="192"/>
      <c r="ALI15" s="192"/>
      <c r="ALJ15" s="192"/>
      <c r="ALK15" s="192"/>
      <c r="ALL15" s="192"/>
      <c r="ALM15" s="192"/>
      <c r="ALN15" s="192"/>
      <c r="ALO15" s="192"/>
      <c r="ALP15" s="192"/>
      <c r="ALQ15" s="192"/>
      <c r="ALR15" s="192"/>
      <c r="ALS15" s="192"/>
      <c r="ALT15" s="192"/>
      <c r="ALU15" s="192"/>
      <c r="ALV15" s="192"/>
      <c r="ALW15" s="192"/>
      <c r="ALX15" s="192"/>
      <c r="ALY15" s="192"/>
      <c r="ALZ15" s="192"/>
      <c r="AMA15" s="192"/>
      <c r="AMB15" s="192"/>
      <c r="AMC15" s="192"/>
      <c r="AMD15" s="192"/>
      <c r="AME15" s="192"/>
      <c r="AMF15" s="192"/>
      <c r="AMG15" s="192"/>
      <c r="AMH15" s="192"/>
      <c r="AMI15" s="192"/>
      <c r="AMJ15" s="192"/>
      <c r="AMK15" s="192"/>
      <c r="AML15" s="192"/>
      <c r="AMM15" s="192"/>
      <c r="AMN15" s="192"/>
      <c r="AMO15" s="192"/>
      <c r="AMP15" s="192"/>
      <c r="AMQ15" s="192"/>
      <c r="AMR15" s="192"/>
      <c r="AMS15" s="192"/>
      <c r="AMT15" s="192"/>
      <c r="AMU15" s="192"/>
      <c r="AMV15" s="192"/>
      <c r="AMW15" s="192"/>
      <c r="AMX15" s="192"/>
      <c r="AMY15" s="192"/>
      <c r="AMZ15" s="192"/>
      <c r="ANA15" s="192"/>
      <c r="ANB15" s="192"/>
      <c r="ANC15" s="192"/>
      <c r="AND15" s="192"/>
      <c r="ANE15" s="192"/>
      <c r="ANF15" s="192"/>
      <c r="ANG15" s="192"/>
      <c r="ANH15" s="192"/>
      <c r="ANI15" s="192"/>
      <c r="ANJ15" s="192"/>
      <c r="ANK15" s="192"/>
      <c r="ANL15" s="192"/>
      <c r="ANM15" s="192"/>
      <c r="ANN15" s="192"/>
      <c r="ANO15" s="192"/>
      <c r="ANP15" s="192"/>
      <c r="ANQ15" s="192"/>
      <c r="ANR15" s="192"/>
      <c r="ANS15" s="192"/>
      <c r="ANT15" s="192"/>
      <c r="ANU15" s="192"/>
      <c r="ANV15" s="192"/>
      <c r="ANW15" s="192"/>
      <c r="ANX15" s="192"/>
      <c r="ANY15" s="192"/>
      <c r="ANZ15" s="192"/>
      <c r="AOA15" s="192"/>
      <c r="AOB15" s="192"/>
      <c r="AOC15" s="192"/>
      <c r="AOD15" s="192"/>
      <c r="AOE15" s="192"/>
      <c r="AOF15" s="192"/>
      <c r="AOG15" s="192"/>
      <c r="AOH15" s="192"/>
      <c r="AOI15" s="192"/>
      <c r="AOJ15" s="192"/>
      <c r="AOK15" s="192"/>
      <c r="AOL15" s="192"/>
      <c r="AOM15" s="192"/>
      <c r="AON15" s="192"/>
      <c r="AOO15" s="192"/>
      <c r="AOP15" s="192"/>
      <c r="AOQ15" s="192"/>
      <c r="AOR15" s="192"/>
      <c r="AOS15" s="192"/>
      <c r="AOT15" s="192"/>
      <c r="AOU15" s="192"/>
      <c r="AOV15" s="192"/>
      <c r="AOW15" s="192"/>
      <c r="AOX15" s="192"/>
      <c r="AOY15" s="192"/>
      <c r="AOZ15" s="192"/>
      <c r="APA15" s="192"/>
      <c r="APB15" s="192"/>
      <c r="APC15" s="192"/>
      <c r="APD15" s="192"/>
      <c r="APE15" s="192"/>
      <c r="APF15" s="192"/>
      <c r="APG15" s="192"/>
      <c r="APH15" s="192"/>
      <c r="API15" s="192"/>
      <c r="APJ15" s="192"/>
      <c r="APK15" s="192"/>
      <c r="APL15" s="192"/>
      <c r="APM15" s="192"/>
      <c r="APN15" s="192"/>
      <c r="APO15" s="192"/>
      <c r="APP15" s="192"/>
      <c r="APQ15" s="192"/>
      <c r="APR15" s="192"/>
      <c r="APS15" s="192"/>
      <c r="APT15" s="192"/>
      <c r="APU15" s="192"/>
      <c r="APV15" s="192"/>
      <c r="APW15" s="192"/>
      <c r="APX15" s="192"/>
      <c r="APY15" s="192"/>
      <c r="APZ15" s="192"/>
      <c r="AQA15" s="192"/>
      <c r="AQB15" s="192"/>
      <c r="AQC15" s="192"/>
      <c r="AQD15" s="192"/>
      <c r="AQE15" s="192"/>
      <c r="AQF15" s="192"/>
      <c r="AQG15" s="192"/>
      <c r="AQH15" s="192"/>
      <c r="AQI15" s="192"/>
      <c r="AQJ15" s="192"/>
      <c r="AQK15" s="192"/>
      <c r="AQL15" s="192"/>
      <c r="AQM15" s="192"/>
      <c r="AQN15" s="192"/>
      <c r="AQO15" s="192"/>
      <c r="AQP15" s="192"/>
      <c r="AQQ15" s="192"/>
      <c r="AQR15" s="192"/>
      <c r="AQS15" s="192"/>
      <c r="AQT15" s="192"/>
      <c r="AQU15" s="192"/>
      <c r="AQV15" s="192"/>
      <c r="AQW15" s="192"/>
      <c r="AQX15" s="192"/>
      <c r="AQY15" s="192"/>
      <c r="AQZ15" s="192"/>
      <c r="ARA15" s="192"/>
      <c r="ARB15" s="192"/>
      <c r="ARC15" s="192"/>
      <c r="ARD15" s="192"/>
      <c r="ARE15" s="192"/>
      <c r="ARF15" s="192"/>
      <c r="ARG15" s="192"/>
      <c r="ARH15" s="192"/>
      <c r="ARI15" s="192"/>
      <c r="ARJ15" s="192"/>
      <c r="ARK15" s="192"/>
      <c r="ARL15" s="192"/>
      <c r="ARM15" s="192"/>
      <c r="ARN15" s="192"/>
      <c r="ARO15" s="192"/>
      <c r="ARP15" s="192"/>
      <c r="ARQ15" s="192"/>
      <c r="ARR15" s="192"/>
      <c r="ARS15" s="192"/>
      <c r="ART15" s="192"/>
      <c r="ARU15" s="192"/>
      <c r="ARV15" s="192"/>
      <c r="ARW15" s="192"/>
      <c r="ARX15" s="192"/>
      <c r="ARY15" s="192"/>
      <c r="ARZ15" s="192"/>
      <c r="ASA15" s="192"/>
      <c r="ASB15" s="192"/>
      <c r="ASC15" s="192"/>
      <c r="ASD15" s="192"/>
      <c r="ASE15" s="192"/>
      <c r="ASF15" s="192"/>
      <c r="ASG15" s="192"/>
      <c r="ASH15" s="192"/>
      <c r="ASI15" s="192"/>
      <c r="ASJ15" s="192"/>
      <c r="ASK15" s="192"/>
      <c r="ASL15" s="192"/>
      <c r="ASM15" s="192"/>
      <c r="ASN15" s="192"/>
      <c r="ASO15" s="192"/>
      <c r="ASP15" s="192"/>
      <c r="ASQ15" s="192"/>
      <c r="ASR15" s="192"/>
      <c r="ASS15" s="192"/>
      <c r="AST15" s="192"/>
      <c r="ASU15" s="192"/>
      <c r="ASV15" s="192"/>
      <c r="ASW15" s="192"/>
      <c r="ASX15" s="192"/>
      <c r="ASY15" s="192"/>
      <c r="ASZ15" s="192"/>
      <c r="ATA15" s="192"/>
      <c r="ATB15" s="192"/>
      <c r="ATC15" s="192"/>
      <c r="ATD15" s="192"/>
      <c r="ATE15" s="192"/>
      <c r="ATF15" s="192"/>
      <c r="ATG15" s="192"/>
      <c r="ATH15" s="192"/>
      <c r="ATI15" s="192"/>
      <c r="ATJ15" s="192"/>
      <c r="ATK15" s="192"/>
      <c r="ATL15" s="192"/>
      <c r="ATM15" s="192"/>
      <c r="ATN15" s="192"/>
      <c r="ATO15" s="192"/>
      <c r="ATP15" s="192"/>
      <c r="ATQ15" s="192"/>
      <c r="ATR15" s="192"/>
      <c r="ATS15" s="192"/>
      <c r="ATT15" s="192"/>
      <c r="ATU15" s="192"/>
      <c r="ATV15" s="192"/>
      <c r="ATW15" s="192"/>
      <c r="ATX15" s="192"/>
      <c r="ATY15" s="192"/>
      <c r="ATZ15" s="192"/>
      <c r="AUA15" s="192"/>
      <c r="AUB15" s="192"/>
      <c r="AUC15" s="192"/>
      <c r="AUD15" s="192"/>
      <c r="AUE15" s="192"/>
      <c r="AUF15" s="192"/>
      <c r="AUG15" s="192"/>
      <c r="AUH15" s="192"/>
      <c r="AUI15" s="192"/>
      <c r="AUJ15" s="192"/>
      <c r="AUK15" s="192"/>
      <c r="AUL15" s="192"/>
      <c r="AUM15" s="192"/>
      <c r="AUN15" s="192"/>
      <c r="AUO15" s="192"/>
      <c r="AUP15" s="192"/>
      <c r="AUQ15" s="192"/>
      <c r="AUR15" s="192"/>
      <c r="AUS15" s="192"/>
      <c r="AUT15" s="192"/>
      <c r="AUU15" s="192"/>
      <c r="AUV15" s="192"/>
      <c r="AUW15" s="192"/>
      <c r="AUX15" s="192"/>
      <c r="AUY15" s="192"/>
      <c r="AUZ15" s="192"/>
      <c r="AVA15" s="192"/>
      <c r="AVB15" s="192"/>
      <c r="AVC15" s="192"/>
      <c r="AVD15" s="192"/>
      <c r="AVE15" s="192"/>
      <c r="AVF15" s="192"/>
      <c r="AVG15" s="192"/>
      <c r="AVH15" s="192"/>
      <c r="AVI15" s="192"/>
      <c r="AVJ15" s="192"/>
      <c r="AVK15" s="192"/>
      <c r="AVL15" s="192"/>
      <c r="AVM15" s="192"/>
      <c r="AVN15" s="192"/>
      <c r="AVO15" s="192"/>
      <c r="AVP15" s="192"/>
      <c r="AVQ15" s="192"/>
      <c r="AVR15" s="192"/>
      <c r="AVS15" s="192"/>
      <c r="AVT15" s="192"/>
      <c r="AVU15" s="192"/>
      <c r="AVV15" s="192"/>
      <c r="AVW15" s="192"/>
      <c r="AVX15" s="192"/>
      <c r="AVY15" s="192"/>
      <c r="AVZ15" s="192"/>
      <c r="AWA15" s="192"/>
      <c r="AWB15" s="192"/>
      <c r="AWC15" s="192"/>
      <c r="AWD15" s="192"/>
      <c r="AWE15" s="192"/>
      <c r="AWF15" s="192"/>
      <c r="AWG15" s="192"/>
      <c r="AWH15" s="192"/>
      <c r="AWI15" s="192"/>
      <c r="AWJ15" s="192"/>
      <c r="AWK15" s="192"/>
      <c r="AWL15" s="192"/>
      <c r="AWM15" s="192"/>
      <c r="AWN15" s="192"/>
      <c r="AWO15" s="192"/>
      <c r="AWP15" s="192"/>
      <c r="AWQ15" s="192"/>
      <c r="AWR15" s="192"/>
      <c r="AWS15" s="192"/>
      <c r="AWT15" s="192"/>
      <c r="AWU15" s="192"/>
      <c r="AWV15" s="192"/>
      <c r="AWW15" s="192"/>
      <c r="AWX15" s="192"/>
      <c r="AWY15" s="192"/>
      <c r="AWZ15" s="192"/>
      <c r="AXA15" s="192"/>
      <c r="AXB15" s="192"/>
      <c r="AXC15" s="192"/>
      <c r="AXD15" s="192"/>
      <c r="AXE15" s="192"/>
      <c r="AXF15" s="192"/>
      <c r="AXG15" s="192"/>
      <c r="AXH15" s="192"/>
      <c r="AXI15" s="192"/>
      <c r="AXJ15" s="192"/>
      <c r="AXK15" s="192"/>
      <c r="AXL15" s="192"/>
      <c r="AXM15" s="192"/>
      <c r="AXN15" s="192"/>
      <c r="AXO15" s="192"/>
      <c r="AXP15" s="192"/>
      <c r="AXQ15" s="192"/>
      <c r="AXR15" s="192"/>
      <c r="AXS15" s="192"/>
      <c r="AXT15" s="192"/>
      <c r="AXU15" s="192"/>
      <c r="AXV15" s="192"/>
      <c r="AXW15" s="192"/>
      <c r="AXX15" s="192"/>
      <c r="AXY15" s="192"/>
      <c r="AXZ15" s="192"/>
      <c r="AYA15" s="192"/>
      <c r="AYB15" s="192"/>
      <c r="AYC15" s="192"/>
      <c r="AYD15" s="192"/>
      <c r="AYE15" s="192"/>
      <c r="AYF15" s="192"/>
      <c r="AYG15" s="192"/>
      <c r="AYH15" s="192"/>
      <c r="AYI15" s="192"/>
      <c r="AYJ15" s="192"/>
      <c r="AYK15" s="192"/>
      <c r="AYL15" s="192"/>
      <c r="AYM15" s="192"/>
      <c r="AYN15" s="192"/>
      <c r="AYO15" s="192"/>
      <c r="AYP15" s="192"/>
      <c r="AYQ15" s="192"/>
      <c r="AYR15" s="192"/>
      <c r="AYS15" s="192"/>
      <c r="AYT15" s="192"/>
      <c r="AYU15" s="192"/>
      <c r="AYV15" s="192"/>
      <c r="AYW15" s="192"/>
      <c r="AYX15" s="192"/>
      <c r="AYY15" s="192"/>
      <c r="AYZ15" s="192"/>
      <c r="AZA15" s="192"/>
      <c r="AZB15" s="192"/>
      <c r="AZC15" s="192"/>
      <c r="AZD15" s="192"/>
      <c r="AZE15" s="192"/>
      <c r="AZF15" s="192"/>
      <c r="AZG15" s="192"/>
      <c r="AZH15" s="192"/>
      <c r="AZI15" s="192"/>
      <c r="AZJ15" s="192"/>
      <c r="AZK15" s="192"/>
      <c r="AZL15" s="192"/>
      <c r="AZM15" s="192"/>
      <c r="AZN15" s="192"/>
      <c r="AZO15" s="192"/>
      <c r="AZP15" s="192"/>
      <c r="AZQ15" s="192"/>
      <c r="AZR15" s="192"/>
      <c r="AZS15" s="192"/>
      <c r="AZT15" s="192"/>
      <c r="AZU15" s="192"/>
      <c r="AZV15" s="192"/>
      <c r="AZW15" s="192"/>
      <c r="AZX15" s="192"/>
      <c r="AZY15" s="192"/>
      <c r="AZZ15" s="192"/>
      <c r="BAA15" s="192"/>
      <c r="BAB15" s="192"/>
      <c r="BAC15" s="192"/>
      <c r="BAD15" s="192"/>
      <c r="BAE15" s="192"/>
      <c r="BAF15" s="192"/>
      <c r="BAG15" s="192"/>
      <c r="BAH15" s="192"/>
      <c r="BAI15" s="192"/>
      <c r="BAJ15" s="192"/>
      <c r="BAK15" s="192"/>
      <c r="BAL15" s="192"/>
      <c r="BAM15" s="192"/>
      <c r="BAN15" s="192"/>
      <c r="BAO15" s="192"/>
      <c r="BAP15" s="192"/>
      <c r="BAQ15" s="192"/>
      <c r="BAR15" s="192"/>
      <c r="BAS15" s="192"/>
      <c r="BAT15" s="192"/>
      <c r="BAU15" s="192"/>
      <c r="BAV15" s="192"/>
      <c r="BAW15" s="192"/>
      <c r="BAX15" s="192"/>
      <c r="BAY15" s="192"/>
      <c r="BAZ15" s="192"/>
      <c r="BBA15" s="192"/>
      <c r="BBB15" s="192"/>
      <c r="BBC15" s="192"/>
      <c r="BBD15" s="192"/>
      <c r="BBE15" s="192"/>
      <c r="BBF15" s="192"/>
      <c r="BBG15" s="192"/>
      <c r="BBH15" s="192"/>
      <c r="BBI15" s="192"/>
      <c r="BBJ15" s="192"/>
      <c r="BBK15" s="192"/>
      <c r="BBL15" s="192"/>
      <c r="BBM15" s="192"/>
      <c r="BBN15" s="192"/>
      <c r="BBO15" s="192"/>
      <c r="BBP15" s="192"/>
      <c r="BBQ15" s="192"/>
      <c r="BBR15" s="192"/>
      <c r="BBS15" s="192"/>
      <c r="BBT15" s="192"/>
      <c r="BBU15" s="192"/>
      <c r="BBV15" s="192"/>
      <c r="BBW15" s="192"/>
      <c r="BBX15" s="192"/>
      <c r="BBY15" s="192"/>
      <c r="BBZ15" s="192"/>
      <c r="BCA15" s="192"/>
      <c r="BCB15" s="192"/>
      <c r="BCC15" s="192"/>
      <c r="BCD15" s="192"/>
      <c r="BCE15" s="192"/>
      <c r="BCF15" s="192"/>
      <c r="BCG15" s="192"/>
      <c r="BCH15" s="192"/>
      <c r="BCI15" s="192"/>
      <c r="BCJ15" s="192"/>
      <c r="BCK15" s="192"/>
      <c r="BCL15" s="192"/>
      <c r="BCM15" s="192"/>
      <c r="BCN15" s="192"/>
      <c r="BCO15" s="192"/>
      <c r="BCP15" s="192"/>
      <c r="BCQ15" s="192"/>
      <c r="BCR15" s="192"/>
      <c r="BCS15" s="192"/>
      <c r="BCT15" s="192"/>
      <c r="BCU15" s="192"/>
      <c r="BCV15" s="192"/>
      <c r="BCW15" s="192"/>
      <c r="BCX15" s="192"/>
      <c r="BCY15" s="192"/>
      <c r="BCZ15" s="192"/>
      <c r="BDA15" s="192"/>
      <c r="BDB15" s="192"/>
      <c r="BDC15" s="192"/>
      <c r="BDD15" s="192"/>
      <c r="BDE15" s="192"/>
      <c r="BDF15" s="192"/>
      <c r="BDG15" s="192"/>
      <c r="BDH15" s="192"/>
      <c r="BDI15" s="192"/>
      <c r="BDJ15" s="192"/>
      <c r="BDK15" s="192"/>
      <c r="BDL15" s="192"/>
      <c r="BDM15" s="192"/>
      <c r="BDN15" s="192"/>
      <c r="BDO15" s="192"/>
      <c r="BDP15" s="192"/>
      <c r="BDQ15" s="192"/>
      <c r="BDR15" s="192"/>
      <c r="BDS15" s="192"/>
      <c r="BDT15" s="192"/>
      <c r="BDU15" s="192"/>
      <c r="BDV15" s="192"/>
      <c r="BDW15" s="192"/>
      <c r="BDX15" s="192"/>
      <c r="BDY15" s="192"/>
      <c r="BDZ15" s="192"/>
      <c r="BEA15" s="192"/>
      <c r="BEB15" s="192"/>
      <c r="BEC15" s="192"/>
      <c r="BED15" s="192"/>
      <c r="BEE15" s="192"/>
      <c r="BEF15" s="192"/>
      <c r="BEG15" s="192"/>
      <c r="BEH15" s="192"/>
      <c r="BEI15" s="192"/>
      <c r="BEJ15" s="192"/>
      <c r="BEK15" s="192"/>
      <c r="BEL15" s="192"/>
      <c r="BEM15" s="192"/>
      <c r="BEN15" s="192"/>
      <c r="BEO15" s="192"/>
      <c r="BEP15" s="192"/>
      <c r="BEQ15" s="192"/>
      <c r="BER15" s="192"/>
      <c r="BES15" s="192"/>
      <c r="BET15" s="192"/>
      <c r="BEU15" s="192"/>
      <c r="BEV15" s="192"/>
      <c r="BEW15" s="192"/>
      <c r="BEX15" s="192"/>
      <c r="BEY15" s="192"/>
      <c r="BEZ15" s="192"/>
      <c r="BFA15" s="192"/>
      <c r="BFB15" s="192"/>
      <c r="BFC15" s="192"/>
      <c r="BFD15" s="192"/>
      <c r="BFE15" s="192"/>
      <c r="BFF15" s="192"/>
      <c r="BFG15" s="192"/>
      <c r="BFH15" s="192"/>
      <c r="BFI15" s="192"/>
      <c r="BFJ15" s="192"/>
      <c r="BFK15" s="192"/>
      <c r="BFL15" s="192"/>
      <c r="BFM15" s="192"/>
      <c r="BFN15" s="192"/>
      <c r="BFO15" s="192"/>
      <c r="BFP15" s="192"/>
      <c r="BFQ15" s="192"/>
      <c r="BFR15" s="192"/>
      <c r="BFS15" s="192"/>
      <c r="BFT15" s="192"/>
      <c r="BFU15" s="192"/>
      <c r="BFV15" s="192"/>
      <c r="BFW15" s="192"/>
      <c r="BFX15" s="192"/>
      <c r="BFY15" s="192"/>
      <c r="BFZ15" s="192"/>
      <c r="BGA15" s="192"/>
      <c r="BGB15" s="192"/>
      <c r="BGC15" s="192"/>
      <c r="BGD15" s="192"/>
      <c r="BGE15" s="192"/>
      <c r="BGF15" s="192"/>
      <c r="BGG15" s="192"/>
      <c r="BGH15" s="192"/>
      <c r="BGI15" s="192"/>
      <c r="BGJ15" s="192"/>
      <c r="BGK15" s="192"/>
      <c r="BGL15" s="192"/>
      <c r="BGM15" s="192"/>
      <c r="BGN15" s="192"/>
      <c r="BGO15" s="192"/>
      <c r="BGP15" s="192"/>
      <c r="BGQ15" s="192"/>
      <c r="BGR15" s="192"/>
      <c r="BGS15" s="192"/>
      <c r="BGT15" s="192"/>
      <c r="BGU15" s="192"/>
      <c r="BGV15" s="192"/>
      <c r="BGW15" s="192"/>
      <c r="BGX15" s="192"/>
      <c r="BGY15" s="192"/>
      <c r="BGZ15" s="192"/>
      <c r="BHA15" s="192"/>
      <c r="BHB15" s="192"/>
      <c r="BHC15" s="192"/>
      <c r="BHD15" s="192"/>
      <c r="BHE15" s="192"/>
      <c r="BHF15" s="192"/>
      <c r="BHG15" s="192"/>
      <c r="BHH15" s="192"/>
      <c r="BHI15" s="192"/>
      <c r="BHJ15" s="192"/>
      <c r="BHK15" s="192"/>
      <c r="BHL15" s="192"/>
      <c r="BHM15" s="192"/>
      <c r="BHN15" s="192"/>
      <c r="BHO15" s="192"/>
      <c r="BHP15" s="192"/>
      <c r="BHQ15" s="192"/>
      <c r="BHR15" s="192"/>
      <c r="BHS15" s="192"/>
      <c r="BHT15" s="192"/>
      <c r="BHU15" s="192"/>
      <c r="BHV15" s="192"/>
      <c r="BHW15" s="192"/>
      <c r="BHX15" s="192"/>
      <c r="BHY15" s="192"/>
      <c r="BHZ15" s="192"/>
      <c r="BIA15" s="192"/>
      <c r="BIB15" s="192"/>
      <c r="BIC15" s="192"/>
      <c r="BID15" s="192"/>
      <c r="BIE15" s="192"/>
      <c r="BIF15" s="192"/>
      <c r="BIG15" s="192"/>
      <c r="BIH15" s="192"/>
      <c r="BII15" s="192"/>
      <c r="BIJ15" s="192"/>
      <c r="BIK15" s="192"/>
      <c r="BIL15" s="192"/>
      <c r="BIM15" s="192"/>
      <c r="BIN15" s="192"/>
      <c r="BIO15" s="192"/>
      <c r="BIP15" s="192"/>
      <c r="BIQ15" s="192"/>
      <c r="BIR15" s="192"/>
      <c r="BIS15" s="192"/>
      <c r="BIT15" s="192"/>
      <c r="BIU15" s="192"/>
      <c r="BIV15" s="192"/>
      <c r="BIW15" s="192"/>
      <c r="BIX15" s="192"/>
      <c r="BIY15" s="192"/>
      <c r="BIZ15" s="192"/>
      <c r="BJA15" s="192"/>
      <c r="BJB15" s="192"/>
      <c r="BJC15" s="192"/>
      <c r="BJD15" s="192"/>
      <c r="BJE15" s="192"/>
      <c r="BJF15" s="192"/>
      <c r="BJG15" s="192"/>
      <c r="BJH15" s="192"/>
      <c r="BJI15" s="192"/>
      <c r="BJJ15" s="192"/>
      <c r="BJK15" s="192"/>
      <c r="BJL15" s="192"/>
      <c r="BJM15" s="192"/>
      <c r="BJN15" s="192"/>
      <c r="BJO15" s="192"/>
      <c r="BJP15" s="192"/>
      <c r="BJQ15" s="192"/>
      <c r="BJR15" s="192"/>
      <c r="BJS15" s="192"/>
      <c r="BJT15" s="192"/>
      <c r="BJU15" s="192"/>
      <c r="BJV15" s="192"/>
      <c r="BJW15" s="192"/>
      <c r="BJX15" s="192"/>
      <c r="BJY15" s="192"/>
      <c r="BJZ15" s="192"/>
      <c r="BKA15" s="192"/>
      <c r="BKB15" s="192"/>
      <c r="BKC15" s="192"/>
      <c r="BKD15" s="192"/>
      <c r="BKE15" s="192"/>
      <c r="BKF15" s="192"/>
      <c r="BKG15" s="192"/>
      <c r="BKH15" s="192"/>
      <c r="BKI15" s="192"/>
      <c r="BKJ15" s="192"/>
      <c r="BKK15" s="192"/>
      <c r="BKL15" s="192"/>
      <c r="BKM15" s="192"/>
      <c r="BKN15" s="192"/>
      <c r="BKO15" s="192"/>
      <c r="BKP15" s="192"/>
      <c r="BKQ15" s="192"/>
      <c r="BKR15" s="192"/>
      <c r="BKS15" s="192"/>
      <c r="BKT15" s="192"/>
      <c r="BKU15" s="192"/>
      <c r="BKV15" s="192"/>
      <c r="BKW15" s="192"/>
      <c r="BKX15" s="192"/>
      <c r="BKY15" s="192"/>
      <c r="BKZ15" s="192"/>
      <c r="BLA15" s="192"/>
      <c r="BLB15" s="192"/>
      <c r="BLC15" s="192"/>
      <c r="BLD15" s="192"/>
      <c r="BLE15" s="192"/>
      <c r="BLF15" s="192"/>
      <c r="BLG15" s="192"/>
      <c r="BLH15" s="192"/>
      <c r="BLI15" s="192"/>
      <c r="BLJ15" s="192"/>
      <c r="BLK15" s="192"/>
      <c r="BLL15" s="192"/>
      <c r="BLM15" s="192"/>
      <c r="BLN15" s="192"/>
      <c r="BLO15" s="192"/>
      <c r="BLP15" s="192"/>
      <c r="BLQ15" s="192"/>
      <c r="BLR15" s="192"/>
      <c r="BLS15" s="192"/>
      <c r="BLT15" s="192"/>
      <c r="BLU15" s="192"/>
      <c r="BLV15" s="192"/>
      <c r="BLW15" s="192"/>
      <c r="BLX15" s="192"/>
      <c r="BLY15" s="192"/>
      <c r="BLZ15" s="192"/>
      <c r="BMA15" s="192"/>
      <c r="BMB15" s="192"/>
      <c r="BMC15" s="192"/>
      <c r="BMD15" s="192"/>
      <c r="BME15" s="192"/>
      <c r="BMF15" s="192"/>
      <c r="BMG15" s="192"/>
      <c r="BMH15" s="192"/>
      <c r="BMI15" s="192"/>
      <c r="BMJ15" s="192"/>
      <c r="BMK15" s="192"/>
      <c r="BML15" s="192"/>
      <c r="BMM15" s="192"/>
      <c r="BMN15" s="192"/>
      <c r="BMO15" s="192"/>
      <c r="BMP15" s="192"/>
      <c r="BMQ15" s="192"/>
      <c r="BMR15" s="192"/>
      <c r="BMS15" s="192"/>
      <c r="BMT15" s="192"/>
      <c r="BMU15" s="192"/>
      <c r="BMV15" s="192"/>
      <c r="BMW15" s="192"/>
      <c r="BMX15" s="192"/>
      <c r="BMY15" s="192"/>
      <c r="BMZ15" s="192"/>
      <c r="BNA15" s="192"/>
      <c r="BNB15" s="192"/>
      <c r="BNC15" s="192"/>
      <c r="BND15" s="192"/>
      <c r="BNE15" s="192"/>
      <c r="BNF15" s="192"/>
      <c r="BNG15" s="192"/>
      <c r="BNH15" s="192"/>
      <c r="BNI15" s="192"/>
      <c r="BNJ15" s="192"/>
      <c r="BNK15" s="192"/>
      <c r="BNL15" s="192"/>
      <c r="BNM15" s="192"/>
      <c r="BNN15" s="192"/>
      <c r="BNO15" s="192"/>
      <c r="BNP15" s="192"/>
      <c r="BNQ15" s="192"/>
      <c r="BNR15" s="192"/>
      <c r="BNS15" s="192"/>
      <c r="BNT15" s="192"/>
      <c r="BNU15" s="192"/>
      <c r="BNV15" s="192"/>
      <c r="BNW15" s="192"/>
      <c r="BNX15" s="192"/>
      <c r="BNY15" s="192"/>
      <c r="BNZ15" s="192"/>
      <c r="BOA15" s="192"/>
      <c r="BOB15" s="192"/>
      <c r="BOC15" s="192"/>
      <c r="BOD15" s="192"/>
      <c r="BOE15" s="192"/>
      <c r="BOF15" s="192"/>
      <c r="BOG15" s="192"/>
      <c r="BOH15" s="192"/>
      <c r="BOI15" s="192"/>
      <c r="BOJ15" s="192"/>
      <c r="BOK15" s="192"/>
      <c r="BOL15" s="192"/>
      <c r="BOM15" s="192"/>
      <c r="BON15" s="192"/>
      <c r="BOO15" s="192"/>
      <c r="BOP15" s="192"/>
      <c r="BOQ15" s="192"/>
      <c r="BOR15" s="192"/>
      <c r="BOS15" s="192"/>
      <c r="BOT15" s="192"/>
      <c r="BOU15" s="192"/>
      <c r="BOV15" s="192"/>
      <c r="BOW15" s="192"/>
      <c r="BOX15" s="192"/>
      <c r="BOY15" s="192"/>
      <c r="BOZ15" s="192"/>
      <c r="BPA15" s="192"/>
      <c r="BPB15" s="192"/>
      <c r="BPC15" s="192"/>
      <c r="BPD15" s="192"/>
      <c r="BPE15" s="192"/>
      <c r="BPF15" s="192"/>
      <c r="BPG15" s="192"/>
      <c r="BPH15" s="192"/>
      <c r="BPI15" s="192"/>
      <c r="BPJ15" s="192"/>
      <c r="BPK15" s="192"/>
      <c r="BPL15" s="192"/>
      <c r="BPM15" s="192"/>
      <c r="BPN15" s="192"/>
      <c r="BPO15" s="192"/>
      <c r="BPP15" s="192"/>
      <c r="BPQ15" s="192"/>
      <c r="BPR15" s="192"/>
      <c r="BPS15" s="192"/>
      <c r="BPT15" s="192"/>
      <c r="BPU15" s="192"/>
      <c r="BPV15" s="192"/>
      <c r="BPW15" s="192"/>
      <c r="BPX15" s="192"/>
      <c r="BPY15" s="192"/>
      <c r="BPZ15" s="192"/>
      <c r="BQA15" s="192"/>
      <c r="BQB15" s="192"/>
      <c r="BQC15" s="192"/>
      <c r="BQD15" s="192"/>
      <c r="BQE15" s="192"/>
      <c r="BQF15" s="192"/>
      <c r="BQG15" s="192"/>
      <c r="BQH15" s="192"/>
      <c r="BQI15" s="192"/>
      <c r="BQJ15" s="192"/>
      <c r="BQK15" s="192"/>
      <c r="BQL15" s="192"/>
      <c r="BQM15" s="192"/>
      <c r="BQN15" s="192"/>
      <c r="BQO15" s="192"/>
      <c r="BQP15" s="192"/>
      <c r="BQQ15" s="192"/>
      <c r="BQR15" s="192"/>
      <c r="BQS15" s="192"/>
      <c r="BQT15" s="192"/>
      <c r="BQU15" s="192"/>
      <c r="BQV15" s="192"/>
      <c r="BQW15" s="192"/>
      <c r="BQX15" s="192"/>
      <c r="BQY15" s="192"/>
      <c r="BQZ15" s="192"/>
      <c r="BRA15" s="192"/>
      <c r="BRB15" s="192"/>
      <c r="BRC15" s="192"/>
      <c r="BRD15" s="192"/>
      <c r="BRE15" s="192"/>
      <c r="BRF15" s="192"/>
      <c r="BRG15" s="192"/>
      <c r="BRH15" s="192"/>
      <c r="BRI15" s="192"/>
      <c r="BRJ15" s="192"/>
      <c r="BRK15" s="192"/>
      <c r="BRL15" s="192"/>
      <c r="BRM15" s="192"/>
      <c r="BRN15" s="192"/>
      <c r="BRO15" s="192"/>
      <c r="BRP15" s="192"/>
      <c r="BRQ15" s="192"/>
      <c r="BRR15" s="192"/>
      <c r="BRS15" s="192"/>
      <c r="BRT15" s="192"/>
      <c r="BRU15" s="192"/>
      <c r="BRV15" s="192"/>
      <c r="BRW15" s="192"/>
      <c r="BRX15" s="192"/>
      <c r="BRY15" s="192"/>
      <c r="BRZ15" s="192"/>
      <c r="BSA15" s="192"/>
      <c r="BSB15" s="192"/>
      <c r="BSC15" s="192"/>
      <c r="BSD15" s="192"/>
      <c r="BSE15" s="192"/>
      <c r="BSF15" s="192"/>
      <c r="BSG15" s="192"/>
      <c r="BSH15" s="192"/>
      <c r="BSI15" s="192"/>
      <c r="BSJ15" s="192"/>
      <c r="BSK15" s="192"/>
      <c r="BSL15" s="192"/>
      <c r="BSM15" s="192"/>
      <c r="BSN15" s="192"/>
      <c r="BSO15" s="192"/>
      <c r="BSP15" s="192"/>
      <c r="BSQ15" s="192"/>
      <c r="BSR15" s="192"/>
      <c r="BSS15" s="192"/>
      <c r="BST15" s="192"/>
      <c r="BSU15" s="192"/>
      <c r="BSV15" s="192"/>
      <c r="BSW15" s="192"/>
      <c r="BSX15" s="192"/>
      <c r="BSY15" s="192"/>
      <c r="BSZ15" s="192"/>
      <c r="BTA15" s="192"/>
      <c r="BTB15" s="192"/>
      <c r="BTC15" s="192"/>
      <c r="BTD15" s="192"/>
      <c r="BTE15" s="192"/>
      <c r="BTF15" s="192"/>
      <c r="BTG15" s="192"/>
      <c r="BTH15" s="192"/>
      <c r="BTI15" s="192"/>
      <c r="BTJ15" s="192"/>
      <c r="BTK15" s="192"/>
      <c r="BTL15" s="192"/>
      <c r="BTM15" s="192"/>
      <c r="BTN15" s="192"/>
      <c r="BTO15" s="192"/>
      <c r="BTP15" s="192"/>
      <c r="BTQ15" s="192"/>
      <c r="BTR15" s="192"/>
      <c r="BTS15" s="192"/>
      <c r="BTT15" s="192"/>
      <c r="BTU15" s="192"/>
      <c r="BTV15" s="192"/>
      <c r="BTW15" s="192"/>
      <c r="BTX15" s="192"/>
      <c r="BTY15" s="192"/>
      <c r="BTZ15" s="192"/>
      <c r="BUA15" s="192"/>
      <c r="BUB15" s="192"/>
      <c r="BUC15" s="192"/>
      <c r="BUD15" s="192"/>
      <c r="BUE15" s="192"/>
      <c r="BUF15" s="192"/>
      <c r="BUG15" s="192"/>
      <c r="BUH15" s="192"/>
      <c r="BUI15" s="192"/>
      <c r="BUJ15" s="192"/>
      <c r="BUK15" s="192"/>
      <c r="BUL15" s="192"/>
      <c r="BUM15" s="192"/>
      <c r="BUN15" s="192"/>
      <c r="BUO15" s="192"/>
      <c r="BUP15" s="192"/>
      <c r="BUQ15" s="192"/>
      <c r="BUR15" s="192"/>
      <c r="BUS15" s="192"/>
      <c r="BUT15" s="192"/>
      <c r="BUU15" s="192"/>
      <c r="BUV15" s="192"/>
      <c r="BUW15" s="192"/>
      <c r="BUX15" s="192"/>
      <c r="BUY15" s="192"/>
      <c r="BUZ15" s="192"/>
      <c r="BVA15" s="192"/>
      <c r="BVB15" s="192"/>
      <c r="BVC15" s="192"/>
      <c r="BVD15" s="192"/>
      <c r="BVE15" s="192"/>
      <c r="BVF15" s="192"/>
      <c r="BVG15" s="192"/>
      <c r="BVH15" s="192"/>
      <c r="BVI15" s="192"/>
      <c r="BVJ15" s="192"/>
      <c r="BVK15" s="192"/>
      <c r="BVL15" s="192"/>
      <c r="BVM15" s="192"/>
      <c r="BVN15" s="192"/>
      <c r="BVO15" s="192"/>
      <c r="BVP15" s="192"/>
      <c r="BVQ15" s="192"/>
      <c r="BVR15" s="192"/>
      <c r="BVS15" s="192"/>
      <c r="BVT15" s="192"/>
      <c r="BVU15" s="192"/>
      <c r="BVV15" s="192"/>
      <c r="BVW15" s="192"/>
      <c r="BVX15" s="192"/>
      <c r="BVY15" s="192"/>
      <c r="BVZ15" s="192"/>
      <c r="BWA15" s="192"/>
      <c r="BWB15" s="192"/>
      <c r="BWC15" s="192"/>
      <c r="BWD15" s="192"/>
      <c r="BWE15" s="192"/>
      <c r="BWF15" s="192"/>
      <c r="BWG15" s="192"/>
      <c r="BWH15" s="192"/>
      <c r="BWI15" s="192"/>
      <c r="BWJ15" s="192"/>
      <c r="BWK15" s="192"/>
      <c r="BWL15" s="192"/>
      <c r="BWM15" s="192"/>
      <c r="BWN15" s="192"/>
      <c r="BWO15" s="192"/>
      <c r="BWP15" s="192"/>
      <c r="BWQ15" s="192"/>
      <c r="BWR15" s="192"/>
      <c r="BWS15" s="192"/>
      <c r="BWT15" s="192"/>
      <c r="BWU15" s="192"/>
      <c r="BWV15" s="192"/>
      <c r="BWW15" s="192"/>
      <c r="BWX15" s="192"/>
      <c r="BWY15" s="192"/>
      <c r="BWZ15" s="192"/>
      <c r="BXA15" s="192"/>
      <c r="BXB15" s="192"/>
      <c r="BXC15" s="192"/>
      <c r="BXD15" s="192"/>
      <c r="BXE15" s="192"/>
      <c r="BXF15" s="192"/>
      <c r="BXG15" s="192"/>
      <c r="BXH15" s="192"/>
      <c r="BXI15" s="192"/>
      <c r="BXJ15" s="192"/>
      <c r="BXK15" s="192"/>
      <c r="BXL15" s="192"/>
      <c r="BXM15" s="192"/>
      <c r="BXN15" s="192"/>
      <c r="BXO15" s="192"/>
      <c r="BXP15" s="192"/>
      <c r="BXQ15" s="192"/>
      <c r="BXR15" s="192"/>
      <c r="BXS15" s="192"/>
      <c r="BXT15" s="192"/>
      <c r="BXU15" s="192"/>
      <c r="BXV15" s="192"/>
      <c r="BXW15" s="192"/>
      <c r="BXX15" s="192"/>
      <c r="BXY15" s="192"/>
      <c r="BXZ15" s="192"/>
      <c r="BYA15" s="192"/>
      <c r="BYB15" s="192"/>
      <c r="BYC15" s="192"/>
      <c r="BYD15" s="192"/>
      <c r="BYE15" s="192"/>
      <c r="BYF15" s="192"/>
      <c r="BYG15" s="192"/>
      <c r="BYH15" s="192"/>
      <c r="BYI15" s="192"/>
      <c r="BYJ15" s="192"/>
      <c r="BYK15" s="192"/>
      <c r="BYL15" s="192"/>
      <c r="BYM15" s="192"/>
      <c r="BYN15" s="192"/>
      <c r="BYO15" s="192"/>
      <c r="BYP15" s="192"/>
      <c r="BYQ15" s="192"/>
      <c r="BYR15" s="192"/>
      <c r="BYS15" s="192"/>
      <c r="BYT15" s="192"/>
      <c r="BYU15" s="192"/>
      <c r="BYV15" s="192"/>
      <c r="BYW15" s="192"/>
      <c r="BYX15" s="192"/>
      <c r="BYY15" s="192"/>
      <c r="BYZ15" s="192"/>
      <c r="BZA15" s="192"/>
      <c r="BZB15" s="192"/>
      <c r="BZC15" s="192"/>
      <c r="BZD15" s="192"/>
      <c r="BZE15" s="192"/>
      <c r="BZF15" s="192"/>
      <c r="BZG15" s="192"/>
      <c r="BZH15" s="192"/>
      <c r="BZI15" s="192"/>
      <c r="BZJ15" s="192"/>
      <c r="BZK15" s="192"/>
      <c r="BZL15" s="192"/>
      <c r="BZM15" s="192"/>
      <c r="BZN15" s="192"/>
      <c r="BZO15" s="192"/>
      <c r="BZP15" s="192"/>
      <c r="BZQ15" s="192"/>
      <c r="BZR15" s="192"/>
      <c r="BZS15" s="192"/>
      <c r="BZT15" s="192"/>
      <c r="BZU15" s="192"/>
      <c r="BZV15" s="192"/>
      <c r="BZW15" s="192"/>
      <c r="BZX15" s="192"/>
      <c r="BZY15" s="192"/>
      <c r="BZZ15" s="192"/>
      <c r="CAA15" s="192"/>
      <c r="CAB15" s="192"/>
      <c r="CAC15" s="192"/>
      <c r="CAD15" s="192"/>
      <c r="CAE15" s="192"/>
      <c r="CAF15" s="192"/>
      <c r="CAG15" s="192"/>
      <c r="CAH15" s="192"/>
      <c r="CAI15" s="192"/>
      <c r="CAJ15" s="192"/>
      <c r="CAK15" s="192"/>
      <c r="CAL15" s="192"/>
      <c r="CAM15" s="192"/>
      <c r="CAN15" s="192"/>
      <c r="CAO15" s="192"/>
      <c r="CAP15" s="192"/>
      <c r="CAQ15" s="192"/>
      <c r="CAR15" s="192"/>
      <c r="CAS15" s="192"/>
      <c r="CAT15" s="192"/>
      <c r="CAU15" s="192"/>
      <c r="CAV15" s="192"/>
      <c r="CAW15" s="192"/>
      <c r="CAX15" s="192"/>
      <c r="CAY15" s="192"/>
      <c r="CAZ15" s="192"/>
      <c r="CBA15" s="192"/>
      <c r="CBB15" s="192"/>
      <c r="CBC15" s="192"/>
      <c r="CBD15" s="192"/>
      <c r="CBE15" s="192"/>
      <c r="CBF15" s="192"/>
      <c r="CBG15" s="192"/>
      <c r="CBH15" s="192"/>
      <c r="CBI15" s="192"/>
      <c r="CBJ15" s="192"/>
      <c r="CBK15" s="192"/>
      <c r="CBL15" s="192"/>
      <c r="CBM15" s="192"/>
      <c r="CBN15" s="192"/>
      <c r="CBO15" s="192"/>
      <c r="CBP15" s="192"/>
      <c r="CBQ15" s="192"/>
      <c r="CBR15" s="192"/>
      <c r="CBS15" s="192"/>
      <c r="CBT15" s="192"/>
      <c r="CBU15" s="192"/>
      <c r="CBV15" s="192"/>
      <c r="CBW15" s="192"/>
      <c r="CBX15" s="192"/>
      <c r="CBY15" s="192"/>
      <c r="CBZ15" s="192"/>
      <c r="CCA15" s="192"/>
      <c r="CCB15" s="192"/>
      <c r="CCC15" s="192"/>
      <c r="CCD15" s="192"/>
      <c r="CCE15" s="192"/>
      <c r="CCF15" s="192"/>
      <c r="CCG15" s="192"/>
      <c r="CCH15" s="192"/>
      <c r="CCI15" s="192"/>
      <c r="CCJ15" s="192"/>
      <c r="CCK15" s="192"/>
      <c r="CCL15" s="192"/>
      <c r="CCM15" s="192"/>
      <c r="CCN15" s="192"/>
      <c r="CCO15" s="192"/>
      <c r="CCP15" s="192"/>
      <c r="CCQ15" s="192"/>
      <c r="CCR15" s="192"/>
      <c r="CCS15" s="192"/>
      <c r="CCT15" s="192"/>
      <c r="CCU15" s="192"/>
      <c r="CCV15" s="192"/>
      <c r="CCW15" s="192"/>
      <c r="CCX15" s="192"/>
      <c r="CCY15" s="192"/>
      <c r="CCZ15" s="192"/>
      <c r="CDA15" s="192"/>
      <c r="CDB15" s="192"/>
      <c r="CDC15" s="192"/>
      <c r="CDD15" s="192"/>
      <c r="CDE15" s="192"/>
      <c r="CDF15" s="192"/>
      <c r="CDG15" s="192"/>
      <c r="CDH15" s="192"/>
      <c r="CDI15" s="192"/>
      <c r="CDJ15" s="192"/>
      <c r="CDK15" s="192"/>
      <c r="CDL15" s="192"/>
      <c r="CDM15" s="192"/>
      <c r="CDN15" s="192"/>
      <c r="CDO15" s="192"/>
      <c r="CDP15" s="192"/>
      <c r="CDQ15" s="192"/>
      <c r="CDR15" s="192"/>
      <c r="CDS15" s="192"/>
      <c r="CDT15" s="192"/>
      <c r="CDU15" s="192"/>
      <c r="CDV15" s="192"/>
      <c r="CDW15" s="192"/>
      <c r="CDX15" s="192"/>
      <c r="CDY15" s="192"/>
      <c r="CDZ15" s="192"/>
      <c r="CEA15" s="192"/>
      <c r="CEB15" s="192"/>
      <c r="CEC15" s="192"/>
      <c r="CED15" s="192"/>
      <c r="CEE15" s="192"/>
      <c r="CEF15" s="192"/>
      <c r="CEG15" s="192"/>
      <c r="CEH15" s="192"/>
      <c r="CEI15" s="192"/>
      <c r="CEJ15" s="192"/>
      <c r="CEK15" s="192"/>
      <c r="CEL15" s="192"/>
      <c r="CEM15" s="192"/>
      <c r="CEN15" s="192"/>
      <c r="CEO15" s="192"/>
      <c r="CEP15" s="192"/>
      <c r="CEQ15" s="192"/>
      <c r="CER15" s="192"/>
      <c r="CES15" s="192"/>
      <c r="CET15" s="192"/>
      <c r="CEU15" s="192"/>
      <c r="CEV15" s="192"/>
      <c r="CEW15" s="192"/>
      <c r="CEX15" s="192"/>
      <c r="CEY15" s="192"/>
      <c r="CEZ15" s="192"/>
      <c r="CFA15" s="192"/>
      <c r="CFB15" s="192"/>
      <c r="CFC15" s="192"/>
      <c r="CFD15" s="192"/>
      <c r="CFE15" s="192"/>
      <c r="CFF15" s="192"/>
      <c r="CFG15" s="192"/>
      <c r="CFH15" s="192"/>
      <c r="CFI15" s="192"/>
      <c r="CFJ15" s="192"/>
      <c r="CFK15" s="192"/>
      <c r="CFL15" s="192"/>
      <c r="CFM15" s="192"/>
      <c r="CFN15" s="192"/>
      <c r="CFO15" s="192"/>
      <c r="CFP15" s="192"/>
      <c r="CFQ15" s="192"/>
      <c r="CFR15" s="192"/>
      <c r="CFS15" s="192"/>
      <c r="CFT15" s="192"/>
      <c r="CFU15" s="192"/>
      <c r="CFV15" s="192"/>
      <c r="CFW15" s="192"/>
      <c r="CFX15" s="192"/>
      <c r="CFY15" s="192"/>
      <c r="CFZ15" s="192"/>
      <c r="CGA15" s="192"/>
      <c r="CGB15" s="192"/>
      <c r="CGC15" s="192"/>
      <c r="CGD15" s="192"/>
      <c r="CGE15" s="192"/>
      <c r="CGF15" s="192"/>
      <c r="CGG15" s="192"/>
      <c r="CGH15" s="192"/>
      <c r="CGI15" s="192"/>
      <c r="CGJ15" s="192"/>
      <c r="CGK15" s="192"/>
      <c r="CGL15" s="192"/>
      <c r="CGM15" s="192"/>
      <c r="CGN15" s="192"/>
      <c r="CGO15" s="192"/>
      <c r="CGP15" s="192"/>
      <c r="CGQ15" s="192"/>
      <c r="CGR15" s="192"/>
      <c r="CGS15" s="192"/>
      <c r="CGT15" s="192"/>
      <c r="CGU15" s="192"/>
      <c r="CGV15" s="192"/>
      <c r="CGW15" s="192"/>
      <c r="CGX15" s="192"/>
      <c r="CGY15" s="192"/>
      <c r="CGZ15" s="192"/>
      <c r="CHA15" s="192"/>
      <c r="CHB15" s="192"/>
      <c r="CHC15" s="192"/>
      <c r="CHD15" s="192"/>
      <c r="CHE15" s="192"/>
      <c r="CHF15" s="192"/>
      <c r="CHG15" s="192"/>
      <c r="CHH15" s="192"/>
      <c r="CHI15" s="192"/>
      <c r="CHJ15" s="192"/>
      <c r="CHK15" s="192"/>
      <c r="CHL15" s="192"/>
      <c r="CHM15" s="192"/>
      <c r="CHN15" s="192"/>
      <c r="CHO15" s="192"/>
      <c r="CHP15" s="192"/>
      <c r="CHQ15" s="192"/>
      <c r="CHR15" s="192"/>
      <c r="CHS15" s="192"/>
      <c r="CHT15" s="192"/>
      <c r="CHU15" s="192"/>
      <c r="CHV15" s="192"/>
      <c r="CHW15" s="192"/>
      <c r="CHX15" s="192"/>
      <c r="CHY15" s="192"/>
      <c r="CHZ15" s="192"/>
      <c r="CIA15" s="192"/>
      <c r="CIB15" s="192"/>
      <c r="CIC15" s="192"/>
      <c r="CID15" s="192"/>
      <c r="CIE15" s="192"/>
      <c r="CIF15" s="192"/>
      <c r="CIG15" s="192"/>
      <c r="CIH15" s="192"/>
      <c r="CII15" s="192"/>
      <c r="CIJ15" s="192"/>
      <c r="CIK15" s="192"/>
      <c r="CIL15" s="192"/>
      <c r="CIM15" s="192"/>
      <c r="CIN15" s="192"/>
      <c r="CIO15" s="192"/>
      <c r="CIP15" s="192"/>
      <c r="CIQ15" s="192"/>
      <c r="CIR15" s="192"/>
      <c r="CIS15" s="192"/>
      <c r="CIT15" s="192"/>
      <c r="CIU15" s="192"/>
      <c r="CIV15" s="192"/>
      <c r="CIW15" s="192"/>
      <c r="CIX15" s="192"/>
      <c r="CIY15" s="192"/>
      <c r="CIZ15" s="192"/>
      <c r="CJA15" s="192"/>
      <c r="CJB15" s="192"/>
      <c r="CJC15" s="192"/>
      <c r="CJD15" s="192"/>
      <c r="CJE15" s="192"/>
      <c r="CJF15" s="192"/>
      <c r="CJG15" s="192"/>
      <c r="CJH15" s="192"/>
      <c r="CJI15" s="192"/>
      <c r="CJJ15" s="192"/>
      <c r="CJK15" s="192"/>
      <c r="CJL15" s="192"/>
      <c r="CJM15" s="192"/>
      <c r="CJN15" s="192"/>
      <c r="CJO15" s="192"/>
      <c r="CJP15" s="192"/>
      <c r="CJQ15" s="192"/>
      <c r="CJR15" s="192"/>
      <c r="CJS15" s="192"/>
      <c r="CJT15" s="192"/>
      <c r="CJU15" s="192"/>
      <c r="CJV15" s="192"/>
      <c r="CJW15" s="192"/>
      <c r="CJX15" s="192"/>
      <c r="CJY15" s="192"/>
      <c r="CJZ15" s="192"/>
      <c r="CKA15" s="192"/>
      <c r="CKB15" s="192"/>
      <c r="CKC15" s="192"/>
      <c r="CKD15" s="192"/>
      <c r="CKE15" s="192"/>
      <c r="CKF15" s="192"/>
      <c r="CKG15" s="192"/>
      <c r="CKH15" s="192"/>
      <c r="CKI15" s="192"/>
      <c r="CKJ15" s="192"/>
      <c r="CKK15" s="192"/>
      <c r="CKL15" s="192"/>
      <c r="CKM15" s="192"/>
      <c r="CKN15" s="192"/>
      <c r="CKO15" s="192"/>
      <c r="CKP15" s="192"/>
      <c r="CKQ15" s="192"/>
      <c r="CKR15" s="192"/>
      <c r="CKS15" s="192"/>
      <c r="CKT15" s="192"/>
      <c r="CKU15" s="192"/>
      <c r="CKV15" s="192"/>
      <c r="CKW15" s="192"/>
      <c r="CKX15" s="192"/>
      <c r="CKY15" s="192"/>
      <c r="CKZ15" s="192"/>
      <c r="CLA15" s="192"/>
      <c r="CLB15" s="192"/>
      <c r="CLC15" s="192"/>
      <c r="CLD15" s="192"/>
      <c r="CLE15" s="192"/>
      <c r="CLF15" s="192"/>
      <c r="CLG15" s="192"/>
      <c r="CLH15" s="192"/>
      <c r="CLI15" s="192"/>
      <c r="CLJ15" s="192"/>
      <c r="CLK15" s="192"/>
      <c r="CLL15" s="192"/>
      <c r="CLM15" s="192"/>
      <c r="CLN15" s="192"/>
      <c r="CLO15" s="192"/>
      <c r="CLP15" s="192"/>
      <c r="CLQ15" s="192"/>
      <c r="CLR15" s="192"/>
      <c r="CLS15" s="192"/>
      <c r="CLT15" s="192"/>
      <c r="CLU15" s="192"/>
      <c r="CLV15" s="192"/>
      <c r="CLW15" s="192"/>
      <c r="CLX15" s="192"/>
      <c r="CLY15" s="192"/>
      <c r="CLZ15" s="192"/>
      <c r="CMA15" s="192"/>
      <c r="CMB15" s="192"/>
      <c r="CMC15" s="192"/>
      <c r="CMD15" s="192"/>
      <c r="CME15" s="192"/>
      <c r="CMF15" s="192"/>
      <c r="CMG15" s="192"/>
      <c r="CMH15" s="192"/>
      <c r="CMI15" s="192"/>
      <c r="CMJ15" s="192"/>
      <c r="CMK15" s="192"/>
      <c r="CML15" s="192"/>
      <c r="CMM15" s="192"/>
      <c r="CMN15" s="192"/>
      <c r="CMO15" s="192"/>
      <c r="CMP15" s="192"/>
      <c r="CMQ15" s="192"/>
      <c r="CMR15" s="192"/>
      <c r="CMS15" s="192"/>
      <c r="CMT15" s="192"/>
      <c r="CMU15" s="192"/>
      <c r="CMV15" s="192"/>
      <c r="CMW15" s="192"/>
      <c r="CMX15" s="192"/>
      <c r="CMY15" s="192"/>
      <c r="CMZ15" s="192"/>
      <c r="CNA15" s="192"/>
      <c r="CNB15" s="192"/>
      <c r="CNC15" s="192"/>
      <c r="CND15" s="192"/>
      <c r="CNE15" s="192"/>
      <c r="CNF15" s="192"/>
      <c r="CNG15" s="192"/>
      <c r="CNH15" s="192"/>
      <c r="CNI15" s="192"/>
      <c r="CNJ15" s="192"/>
      <c r="CNK15" s="192"/>
      <c r="CNL15" s="192"/>
      <c r="CNM15" s="192"/>
      <c r="CNN15" s="192"/>
      <c r="CNO15" s="192"/>
      <c r="CNP15" s="192"/>
      <c r="CNQ15" s="192"/>
      <c r="CNR15" s="192"/>
      <c r="CNS15" s="192"/>
      <c r="CNT15" s="192"/>
      <c r="CNU15" s="192"/>
      <c r="CNV15" s="192"/>
      <c r="CNW15" s="192"/>
      <c r="CNX15" s="192"/>
      <c r="CNY15" s="192"/>
      <c r="CNZ15" s="192"/>
      <c r="COA15" s="192"/>
      <c r="COB15" s="192"/>
      <c r="COC15" s="192"/>
      <c r="COD15" s="192"/>
      <c r="COE15" s="192"/>
      <c r="COF15" s="192"/>
      <c r="COG15" s="192"/>
      <c r="COH15" s="192"/>
      <c r="COI15" s="192"/>
      <c r="COJ15" s="192"/>
      <c r="COK15" s="192"/>
      <c r="COL15" s="192"/>
      <c r="COM15" s="192"/>
      <c r="CON15" s="192"/>
      <c r="COO15" s="192"/>
      <c r="COP15" s="192"/>
      <c r="COQ15" s="192"/>
      <c r="COR15" s="192"/>
      <c r="COS15" s="192"/>
      <c r="COT15" s="192"/>
      <c r="COU15" s="192"/>
      <c r="COV15" s="192"/>
      <c r="COW15" s="192"/>
      <c r="COX15" s="192"/>
      <c r="COY15" s="192"/>
      <c r="COZ15" s="192"/>
      <c r="CPA15" s="192"/>
      <c r="CPB15" s="192"/>
      <c r="CPC15" s="192"/>
      <c r="CPD15" s="192"/>
      <c r="CPE15" s="192"/>
      <c r="CPF15" s="192"/>
      <c r="CPG15" s="192"/>
      <c r="CPH15" s="192"/>
      <c r="CPI15" s="192"/>
      <c r="CPJ15" s="192"/>
      <c r="CPK15" s="192"/>
      <c r="CPL15" s="192"/>
      <c r="CPM15" s="192"/>
      <c r="CPN15" s="192"/>
      <c r="CPO15" s="192"/>
      <c r="CPP15" s="192"/>
      <c r="CPQ15" s="192"/>
      <c r="CPR15" s="192"/>
      <c r="CPS15" s="192"/>
      <c r="CPT15" s="192"/>
      <c r="CPU15" s="192"/>
      <c r="CPV15" s="192"/>
      <c r="CPW15" s="192"/>
      <c r="CPX15" s="192"/>
      <c r="CPY15" s="192"/>
      <c r="CPZ15" s="192"/>
      <c r="CQA15" s="192"/>
      <c r="CQB15" s="192"/>
      <c r="CQC15" s="192"/>
      <c r="CQD15" s="192"/>
      <c r="CQE15" s="192"/>
      <c r="CQF15" s="192"/>
      <c r="CQG15" s="192"/>
      <c r="CQH15" s="192"/>
      <c r="CQI15" s="192"/>
      <c r="CQJ15" s="192"/>
      <c r="CQK15" s="192"/>
      <c r="CQL15" s="192"/>
      <c r="CQM15" s="192"/>
      <c r="CQN15" s="192"/>
      <c r="CQO15" s="192"/>
      <c r="CQP15" s="192"/>
      <c r="CQQ15" s="192"/>
      <c r="CQR15" s="192"/>
      <c r="CQS15" s="192"/>
      <c r="CQT15" s="192"/>
      <c r="CQU15" s="192"/>
      <c r="CQV15" s="192"/>
      <c r="CQW15" s="192"/>
      <c r="CQX15" s="192"/>
      <c r="CQY15" s="192"/>
      <c r="CQZ15" s="192"/>
      <c r="CRA15" s="192"/>
      <c r="CRB15" s="192"/>
      <c r="CRC15" s="192"/>
      <c r="CRD15" s="192"/>
      <c r="CRE15" s="192"/>
      <c r="CRF15" s="192"/>
      <c r="CRG15" s="192"/>
      <c r="CRH15" s="192"/>
      <c r="CRI15" s="192"/>
      <c r="CRJ15" s="192"/>
      <c r="CRK15" s="192"/>
      <c r="CRL15" s="192"/>
      <c r="CRM15" s="192"/>
      <c r="CRN15" s="192"/>
      <c r="CRO15" s="192"/>
      <c r="CRP15" s="192"/>
      <c r="CRQ15" s="192"/>
      <c r="CRR15" s="192"/>
      <c r="CRS15" s="192"/>
      <c r="CRT15" s="192"/>
      <c r="CRU15" s="192"/>
      <c r="CRV15" s="192"/>
      <c r="CRW15" s="192"/>
      <c r="CRX15" s="192"/>
      <c r="CRY15" s="192"/>
      <c r="CRZ15" s="192"/>
      <c r="CSA15" s="192"/>
      <c r="CSB15" s="192"/>
      <c r="CSC15" s="192"/>
      <c r="CSD15" s="192"/>
      <c r="CSE15" s="192"/>
      <c r="CSF15" s="192"/>
      <c r="CSG15" s="192"/>
      <c r="CSH15" s="192"/>
      <c r="CSI15" s="192"/>
      <c r="CSJ15" s="192"/>
      <c r="CSK15" s="192"/>
      <c r="CSL15" s="192"/>
      <c r="CSM15" s="192"/>
      <c r="CSN15" s="192"/>
      <c r="CSO15" s="192"/>
      <c r="CSP15" s="192"/>
      <c r="CSQ15" s="192"/>
      <c r="CSR15" s="192"/>
      <c r="CSS15" s="192"/>
      <c r="CST15" s="192"/>
      <c r="CSU15" s="192"/>
      <c r="CSV15" s="192"/>
      <c r="CSW15" s="192"/>
      <c r="CSX15" s="192"/>
      <c r="CSY15" s="192"/>
      <c r="CSZ15" s="192"/>
      <c r="CTA15" s="192"/>
      <c r="CTB15" s="192"/>
      <c r="CTC15" s="192"/>
      <c r="CTD15" s="192"/>
      <c r="CTE15" s="192"/>
      <c r="CTF15" s="192"/>
      <c r="CTG15" s="192"/>
      <c r="CTH15" s="192"/>
      <c r="CTI15" s="192"/>
      <c r="CTJ15" s="192"/>
      <c r="CTK15" s="192"/>
      <c r="CTL15" s="192"/>
      <c r="CTM15" s="192"/>
      <c r="CTN15" s="192"/>
      <c r="CTO15" s="192"/>
      <c r="CTP15" s="192"/>
      <c r="CTQ15" s="192"/>
      <c r="CTR15" s="192"/>
      <c r="CTS15" s="192"/>
      <c r="CTT15" s="192"/>
      <c r="CTU15" s="192"/>
      <c r="CTV15" s="192"/>
      <c r="CTW15" s="192"/>
      <c r="CTX15" s="192"/>
      <c r="CTY15" s="192"/>
      <c r="CTZ15" s="192"/>
      <c r="CUA15" s="192"/>
      <c r="CUB15" s="192"/>
      <c r="CUC15" s="192"/>
      <c r="CUD15" s="192"/>
      <c r="CUE15" s="192"/>
      <c r="CUF15" s="192"/>
      <c r="CUG15" s="192"/>
      <c r="CUH15" s="192"/>
      <c r="CUI15" s="192"/>
      <c r="CUJ15" s="192"/>
      <c r="CUK15" s="192"/>
      <c r="CUL15" s="192"/>
      <c r="CUM15" s="192"/>
      <c r="CUN15" s="192"/>
      <c r="CUO15" s="192"/>
      <c r="CUP15" s="192"/>
      <c r="CUQ15" s="192"/>
      <c r="CUR15" s="192"/>
      <c r="CUS15" s="192"/>
      <c r="CUT15" s="192"/>
      <c r="CUU15" s="192"/>
      <c r="CUV15" s="192"/>
      <c r="CUW15" s="192"/>
      <c r="CUX15" s="192"/>
      <c r="CUY15" s="192"/>
      <c r="CUZ15" s="192"/>
      <c r="CVA15" s="192"/>
      <c r="CVB15" s="192"/>
      <c r="CVC15" s="192"/>
      <c r="CVD15" s="192"/>
      <c r="CVE15" s="192"/>
      <c r="CVF15" s="192"/>
      <c r="CVG15" s="192"/>
      <c r="CVH15" s="192"/>
      <c r="CVI15" s="192"/>
      <c r="CVJ15" s="192"/>
      <c r="CVK15" s="192"/>
      <c r="CVL15" s="192"/>
      <c r="CVM15" s="192"/>
      <c r="CVN15" s="192"/>
      <c r="CVO15" s="192"/>
      <c r="CVP15" s="192"/>
      <c r="CVQ15" s="192"/>
      <c r="CVR15" s="192"/>
      <c r="CVS15" s="192"/>
      <c r="CVT15" s="192"/>
      <c r="CVU15" s="192"/>
      <c r="CVV15" s="192"/>
      <c r="CVW15" s="192"/>
      <c r="CVX15" s="192"/>
      <c r="CVY15" s="192"/>
      <c r="CVZ15" s="192"/>
      <c r="CWA15" s="192"/>
      <c r="CWB15" s="192"/>
      <c r="CWC15" s="192"/>
      <c r="CWD15" s="192"/>
      <c r="CWE15" s="192"/>
      <c r="CWF15" s="192"/>
      <c r="CWG15" s="192"/>
      <c r="CWH15" s="192"/>
      <c r="CWI15" s="192"/>
      <c r="CWJ15" s="192"/>
      <c r="CWK15" s="192"/>
      <c r="CWL15" s="192"/>
      <c r="CWM15" s="192"/>
      <c r="CWN15" s="192"/>
      <c r="CWO15" s="192"/>
      <c r="CWP15" s="192"/>
      <c r="CWQ15" s="192"/>
      <c r="CWR15" s="192"/>
      <c r="CWS15" s="192"/>
      <c r="CWT15" s="192"/>
      <c r="CWU15" s="192"/>
      <c r="CWV15" s="192"/>
      <c r="CWW15" s="192"/>
      <c r="CWX15" s="192"/>
      <c r="CWY15" s="192"/>
      <c r="CWZ15" s="192"/>
      <c r="CXA15" s="192"/>
      <c r="CXB15" s="192"/>
      <c r="CXC15" s="192"/>
      <c r="CXD15" s="192"/>
      <c r="CXE15" s="192"/>
      <c r="CXF15" s="192"/>
      <c r="CXG15" s="192"/>
      <c r="CXH15" s="192"/>
      <c r="CXI15" s="192"/>
      <c r="CXJ15" s="192"/>
      <c r="CXK15" s="192"/>
      <c r="CXL15" s="192"/>
      <c r="CXM15" s="192"/>
      <c r="CXN15" s="192"/>
      <c r="CXO15" s="192"/>
      <c r="CXP15" s="192"/>
      <c r="CXQ15" s="192"/>
      <c r="CXR15" s="192"/>
      <c r="CXS15" s="192"/>
      <c r="CXT15" s="192"/>
      <c r="CXU15" s="192"/>
      <c r="CXV15" s="192"/>
      <c r="CXW15" s="192"/>
      <c r="CXX15" s="192"/>
      <c r="CXY15" s="192"/>
      <c r="CXZ15" s="192"/>
      <c r="CYA15" s="192"/>
      <c r="CYB15" s="192"/>
      <c r="CYC15" s="192"/>
      <c r="CYD15" s="192"/>
      <c r="CYE15" s="192"/>
      <c r="CYF15" s="192"/>
      <c r="CYG15" s="192"/>
      <c r="CYH15" s="192"/>
      <c r="CYI15" s="192"/>
      <c r="CYJ15" s="192"/>
      <c r="CYK15" s="192"/>
      <c r="CYL15" s="192"/>
      <c r="CYM15" s="192"/>
      <c r="CYN15" s="192"/>
      <c r="CYO15" s="192"/>
      <c r="CYP15" s="192"/>
      <c r="CYQ15" s="192"/>
      <c r="CYR15" s="192"/>
      <c r="CYS15" s="192"/>
      <c r="CYT15" s="192"/>
      <c r="CYU15" s="192"/>
      <c r="CYV15" s="192"/>
      <c r="CYW15" s="192"/>
      <c r="CYX15" s="192"/>
      <c r="CYY15" s="192"/>
      <c r="CYZ15" s="192"/>
      <c r="CZA15" s="192"/>
      <c r="CZB15" s="192"/>
      <c r="CZC15" s="192"/>
      <c r="CZD15" s="192"/>
      <c r="CZE15" s="192"/>
      <c r="CZF15" s="192"/>
      <c r="CZG15" s="192"/>
      <c r="CZH15" s="192"/>
      <c r="CZI15" s="192"/>
      <c r="CZJ15" s="192"/>
      <c r="CZK15" s="192"/>
      <c r="CZL15" s="192"/>
      <c r="CZM15" s="192"/>
      <c r="CZN15" s="192"/>
      <c r="CZO15" s="192"/>
      <c r="CZP15" s="192"/>
      <c r="CZQ15" s="192"/>
      <c r="CZR15" s="192"/>
      <c r="CZS15" s="192"/>
      <c r="CZT15" s="192"/>
      <c r="CZU15" s="192"/>
      <c r="CZV15" s="192"/>
      <c r="CZW15" s="192"/>
      <c r="CZX15" s="192"/>
      <c r="CZY15" s="192"/>
      <c r="CZZ15" s="192"/>
      <c r="DAA15" s="192"/>
      <c r="DAB15" s="192"/>
      <c r="DAC15" s="192"/>
      <c r="DAD15" s="192"/>
      <c r="DAE15" s="192"/>
      <c r="DAF15" s="192"/>
      <c r="DAG15" s="192"/>
      <c r="DAH15" s="192"/>
      <c r="DAI15" s="192"/>
      <c r="DAJ15" s="192"/>
      <c r="DAK15" s="192"/>
      <c r="DAL15" s="192"/>
      <c r="DAM15" s="192"/>
      <c r="DAN15" s="192"/>
      <c r="DAO15" s="192"/>
      <c r="DAP15" s="192"/>
      <c r="DAQ15" s="192"/>
      <c r="DAR15" s="192"/>
      <c r="DAS15" s="192"/>
      <c r="DAT15" s="192"/>
      <c r="DAU15" s="192"/>
      <c r="DAV15" s="192"/>
      <c r="DAW15" s="192"/>
      <c r="DAX15" s="192"/>
      <c r="DAY15" s="192"/>
      <c r="DAZ15" s="192"/>
      <c r="DBA15" s="192"/>
      <c r="DBB15" s="192"/>
      <c r="DBC15" s="192"/>
      <c r="DBD15" s="192"/>
      <c r="DBE15" s="192"/>
      <c r="DBF15" s="192"/>
      <c r="DBG15" s="192"/>
      <c r="DBH15" s="192"/>
      <c r="DBI15" s="192"/>
      <c r="DBJ15" s="192"/>
      <c r="DBK15" s="192"/>
      <c r="DBL15" s="192"/>
      <c r="DBM15" s="192"/>
      <c r="DBN15" s="192"/>
      <c r="DBO15" s="192"/>
      <c r="DBP15" s="192"/>
      <c r="DBQ15" s="192"/>
      <c r="DBR15" s="192"/>
      <c r="DBS15" s="192"/>
      <c r="DBT15" s="192"/>
      <c r="DBU15" s="192"/>
      <c r="DBV15" s="192"/>
      <c r="DBW15" s="192"/>
      <c r="DBX15" s="192"/>
      <c r="DBY15" s="192"/>
      <c r="DBZ15" s="192"/>
      <c r="DCA15" s="192"/>
      <c r="DCB15" s="192"/>
      <c r="DCC15" s="192"/>
      <c r="DCD15" s="192"/>
      <c r="DCE15" s="192"/>
      <c r="DCF15" s="192"/>
      <c r="DCG15" s="192"/>
      <c r="DCH15" s="192"/>
      <c r="DCI15" s="192"/>
      <c r="DCJ15" s="192"/>
      <c r="DCK15" s="192"/>
      <c r="DCL15" s="192"/>
      <c r="DCM15" s="192"/>
      <c r="DCN15" s="192"/>
      <c r="DCO15" s="192"/>
      <c r="DCP15" s="192"/>
      <c r="DCQ15" s="192"/>
      <c r="DCR15" s="192"/>
      <c r="DCS15" s="192"/>
      <c r="DCT15" s="192"/>
      <c r="DCU15" s="192"/>
      <c r="DCV15" s="192"/>
      <c r="DCW15" s="192"/>
      <c r="DCX15" s="192"/>
      <c r="DCY15" s="192"/>
      <c r="DCZ15" s="192"/>
      <c r="DDA15" s="192"/>
      <c r="DDB15" s="192"/>
      <c r="DDC15" s="192"/>
      <c r="DDD15" s="192"/>
      <c r="DDE15" s="192"/>
      <c r="DDF15" s="192"/>
      <c r="DDG15" s="192"/>
      <c r="DDH15" s="192"/>
      <c r="DDI15" s="192"/>
      <c r="DDJ15" s="192"/>
      <c r="DDK15" s="192"/>
      <c r="DDL15" s="192"/>
      <c r="DDM15" s="192"/>
      <c r="DDN15" s="192"/>
      <c r="DDO15" s="192"/>
      <c r="DDP15" s="192"/>
      <c r="DDQ15" s="192"/>
      <c r="DDR15" s="192"/>
      <c r="DDS15" s="192"/>
      <c r="DDT15" s="192"/>
      <c r="DDU15" s="192"/>
      <c r="DDV15" s="192"/>
      <c r="DDW15" s="192"/>
      <c r="DDX15" s="192"/>
      <c r="DDY15" s="192"/>
      <c r="DDZ15" s="192"/>
      <c r="DEA15" s="192"/>
      <c r="DEB15" s="192"/>
      <c r="DEC15" s="192"/>
      <c r="DED15" s="192"/>
      <c r="DEE15" s="192"/>
      <c r="DEF15" s="192"/>
      <c r="DEG15" s="192"/>
      <c r="DEH15" s="192"/>
      <c r="DEI15" s="192"/>
      <c r="DEJ15" s="192"/>
      <c r="DEK15" s="192"/>
      <c r="DEL15" s="192"/>
      <c r="DEM15" s="192"/>
      <c r="DEN15" s="192"/>
      <c r="DEO15" s="192"/>
      <c r="DEP15" s="192"/>
      <c r="DEQ15" s="192"/>
      <c r="DER15" s="192"/>
      <c r="DES15" s="192"/>
      <c r="DET15" s="192"/>
      <c r="DEU15" s="192"/>
      <c r="DEV15" s="192"/>
      <c r="DEW15" s="192"/>
      <c r="DEX15" s="192"/>
      <c r="DEY15" s="192"/>
      <c r="DEZ15" s="192"/>
      <c r="DFA15" s="192"/>
      <c r="DFB15" s="192"/>
      <c r="DFC15" s="192"/>
      <c r="DFD15" s="192"/>
      <c r="DFE15" s="192"/>
      <c r="DFF15" s="192"/>
      <c r="DFG15" s="192"/>
      <c r="DFH15" s="192"/>
      <c r="DFI15" s="192"/>
      <c r="DFJ15" s="192"/>
      <c r="DFK15" s="192"/>
      <c r="DFL15" s="192"/>
      <c r="DFM15" s="192"/>
      <c r="DFN15" s="192"/>
      <c r="DFO15" s="192"/>
      <c r="DFP15" s="192"/>
      <c r="DFQ15" s="192"/>
      <c r="DFR15" s="192"/>
      <c r="DFS15" s="192"/>
      <c r="DFT15" s="192"/>
      <c r="DFU15" s="192"/>
      <c r="DFV15" s="192"/>
      <c r="DFW15" s="192"/>
      <c r="DFX15" s="192"/>
      <c r="DFY15" s="192"/>
      <c r="DFZ15" s="192"/>
      <c r="DGA15" s="192"/>
      <c r="DGB15" s="192"/>
      <c r="DGC15" s="192"/>
      <c r="DGD15" s="192"/>
      <c r="DGE15" s="192"/>
      <c r="DGF15" s="192"/>
      <c r="DGG15" s="192"/>
      <c r="DGH15" s="192"/>
      <c r="DGI15" s="192"/>
      <c r="DGJ15" s="192"/>
      <c r="DGK15" s="192"/>
      <c r="DGL15" s="192"/>
      <c r="DGM15" s="192"/>
      <c r="DGN15" s="192"/>
      <c r="DGO15" s="192"/>
      <c r="DGP15" s="192"/>
      <c r="DGQ15" s="192"/>
      <c r="DGR15" s="192"/>
      <c r="DGS15" s="192"/>
      <c r="DGT15" s="192"/>
      <c r="DGU15" s="192"/>
      <c r="DGV15" s="192"/>
      <c r="DGW15" s="192"/>
      <c r="DGX15" s="192"/>
      <c r="DGY15" s="192"/>
      <c r="DGZ15" s="192"/>
      <c r="DHA15" s="192"/>
      <c r="DHB15" s="192"/>
      <c r="DHC15" s="192"/>
      <c r="DHD15" s="192"/>
      <c r="DHE15" s="192"/>
      <c r="DHF15" s="192"/>
      <c r="DHG15" s="192"/>
      <c r="DHH15" s="192"/>
      <c r="DHI15" s="192"/>
      <c r="DHJ15" s="192"/>
      <c r="DHK15" s="192"/>
      <c r="DHL15" s="192"/>
      <c r="DHM15" s="192"/>
      <c r="DHN15" s="192"/>
      <c r="DHO15" s="192"/>
      <c r="DHP15" s="192"/>
      <c r="DHQ15" s="192"/>
      <c r="DHR15" s="192"/>
      <c r="DHS15" s="192"/>
      <c r="DHT15" s="192"/>
      <c r="DHU15" s="192"/>
      <c r="DHV15" s="192"/>
      <c r="DHW15" s="192"/>
      <c r="DHX15" s="192"/>
      <c r="DHY15" s="192"/>
      <c r="DHZ15" s="192"/>
      <c r="DIA15" s="192"/>
      <c r="DIB15" s="192"/>
      <c r="DIC15" s="192"/>
      <c r="DID15" s="192"/>
      <c r="DIE15" s="192"/>
      <c r="DIF15" s="192"/>
      <c r="DIG15" s="192"/>
      <c r="DIH15" s="192"/>
      <c r="DII15" s="192"/>
      <c r="DIJ15" s="192"/>
      <c r="DIK15" s="192"/>
      <c r="DIL15" s="192"/>
      <c r="DIM15" s="192"/>
      <c r="DIN15" s="192"/>
      <c r="DIO15" s="192"/>
      <c r="DIP15" s="192"/>
      <c r="DIQ15" s="192"/>
      <c r="DIR15" s="192"/>
      <c r="DIS15" s="192"/>
      <c r="DIT15" s="192"/>
      <c r="DIU15" s="192"/>
      <c r="DIV15" s="192"/>
      <c r="DIW15" s="192"/>
      <c r="DIX15" s="192"/>
      <c r="DIY15" s="192"/>
      <c r="DIZ15" s="192"/>
      <c r="DJA15" s="192"/>
      <c r="DJB15" s="192"/>
      <c r="DJC15" s="192"/>
      <c r="DJD15" s="192"/>
      <c r="DJE15" s="192"/>
      <c r="DJF15" s="192"/>
      <c r="DJG15" s="192"/>
      <c r="DJH15" s="192"/>
      <c r="DJI15" s="192"/>
      <c r="DJJ15" s="192"/>
      <c r="DJK15" s="192"/>
      <c r="DJL15" s="192"/>
      <c r="DJM15" s="192"/>
      <c r="DJN15" s="192"/>
      <c r="DJO15" s="192"/>
      <c r="DJP15" s="192"/>
      <c r="DJQ15" s="192"/>
      <c r="DJR15" s="192"/>
      <c r="DJS15" s="192"/>
      <c r="DJT15" s="192"/>
      <c r="DJU15" s="192"/>
      <c r="DJV15" s="192"/>
      <c r="DJW15" s="192"/>
      <c r="DJX15" s="192"/>
      <c r="DJY15" s="192"/>
      <c r="DJZ15" s="192"/>
      <c r="DKA15" s="192"/>
      <c r="DKB15" s="192"/>
      <c r="DKC15" s="192"/>
      <c r="DKD15" s="192"/>
      <c r="DKE15" s="192"/>
      <c r="DKF15" s="192"/>
      <c r="DKG15" s="192"/>
      <c r="DKH15" s="192"/>
      <c r="DKI15" s="192"/>
      <c r="DKJ15" s="192"/>
      <c r="DKK15" s="192"/>
      <c r="DKL15" s="192"/>
      <c r="DKM15" s="192"/>
      <c r="DKN15" s="192"/>
      <c r="DKO15" s="192"/>
      <c r="DKP15" s="192"/>
      <c r="DKQ15" s="192"/>
      <c r="DKR15" s="192"/>
      <c r="DKS15" s="192"/>
      <c r="DKT15" s="192"/>
      <c r="DKU15" s="192"/>
      <c r="DKV15" s="192"/>
      <c r="DKW15" s="192"/>
      <c r="DKX15" s="192"/>
      <c r="DKY15" s="192"/>
      <c r="DKZ15" s="192"/>
      <c r="DLA15" s="192"/>
      <c r="DLB15" s="192"/>
      <c r="DLC15" s="192"/>
      <c r="DLD15" s="192"/>
      <c r="DLE15" s="192"/>
      <c r="DLF15" s="192"/>
      <c r="DLG15" s="192"/>
      <c r="DLH15" s="192"/>
      <c r="DLI15" s="192"/>
      <c r="DLJ15" s="192"/>
      <c r="DLK15" s="192"/>
      <c r="DLL15" s="192"/>
      <c r="DLM15" s="192"/>
      <c r="DLN15" s="192"/>
      <c r="DLO15" s="192"/>
      <c r="DLP15" s="192"/>
      <c r="DLQ15" s="192"/>
      <c r="DLR15" s="192"/>
      <c r="DLS15" s="192"/>
      <c r="DLT15" s="192"/>
      <c r="DLU15" s="192"/>
      <c r="DLV15" s="192"/>
      <c r="DLW15" s="192"/>
      <c r="DLX15" s="192"/>
      <c r="DLY15" s="192"/>
      <c r="DLZ15" s="192"/>
      <c r="DMA15" s="192"/>
      <c r="DMB15" s="192"/>
      <c r="DMC15" s="192"/>
      <c r="DMD15" s="192"/>
      <c r="DME15" s="192"/>
      <c r="DMF15" s="192"/>
      <c r="DMG15" s="192"/>
      <c r="DMH15" s="192"/>
      <c r="DMI15" s="192"/>
      <c r="DMJ15" s="192"/>
      <c r="DMK15" s="192"/>
      <c r="DML15" s="192"/>
      <c r="DMM15" s="192"/>
      <c r="DMN15" s="192"/>
      <c r="DMO15" s="192"/>
      <c r="DMP15" s="192"/>
      <c r="DMQ15" s="192"/>
      <c r="DMR15" s="192"/>
      <c r="DMS15" s="192"/>
      <c r="DMT15" s="192"/>
      <c r="DMU15" s="192"/>
      <c r="DMV15" s="192"/>
      <c r="DMW15" s="192"/>
      <c r="DMX15" s="192"/>
      <c r="DMY15" s="192"/>
      <c r="DMZ15" s="192"/>
      <c r="DNA15" s="192"/>
      <c r="DNB15" s="192"/>
      <c r="DNC15" s="192"/>
      <c r="DND15" s="192"/>
      <c r="DNE15" s="192"/>
      <c r="DNF15" s="192"/>
      <c r="DNG15" s="192"/>
      <c r="DNH15" s="192"/>
      <c r="DNI15" s="192"/>
      <c r="DNJ15" s="192"/>
      <c r="DNK15" s="192"/>
      <c r="DNL15" s="192"/>
      <c r="DNM15" s="192"/>
      <c r="DNN15" s="192"/>
      <c r="DNO15" s="192"/>
      <c r="DNP15" s="192"/>
      <c r="DNQ15" s="192"/>
      <c r="DNR15" s="192"/>
      <c r="DNS15" s="192"/>
      <c r="DNT15" s="192"/>
      <c r="DNU15" s="192"/>
      <c r="DNV15" s="192"/>
      <c r="DNW15" s="192"/>
      <c r="DNX15" s="192"/>
      <c r="DNY15" s="192"/>
      <c r="DNZ15" s="192"/>
      <c r="DOA15" s="192"/>
      <c r="DOB15" s="192"/>
      <c r="DOC15" s="192"/>
      <c r="DOD15" s="192"/>
      <c r="DOE15" s="192"/>
      <c r="DOF15" s="192"/>
      <c r="DOG15" s="192"/>
      <c r="DOH15" s="192"/>
      <c r="DOI15" s="192"/>
      <c r="DOJ15" s="192"/>
      <c r="DOK15" s="192"/>
      <c r="DOL15" s="192"/>
      <c r="DOM15" s="192"/>
      <c r="DON15" s="192"/>
      <c r="DOO15" s="192"/>
      <c r="DOP15" s="192"/>
      <c r="DOQ15" s="192"/>
      <c r="DOR15" s="192"/>
      <c r="DOS15" s="192"/>
      <c r="DOT15" s="192"/>
      <c r="DOU15" s="192"/>
      <c r="DOV15" s="192"/>
      <c r="DOW15" s="192"/>
      <c r="DOX15" s="192"/>
      <c r="DOY15" s="192"/>
      <c r="DOZ15" s="192"/>
      <c r="DPA15" s="192"/>
      <c r="DPB15" s="192"/>
      <c r="DPC15" s="192"/>
      <c r="DPD15" s="192"/>
      <c r="DPE15" s="192"/>
      <c r="DPF15" s="192"/>
      <c r="DPG15" s="192"/>
      <c r="DPH15" s="192"/>
      <c r="DPI15" s="192"/>
      <c r="DPJ15" s="192"/>
      <c r="DPK15" s="192"/>
      <c r="DPL15" s="192"/>
      <c r="DPM15" s="192"/>
      <c r="DPN15" s="192"/>
      <c r="DPO15" s="192"/>
      <c r="DPP15" s="192"/>
      <c r="DPQ15" s="192"/>
      <c r="DPR15" s="192"/>
      <c r="DPS15" s="192"/>
      <c r="DPT15" s="192"/>
      <c r="DPU15" s="192"/>
      <c r="DPV15" s="192"/>
      <c r="DPW15" s="192"/>
      <c r="DPX15" s="192"/>
      <c r="DPY15" s="192"/>
      <c r="DPZ15" s="192"/>
      <c r="DQA15" s="192"/>
      <c r="DQB15" s="192"/>
      <c r="DQC15" s="192"/>
      <c r="DQD15" s="192"/>
      <c r="DQE15" s="192"/>
      <c r="DQF15" s="192"/>
      <c r="DQG15" s="192"/>
      <c r="DQH15" s="192"/>
      <c r="DQI15" s="192"/>
      <c r="DQJ15" s="192"/>
      <c r="DQK15" s="192"/>
      <c r="DQL15" s="192"/>
      <c r="DQM15" s="192"/>
      <c r="DQN15" s="192"/>
      <c r="DQO15" s="192"/>
      <c r="DQP15" s="192"/>
      <c r="DQQ15" s="192"/>
      <c r="DQR15" s="192"/>
      <c r="DQS15" s="192"/>
      <c r="DQT15" s="192"/>
      <c r="DQU15" s="192"/>
      <c r="DQV15" s="192"/>
      <c r="DQW15" s="192"/>
      <c r="DQX15" s="192"/>
      <c r="DQY15" s="192"/>
      <c r="DQZ15" s="192"/>
      <c r="DRA15" s="192"/>
      <c r="DRB15" s="192"/>
      <c r="DRC15" s="192"/>
      <c r="DRD15" s="192"/>
      <c r="DRE15" s="192"/>
      <c r="DRF15" s="192"/>
      <c r="DRG15" s="192"/>
      <c r="DRH15" s="192"/>
      <c r="DRI15" s="192"/>
      <c r="DRJ15" s="192"/>
      <c r="DRK15" s="192"/>
      <c r="DRL15" s="192"/>
      <c r="DRM15" s="192"/>
      <c r="DRN15" s="192"/>
      <c r="DRO15" s="192"/>
      <c r="DRP15" s="192"/>
      <c r="DRQ15" s="192"/>
      <c r="DRR15" s="192"/>
      <c r="DRS15" s="192"/>
      <c r="DRT15" s="192"/>
      <c r="DRU15" s="192"/>
      <c r="DRV15" s="192"/>
      <c r="DRW15" s="192"/>
      <c r="DRX15" s="192"/>
      <c r="DRY15" s="192"/>
      <c r="DRZ15" s="192"/>
      <c r="DSA15" s="192"/>
      <c r="DSB15" s="192"/>
      <c r="DSC15" s="192"/>
      <c r="DSD15" s="192"/>
      <c r="DSE15" s="192"/>
      <c r="DSF15" s="192"/>
      <c r="DSG15" s="192"/>
      <c r="DSH15" s="192"/>
      <c r="DSI15" s="192"/>
      <c r="DSJ15" s="192"/>
      <c r="DSK15" s="192"/>
      <c r="DSL15" s="192"/>
      <c r="DSM15" s="192"/>
      <c r="DSN15" s="192"/>
      <c r="DSO15" s="192"/>
      <c r="DSP15" s="192"/>
      <c r="DSQ15" s="192"/>
      <c r="DSR15" s="192"/>
      <c r="DSS15" s="192"/>
      <c r="DST15" s="192"/>
      <c r="DSU15" s="192"/>
      <c r="DSV15" s="192"/>
      <c r="DSW15" s="192"/>
      <c r="DSX15" s="192"/>
      <c r="DSY15" s="192"/>
      <c r="DSZ15" s="192"/>
      <c r="DTA15" s="192"/>
      <c r="DTB15" s="192"/>
      <c r="DTC15" s="192"/>
      <c r="DTD15" s="192"/>
      <c r="DTE15" s="192"/>
      <c r="DTF15" s="192"/>
      <c r="DTG15" s="192"/>
      <c r="DTH15" s="192"/>
      <c r="DTI15" s="192"/>
      <c r="DTJ15" s="192"/>
      <c r="DTK15" s="192"/>
      <c r="DTL15" s="192"/>
      <c r="DTM15" s="192"/>
      <c r="DTN15" s="192"/>
      <c r="DTO15" s="192"/>
      <c r="DTP15" s="192"/>
      <c r="DTQ15" s="192"/>
      <c r="DTR15" s="192"/>
      <c r="DTS15" s="192"/>
      <c r="DTT15" s="192"/>
      <c r="DTU15" s="192"/>
      <c r="DTV15" s="192"/>
      <c r="DTW15" s="192"/>
      <c r="DTX15" s="192"/>
      <c r="DTY15" s="192"/>
      <c r="DTZ15" s="192"/>
      <c r="DUA15" s="192"/>
      <c r="DUB15" s="192"/>
      <c r="DUC15" s="192"/>
      <c r="DUD15" s="192"/>
      <c r="DUE15" s="192"/>
      <c r="DUF15" s="192"/>
      <c r="DUG15" s="192"/>
      <c r="DUH15" s="192"/>
      <c r="DUI15" s="192"/>
      <c r="DUJ15" s="192"/>
      <c r="DUK15" s="192"/>
      <c r="DUL15" s="192"/>
      <c r="DUM15" s="192"/>
      <c r="DUN15" s="192"/>
      <c r="DUO15" s="192"/>
      <c r="DUP15" s="192"/>
      <c r="DUQ15" s="192"/>
      <c r="DUR15" s="192"/>
      <c r="DUS15" s="192"/>
      <c r="DUT15" s="192"/>
      <c r="DUU15" s="192"/>
      <c r="DUV15" s="192"/>
      <c r="DUW15" s="192"/>
      <c r="DUX15" s="192"/>
      <c r="DUY15" s="192"/>
      <c r="DUZ15" s="192"/>
      <c r="DVA15" s="192"/>
      <c r="DVB15" s="192"/>
      <c r="DVC15" s="192"/>
      <c r="DVD15" s="192"/>
      <c r="DVE15" s="192"/>
      <c r="DVF15" s="192"/>
      <c r="DVG15" s="192"/>
      <c r="DVH15" s="192"/>
      <c r="DVI15" s="192"/>
      <c r="DVJ15" s="192"/>
      <c r="DVK15" s="192"/>
      <c r="DVL15" s="192"/>
      <c r="DVM15" s="192"/>
      <c r="DVN15" s="192"/>
      <c r="DVO15" s="192"/>
      <c r="DVP15" s="192"/>
      <c r="DVQ15" s="192"/>
      <c r="DVR15" s="192"/>
      <c r="DVS15" s="192"/>
      <c r="DVT15" s="192"/>
      <c r="DVU15" s="192"/>
      <c r="DVV15" s="192"/>
      <c r="DVW15" s="192"/>
      <c r="DVX15" s="192"/>
      <c r="DVY15" s="192"/>
      <c r="DVZ15" s="192"/>
      <c r="DWA15" s="192"/>
      <c r="DWB15" s="192"/>
      <c r="DWC15" s="192"/>
      <c r="DWD15" s="192"/>
      <c r="DWE15" s="192"/>
      <c r="DWF15" s="192"/>
      <c r="DWG15" s="192"/>
      <c r="DWH15" s="192"/>
      <c r="DWI15" s="192"/>
      <c r="DWJ15" s="192"/>
      <c r="DWK15" s="192"/>
      <c r="DWL15" s="192"/>
      <c r="DWM15" s="192"/>
      <c r="DWN15" s="192"/>
      <c r="DWO15" s="192"/>
      <c r="DWP15" s="192"/>
      <c r="DWQ15" s="192"/>
      <c r="DWR15" s="192"/>
      <c r="DWS15" s="192"/>
      <c r="DWT15" s="192"/>
      <c r="DWU15" s="192"/>
      <c r="DWV15" s="192"/>
      <c r="DWW15" s="192"/>
      <c r="DWX15" s="192"/>
      <c r="DWY15" s="192"/>
      <c r="DWZ15" s="192"/>
      <c r="DXA15" s="192"/>
      <c r="DXB15" s="192"/>
      <c r="DXC15" s="192"/>
      <c r="DXD15" s="192"/>
      <c r="DXE15" s="192"/>
      <c r="DXF15" s="192"/>
      <c r="DXG15" s="192"/>
      <c r="DXH15" s="192"/>
      <c r="DXI15" s="192"/>
      <c r="DXJ15" s="192"/>
      <c r="DXK15" s="192"/>
      <c r="DXL15" s="192"/>
      <c r="DXM15" s="192"/>
      <c r="DXN15" s="192"/>
      <c r="DXO15" s="192"/>
      <c r="DXP15" s="192"/>
      <c r="DXQ15" s="192"/>
      <c r="DXR15" s="192"/>
      <c r="DXS15" s="192"/>
      <c r="DXT15" s="192"/>
      <c r="DXU15" s="192"/>
      <c r="DXV15" s="192"/>
      <c r="DXW15" s="192"/>
      <c r="DXX15" s="192"/>
      <c r="DXY15" s="192"/>
      <c r="DXZ15" s="192"/>
      <c r="DYA15" s="192"/>
      <c r="DYB15" s="192"/>
      <c r="DYC15" s="192"/>
      <c r="DYD15" s="192"/>
      <c r="DYE15" s="192"/>
      <c r="DYF15" s="192"/>
      <c r="DYG15" s="192"/>
      <c r="DYH15" s="192"/>
      <c r="DYI15" s="192"/>
      <c r="DYJ15" s="192"/>
      <c r="DYK15" s="192"/>
      <c r="DYL15" s="192"/>
      <c r="DYM15" s="192"/>
      <c r="DYN15" s="192"/>
      <c r="DYO15" s="192"/>
      <c r="DYP15" s="192"/>
      <c r="DYQ15" s="192"/>
      <c r="DYR15" s="192"/>
      <c r="DYS15" s="192"/>
      <c r="DYT15" s="192"/>
      <c r="DYU15" s="192"/>
      <c r="DYV15" s="192"/>
      <c r="DYW15" s="192"/>
      <c r="DYX15" s="192"/>
      <c r="DYY15" s="192"/>
      <c r="DYZ15" s="192"/>
      <c r="DZA15" s="192"/>
      <c r="DZB15" s="192"/>
      <c r="DZC15" s="192"/>
      <c r="DZD15" s="192"/>
      <c r="DZE15" s="192"/>
      <c r="DZF15" s="192"/>
      <c r="DZG15" s="192"/>
      <c r="DZH15" s="192"/>
      <c r="DZI15" s="192"/>
      <c r="DZJ15" s="192"/>
      <c r="DZK15" s="192"/>
      <c r="DZL15" s="192"/>
      <c r="DZM15" s="192"/>
      <c r="DZN15" s="192"/>
      <c r="DZO15" s="192"/>
      <c r="DZP15" s="192"/>
      <c r="DZQ15" s="192"/>
      <c r="DZR15" s="192"/>
      <c r="DZS15" s="192"/>
      <c r="DZT15" s="192"/>
      <c r="DZU15" s="192"/>
      <c r="DZV15" s="192"/>
      <c r="DZW15" s="192"/>
      <c r="DZX15" s="192"/>
      <c r="DZY15" s="192"/>
      <c r="DZZ15" s="192"/>
      <c r="EAA15" s="192"/>
      <c r="EAB15" s="192"/>
      <c r="EAC15" s="192"/>
      <c r="EAD15" s="192"/>
      <c r="EAE15" s="192"/>
      <c r="EAF15" s="192"/>
      <c r="EAG15" s="192"/>
      <c r="EAH15" s="192"/>
      <c r="EAI15" s="192"/>
      <c r="EAJ15" s="192"/>
      <c r="EAK15" s="192"/>
      <c r="EAL15" s="192"/>
      <c r="EAM15" s="192"/>
      <c r="EAN15" s="192"/>
      <c r="EAO15" s="192"/>
      <c r="EAP15" s="192"/>
      <c r="EAQ15" s="192"/>
      <c r="EAR15" s="192"/>
      <c r="EAS15" s="192"/>
      <c r="EAT15" s="192"/>
      <c r="EAU15" s="192"/>
      <c r="EAV15" s="192"/>
      <c r="EAW15" s="192"/>
      <c r="EAX15" s="192"/>
      <c r="EAY15" s="192"/>
      <c r="EAZ15" s="192"/>
      <c r="EBA15" s="192"/>
      <c r="EBB15" s="192"/>
      <c r="EBC15" s="192"/>
      <c r="EBD15" s="192"/>
      <c r="EBE15" s="192"/>
      <c r="EBF15" s="192"/>
      <c r="EBG15" s="192"/>
      <c r="EBH15" s="192"/>
      <c r="EBI15" s="192"/>
      <c r="EBJ15" s="192"/>
      <c r="EBK15" s="192"/>
      <c r="EBL15" s="192"/>
      <c r="EBM15" s="192"/>
      <c r="EBN15" s="192"/>
      <c r="EBO15" s="192"/>
      <c r="EBP15" s="192"/>
      <c r="EBQ15" s="192"/>
      <c r="EBR15" s="192"/>
      <c r="EBS15" s="192"/>
      <c r="EBT15" s="192"/>
      <c r="EBU15" s="192"/>
      <c r="EBV15" s="192"/>
      <c r="EBW15" s="192"/>
      <c r="EBX15" s="192"/>
      <c r="EBY15" s="192"/>
      <c r="EBZ15" s="192"/>
      <c r="ECA15" s="192"/>
      <c r="ECB15" s="192"/>
      <c r="ECC15" s="192"/>
      <c r="ECD15" s="192"/>
      <c r="ECE15" s="192"/>
      <c r="ECF15" s="192"/>
      <c r="ECG15" s="192"/>
      <c r="ECH15" s="192"/>
      <c r="ECI15" s="192"/>
      <c r="ECJ15" s="192"/>
      <c r="ECK15" s="192"/>
      <c r="ECL15" s="192"/>
      <c r="ECM15" s="192"/>
      <c r="ECN15" s="192"/>
      <c r="ECO15" s="192"/>
      <c r="ECP15" s="192"/>
      <c r="ECQ15" s="192"/>
      <c r="ECR15" s="192"/>
      <c r="ECS15" s="192"/>
      <c r="ECT15" s="192"/>
      <c r="ECU15" s="192"/>
      <c r="ECV15" s="192"/>
      <c r="ECW15" s="192"/>
      <c r="ECX15" s="192"/>
      <c r="ECY15" s="192"/>
      <c r="ECZ15" s="192"/>
      <c r="EDA15" s="192"/>
      <c r="EDB15" s="192"/>
      <c r="EDC15" s="192"/>
      <c r="EDD15" s="192"/>
      <c r="EDE15" s="192"/>
      <c r="EDF15" s="192"/>
      <c r="EDG15" s="192"/>
      <c r="EDH15" s="192"/>
      <c r="EDI15" s="192"/>
      <c r="EDJ15" s="192"/>
      <c r="EDK15" s="192"/>
      <c r="EDL15" s="192"/>
      <c r="EDM15" s="192"/>
      <c r="EDN15" s="192"/>
      <c r="EDO15" s="192"/>
      <c r="EDP15" s="192"/>
      <c r="EDQ15" s="192"/>
      <c r="EDR15" s="192"/>
      <c r="EDS15" s="192"/>
      <c r="EDT15" s="192"/>
      <c r="EDU15" s="192"/>
      <c r="EDV15" s="192"/>
      <c r="EDW15" s="192"/>
      <c r="EDX15" s="192"/>
      <c r="EDY15" s="192"/>
      <c r="EDZ15" s="192"/>
      <c r="EEA15" s="192"/>
      <c r="EEB15" s="192"/>
      <c r="EEC15" s="192"/>
      <c r="EED15" s="192"/>
      <c r="EEE15" s="192"/>
      <c r="EEF15" s="192"/>
      <c r="EEG15" s="192"/>
      <c r="EEH15" s="192"/>
      <c r="EEI15" s="192"/>
      <c r="EEJ15" s="192"/>
      <c r="EEK15" s="192"/>
      <c r="EEL15" s="192"/>
      <c r="EEM15" s="192"/>
      <c r="EEN15" s="192"/>
      <c r="EEO15" s="192"/>
      <c r="EEP15" s="192"/>
      <c r="EEQ15" s="192"/>
      <c r="EER15" s="192"/>
      <c r="EES15" s="192"/>
      <c r="EET15" s="192"/>
      <c r="EEU15" s="192"/>
      <c r="EEV15" s="192"/>
      <c r="EEW15" s="192"/>
      <c r="EEX15" s="192"/>
      <c r="EEY15" s="192"/>
      <c r="EEZ15" s="192"/>
      <c r="EFA15" s="192"/>
      <c r="EFB15" s="192"/>
      <c r="EFC15" s="192"/>
      <c r="EFD15" s="192"/>
      <c r="EFE15" s="192"/>
      <c r="EFF15" s="192"/>
      <c r="EFG15" s="192"/>
      <c r="EFH15" s="192"/>
      <c r="EFI15" s="192"/>
      <c r="EFJ15" s="192"/>
      <c r="EFK15" s="192"/>
      <c r="EFL15" s="192"/>
      <c r="EFM15" s="192"/>
      <c r="EFN15" s="192"/>
      <c r="EFO15" s="192"/>
      <c r="EFP15" s="192"/>
      <c r="EFQ15" s="192"/>
      <c r="EFR15" s="192"/>
      <c r="EFS15" s="192"/>
      <c r="EFT15" s="192"/>
      <c r="EFU15" s="192"/>
      <c r="EFV15" s="192"/>
      <c r="EFW15" s="192"/>
      <c r="EFX15" s="192"/>
      <c r="EFY15" s="192"/>
      <c r="EFZ15" s="192"/>
      <c r="EGA15" s="192"/>
      <c r="EGB15" s="192"/>
      <c r="EGC15" s="192"/>
      <c r="EGD15" s="192"/>
      <c r="EGE15" s="192"/>
      <c r="EGF15" s="192"/>
      <c r="EGG15" s="192"/>
      <c r="EGH15" s="192"/>
      <c r="EGI15" s="192"/>
      <c r="EGJ15" s="192"/>
      <c r="EGK15" s="192"/>
      <c r="EGL15" s="192"/>
      <c r="EGM15" s="192"/>
      <c r="EGN15" s="192"/>
      <c r="EGO15" s="192"/>
      <c r="EGP15" s="192"/>
      <c r="EGQ15" s="192"/>
      <c r="EGR15" s="192"/>
      <c r="EGS15" s="192"/>
      <c r="EGT15" s="192"/>
      <c r="EGU15" s="192"/>
      <c r="EGV15" s="192"/>
      <c r="EGW15" s="192"/>
      <c r="EGX15" s="192"/>
      <c r="EGY15" s="192"/>
      <c r="EGZ15" s="192"/>
      <c r="EHA15" s="192"/>
      <c r="EHB15" s="192"/>
      <c r="EHC15" s="192"/>
      <c r="EHD15" s="192"/>
      <c r="EHE15" s="192"/>
      <c r="EHF15" s="192"/>
      <c r="EHG15" s="192"/>
      <c r="EHH15" s="192"/>
      <c r="EHI15" s="192"/>
      <c r="EHJ15" s="192"/>
      <c r="EHK15" s="192"/>
      <c r="EHL15" s="192"/>
      <c r="EHM15" s="192"/>
      <c r="EHN15" s="192"/>
      <c r="EHO15" s="192"/>
      <c r="EHP15" s="192"/>
      <c r="EHQ15" s="192"/>
      <c r="EHR15" s="192"/>
      <c r="EHS15" s="192"/>
      <c r="EHT15" s="192"/>
      <c r="EHU15" s="192"/>
      <c r="EHV15" s="192"/>
      <c r="EHW15" s="192"/>
      <c r="EHX15" s="192"/>
      <c r="EHY15" s="192"/>
      <c r="EHZ15" s="192"/>
      <c r="EIA15" s="192"/>
      <c r="EIB15" s="192"/>
      <c r="EIC15" s="192"/>
      <c r="EID15" s="192"/>
      <c r="EIE15" s="192"/>
      <c r="EIF15" s="192"/>
      <c r="EIG15" s="192"/>
      <c r="EIH15" s="192"/>
      <c r="EII15" s="192"/>
      <c r="EIJ15" s="192"/>
      <c r="EIK15" s="192"/>
      <c r="EIL15" s="192"/>
      <c r="EIM15" s="192"/>
      <c r="EIN15" s="192"/>
      <c r="EIO15" s="192"/>
      <c r="EIP15" s="192"/>
      <c r="EIQ15" s="192"/>
      <c r="EIR15" s="192"/>
      <c r="EIS15" s="192"/>
      <c r="EIT15" s="192"/>
      <c r="EIU15" s="192"/>
      <c r="EIV15" s="192"/>
      <c r="EIW15" s="192"/>
      <c r="EIX15" s="192"/>
      <c r="EIY15" s="192"/>
      <c r="EIZ15" s="192"/>
      <c r="EJA15" s="192"/>
      <c r="EJB15" s="192"/>
      <c r="EJC15" s="192"/>
      <c r="EJD15" s="192"/>
      <c r="EJE15" s="192"/>
      <c r="EJF15" s="192"/>
      <c r="EJG15" s="192"/>
      <c r="EJH15" s="192"/>
      <c r="EJI15" s="192"/>
      <c r="EJJ15" s="192"/>
      <c r="EJK15" s="192"/>
      <c r="EJL15" s="192"/>
      <c r="EJM15" s="192"/>
      <c r="EJN15" s="192"/>
      <c r="EJO15" s="192"/>
      <c r="EJP15" s="192"/>
      <c r="EJQ15" s="192"/>
      <c r="EJR15" s="192"/>
      <c r="EJS15" s="192"/>
      <c r="EJT15" s="192"/>
      <c r="EJU15" s="192"/>
      <c r="EJV15" s="192"/>
      <c r="EJW15" s="192"/>
      <c r="EJX15" s="192"/>
      <c r="EJY15" s="192"/>
      <c r="EJZ15" s="192"/>
      <c r="EKA15" s="192"/>
      <c r="EKB15" s="192"/>
      <c r="EKC15" s="192"/>
      <c r="EKD15" s="192"/>
      <c r="EKE15" s="192"/>
      <c r="EKF15" s="192"/>
      <c r="EKG15" s="192"/>
      <c r="EKH15" s="192"/>
      <c r="EKI15" s="192"/>
      <c r="EKJ15" s="192"/>
      <c r="EKK15" s="192"/>
      <c r="EKL15" s="192"/>
      <c r="EKM15" s="192"/>
      <c r="EKN15" s="192"/>
      <c r="EKO15" s="192"/>
      <c r="EKP15" s="192"/>
      <c r="EKQ15" s="192"/>
      <c r="EKR15" s="192"/>
      <c r="EKS15" s="192"/>
      <c r="EKT15" s="192"/>
      <c r="EKU15" s="192"/>
      <c r="EKV15" s="192"/>
      <c r="EKW15" s="192"/>
      <c r="EKX15" s="192"/>
      <c r="EKY15" s="192"/>
      <c r="EKZ15" s="192"/>
      <c r="ELA15" s="192"/>
      <c r="ELB15" s="192"/>
      <c r="ELC15" s="192"/>
      <c r="ELD15" s="192"/>
      <c r="ELE15" s="192"/>
      <c r="ELF15" s="192"/>
      <c r="ELG15" s="192"/>
      <c r="ELH15" s="192"/>
      <c r="ELI15" s="192"/>
      <c r="ELJ15" s="192"/>
      <c r="ELK15" s="192"/>
      <c r="ELL15" s="192"/>
      <c r="ELM15" s="192"/>
      <c r="ELN15" s="192"/>
      <c r="ELO15" s="192"/>
      <c r="ELP15" s="192"/>
      <c r="ELQ15" s="192"/>
      <c r="ELR15" s="192"/>
      <c r="ELS15" s="192"/>
      <c r="ELT15" s="192"/>
      <c r="ELU15" s="192"/>
      <c r="ELV15" s="192"/>
      <c r="ELW15" s="192"/>
      <c r="ELX15" s="192"/>
      <c r="ELY15" s="192"/>
      <c r="ELZ15" s="192"/>
      <c r="EMA15" s="192"/>
      <c r="EMB15" s="192"/>
      <c r="EMC15" s="192"/>
      <c r="EMD15" s="192"/>
      <c r="EME15" s="192"/>
      <c r="EMF15" s="192"/>
      <c r="EMG15" s="192"/>
      <c r="EMH15" s="192"/>
      <c r="EMI15" s="192"/>
      <c r="EMJ15" s="192"/>
      <c r="EMK15" s="192"/>
      <c r="EML15" s="192"/>
      <c r="EMM15" s="192"/>
      <c r="EMN15" s="192"/>
      <c r="EMO15" s="192"/>
      <c r="EMP15" s="192"/>
      <c r="EMQ15" s="192"/>
      <c r="EMR15" s="192"/>
      <c r="EMS15" s="192"/>
      <c r="EMT15" s="192"/>
      <c r="EMU15" s="192"/>
      <c r="EMV15" s="192"/>
      <c r="EMW15" s="192"/>
      <c r="EMX15" s="192"/>
      <c r="EMY15" s="192"/>
      <c r="EMZ15" s="192"/>
      <c r="ENA15" s="192"/>
      <c r="ENB15" s="192"/>
      <c r="ENC15" s="192"/>
      <c r="END15" s="192"/>
      <c r="ENE15" s="192"/>
      <c r="ENF15" s="192"/>
      <c r="ENG15" s="192"/>
      <c r="ENH15" s="192"/>
      <c r="ENI15" s="192"/>
      <c r="ENJ15" s="192"/>
      <c r="ENK15" s="192"/>
      <c r="ENL15" s="192"/>
      <c r="ENM15" s="192"/>
      <c r="ENN15" s="192"/>
      <c r="ENO15" s="192"/>
      <c r="ENP15" s="192"/>
      <c r="ENQ15" s="192"/>
      <c r="ENR15" s="192"/>
      <c r="ENS15" s="192"/>
      <c r="ENT15" s="192"/>
      <c r="ENU15" s="192"/>
      <c r="ENV15" s="192"/>
      <c r="ENW15" s="192"/>
      <c r="ENX15" s="192"/>
      <c r="ENY15" s="192"/>
      <c r="ENZ15" s="192"/>
      <c r="EOA15" s="192"/>
      <c r="EOB15" s="192"/>
      <c r="EOC15" s="192"/>
      <c r="EOD15" s="192"/>
      <c r="EOE15" s="192"/>
      <c r="EOF15" s="192"/>
      <c r="EOG15" s="192"/>
      <c r="EOH15" s="192"/>
      <c r="EOI15" s="192"/>
      <c r="EOJ15" s="192"/>
      <c r="EOK15" s="192"/>
      <c r="EOL15" s="192"/>
      <c r="EOM15" s="192"/>
      <c r="EON15" s="192"/>
      <c r="EOO15" s="192"/>
      <c r="EOP15" s="192"/>
      <c r="EOQ15" s="192"/>
      <c r="EOR15" s="192"/>
      <c r="EOS15" s="192"/>
      <c r="EOT15" s="192"/>
      <c r="EOU15" s="192"/>
      <c r="EOV15" s="192"/>
      <c r="EOW15" s="192"/>
      <c r="EOX15" s="192"/>
      <c r="EOY15" s="192"/>
      <c r="EOZ15" s="192"/>
      <c r="EPA15" s="192"/>
      <c r="EPB15" s="192"/>
      <c r="EPC15" s="192"/>
      <c r="EPD15" s="192"/>
      <c r="EPE15" s="192"/>
      <c r="EPF15" s="192"/>
      <c r="EPG15" s="192"/>
      <c r="EPH15" s="192"/>
      <c r="EPI15" s="192"/>
      <c r="EPJ15" s="192"/>
      <c r="EPK15" s="192"/>
      <c r="EPL15" s="192"/>
      <c r="EPM15" s="192"/>
      <c r="EPN15" s="192"/>
      <c r="EPO15" s="192"/>
      <c r="EPP15" s="192"/>
      <c r="EPQ15" s="192"/>
      <c r="EPR15" s="192"/>
      <c r="EPS15" s="192"/>
      <c r="EPT15" s="192"/>
      <c r="EPU15" s="192"/>
      <c r="EPV15" s="192"/>
      <c r="EPW15" s="192"/>
      <c r="EPX15" s="192"/>
      <c r="EPY15" s="192"/>
      <c r="EPZ15" s="192"/>
      <c r="EQA15" s="192"/>
      <c r="EQB15" s="192"/>
      <c r="EQC15" s="192"/>
      <c r="EQD15" s="192"/>
      <c r="EQE15" s="192"/>
      <c r="EQF15" s="192"/>
      <c r="EQG15" s="192"/>
      <c r="EQH15" s="192"/>
      <c r="EQI15" s="192"/>
      <c r="EQJ15" s="192"/>
      <c r="EQK15" s="192"/>
      <c r="EQL15" s="192"/>
      <c r="EQM15" s="192"/>
      <c r="EQN15" s="192"/>
      <c r="EQO15" s="192"/>
      <c r="EQP15" s="192"/>
      <c r="EQQ15" s="192"/>
      <c r="EQR15" s="192"/>
      <c r="EQS15" s="192"/>
      <c r="EQT15" s="192"/>
      <c r="EQU15" s="192"/>
      <c r="EQV15" s="192"/>
      <c r="EQW15" s="192"/>
      <c r="EQX15" s="192"/>
      <c r="EQY15" s="192"/>
      <c r="EQZ15" s="192"/>
      <c r="ERA15" s="192"/>
      <c r="ERB15" s="192"/>
      <c r="ERC15" s="192"/>
      <c r="ERD15" s="192"/>
      <c r="ERE15" s="192"/>
      <c r="ERF15" s="192"/>
      <c r="ERG15" s="192"/>
      <c r="ERH15" s="192"/>
      <c r="ERI15" s="192"/>
      <c r="ERJ15" s="192"/>
      <c r="ERK15" s="192"/>
      <c r="ERL15" s="192"/>
      <c r="ERM15" s="192"/>
      <c r="ERN15" s="192"/>
      <c r="ERO15" s="192"/>
      <c r="ERP15" s="192"/>
      <c r="ERQ15" s="192"/>
      <c r="ERR15" s="192"/>
      <c r="ERS15" s="192"/>
      <c r="ERT15" s="192"/>
      <c r="ERU15" s="192"/>
      <c r="ERV15" s="192"/>
      <c r="ERW15" s="192"/>
      <c r="ERX15" s="192"/>
      <c r="ERY15" s="192"/>
      <c r="ERZ15" s="192"/>
      <c r="ESA15" s="192"/>
      <c r="ESB15" s="192"/>
      <c r="ESC15" s="192"/>
      <c r="ESD15" s="192"/>
      <c r="ESE15" s="192"/>
      <c r="ESF15" s="192"/>
      <c r="ESG15" s="192"/>
      <c r="ESH15" s="192"/>
      <c r="ESI15" s="192"/>
      <c r="ESJ15" s="192"/>
      <c r="ESK15" s="192"/>
      <c r="ESL15" s="192"/>
      <c r="ESM15" s="192"/>
      <c r="ESN15" s="192"/>
      <c r="ESO15" s="192"/>
      <c r="ESP15" s="192"/>
      <c r="ESQ15" s="192"/>
      <c r="ESR15" s="192"/>
      <c r="ESS15" s="192"/>
      <c r="EST15" s="192"/>
      <c r="ESU15" s="192"/>
      <c r="ESV15" s="192"/>
      <c r="ESW15" s="192"/>
      <c r="ESX15" s="192"/>
      <c r="ESY15" s="192"/>
      <c r="ESZ15" s="192"/>
      <c r="ETA15" s="192"/>
      <c r="ETB15" s="192"/>
      <c r="ETC15" s="192"/>
      <c r="ETD15" s="192"/>
      <c r="ETE15" s="192"/>
      <c r="ETF15" s="192"/>
      <c r="ETG15" s="192"/>
      <c r="ETH15" s="192"/>
      <c r="ETI15" s="192"/>
      <c r="ETJ15" s="192"/>
      <c r="ETK15" s="192"/>
      <c r="ETL15" s="192"/>
      <c r="ETM15" s="192"/>
      <c r="ETN15" s="192"/>
      <c r="ETO15" s="192"/>
      <c r="ETP15" s="192"/>
      <c r="ETQ15" s="192"/>
      <c r="ETR15" s="192"/>
      <c r="ETS15" s="192"/>
      <c r="ETT15" s="192"/>
      <c r="ETU15" s="192"/>
      <c r="ETV15" s="192"/>
      <c r="ETW15" s="192"/>
      <c r="ETX15" s="192"/>
      <c r="ETY15" s="192"/>
      <c r="ETZ15" s="192"/>
      <c r="EUA15" s="192"/>
      <c r="EUB15" s="192"/>
      <c r="EUC15" s="192"/>
      <c r="EUD15" s="192"/>
      <c r="EUE15" s="192"/>
      <c r="EUF15" s="192"/>
      <c r="EUG15" s="192"/>
      <c r="EUH15" s="192"/>
      <c r="EUI15" s="192"/>
      <c r="EUJ15" s="192"/>
      <c r="EUK15" s="192"/>
      <c r="EUL15" s="192"/>
      <c r="EUM15" s="192"/>
      <c r="EUN15" s="192"/>
      <c r="EUO15" s="192"/>
      <c r="EUP15" s="192"/>
      <c r="EUQ15" s="192"/>
      <c r="EUR15" s="192"/>
      <c r="EUS15" s="192"/>
      <c r="EUT15" s="192"/>
      <c r="EUU15" s="192"/>
      <c r="EUV15" s="192"/>
      <c r="EUW15" s="192"/>
      <c r="EUX15" s="192"/>
      <c r="EUY15" s="192"/>
      <c r="EUZ15" s="192"/>
      <c r="EVA15" s="192"/>
      <c r="EVB15" s="192"/>
      <c r="EVC15" s="192"/>
      <c r="EVD15" s="192"/>
      <c r="EVE15" s="192"/>
      <c r="EVF15" s="192"/>
      <c r="EVG15" s="192"/>
      <c r="EVH15" s="192"/>
      <c r="EVI15" s="192"/>
      <c r="EVJ15" s="192"/>
      <c r="EVK15" s="192"/>
      <c r="EVL15" s="192"/>
      <c r="EVM15" s="192"/>
      <c r="EVN15" s="192"/>
      <c r="EVO15" s="192"/>
      <c r="EVP15" s="192"/>
      <c r="EVQ15" s="192"/>
      <c r="EVR15" s="192"/>
      <c r="EVS15" s="192"/>
      <c r="EVT15" s="192"/>
      <c r="EVU15" s="192"/>
      <c r="EVV15" s="192"/>
      <c r="EVW15" s="192"/>
      <c r="EVX15" s="192"/>
      <c r="EVY15" s="192"/>
      <c r="EVZ15" s="192"/>
      <c r="EWA15" s="192"/>
      <c r="EWB15" s="192"/>
      <c r="EWC15" s="192"/>
      <c r="EWD15" s="192"/>
      <c r="EWE15" s="192"/>
      <c r="EWF15" s="192"/>
      <c r="EWG15" s="192"/>
      <c r="EWH15" s="192"/>
      <c r="EWI15" s="192"/>
      <c r="EWJ15" s="192"/>
      <c r="EWK15" s="192"/>
      <c r="EWL15" s="192"/>
      <c r="EWM15" s="192"/>
      <c r="EWN15" s="192"/>
      <c r="EWO15" s="192"/>
      <c r="EWP15" s="192"/>
      <c r="EWQ15" s="192"/>
      <c r="EWR15" s="192"/>
      <c r="EWS15" s="192"/>
      <c r="EWT15" s="192"/>
      <c r="EWU15" s="192"/>
      <c r="EWV15" s="192"/>
      <c r="EWW15" s="192"/>
      <c r="EWX15" s="192"/>
      <c r="EWY15" s="192"/>
      <c r="EWZ15" s="192"/>
      <c r="EXA15" s="192"/>
      <c r="EXB15" s="192"/>
      <c r="EXC15" s="192"/>
      <c r="EXD15" s="192"/>
      <c r="EXE15" s="192"/>
      <c r="EXF15" s="192"/>
      <c r="EXG15" s="192"/>
      <c r="EXH15" s="192"/>
      <c r="EXI15" s="192"/>
      <c r="EXJ15" s="192"/>
      <c r="EXK15" s="192"/>
      <c r="EXL15" s="192"/>
      <c r="EXM15" s="192"/>
      <c r="EXN15" s="192"/>
      <c r="EXO15" s="192"/>
      <c r="EXP15" s="192"/>
      <c r="EXQ15" s="192"/>
      <c r="EXR15" s="192"/>
      <c r="EXS15" s="192"/>
      <c r="EXT15" s="192"/>
      <c r="EXU15" s="192"/>
      <c r="EXV15" s="192"/>
      <c r="EXW15" s="192"/>
      <c r="EXX15" s="192"/>
      <c r="EXY15" s="192"/>
      <c r="EXZ15" s="192"/>
      <c r="EYA15" s="192"/>
      <c r="EYB15" s="192"/>
      <c r="EYC15" s="192"/>
      <c r="EYD15" s="192"/>
      <c r="EYE15" s="192"/>
      <c r="EYF15" s="192"/>
      <c r="EYG15" s="192"/>
      <c r="EYH15" s="192"/>
      <c r="EYI15" s="192"/>
      <c r="EYJ15" s="192"/>
      <c r="EYK15" s="192"/>
      <c r="EYL15" s="192"/>
      <c r="EYM15" s="192"/>
      <c r="EYN15" s="192"/>
      <c r="EYO15" s="192"/>
      <c r="EYP15" s="192"/>
      <c r="EYQ15" s="192"/>
      <c r="EYR15" s="192"/>
      <c r="EYS15" s="192"/>
      <c r="EYT15" s="192"/>
      <c r="EYU15" s="192"/>
      <c r="EYV15" s="192"/>
      <c r="EYW15" s="192"/>
      <c r="EYX15" s="192"/>
      <c r="EYY15" s="192"/>
      <c r="EYZ15" s="192"/>
      <c r="EZA15" s="192"/>
      <c r="EZB15" s="192"/>
      <c r="EZC15" s="192"/>
      <c r="EZD15" s="192"/>
      <c r="EZE15" s="192"/>
      <c r="EZF15" s="192"/>
      <c r="EZG15" s="192"/>
      <c r="EZH15" s="192"/>
      <c r="EZI15" s="192"/>
      <c r="EZJ15" s="192"/>
      <c r="EZK15" s="192"/>
      <c r="EZL15" s="192"/>
      <c r="EZM15" s="192"/>
      <c r="EZN15" s="192"/>
      <c r="EZO15" s="192"/>
      <c r="EZP15" s="192"/>
      <c r="EZQ15" s="192"/>
      <c r="EZR15" s="192"/>
      <c r="EZS15" s="192"/>
      <c r="EZT15" s="192"/>
      <c r="EZU15" s="192"/>
      <c r="EZV15" s="192"/>
      <c r="EZW15" s="192"/>
      <c r="EZX15" s="192"/>
      <c r="EZY15" s="192"/>
      <c r="EZZ15" s="192"/>
      <c r="FAA15" s="192"/>
      <c r="FAB15" s="192"/>
      <c r="FAC15" s="192"/>
      <c r="FAD15" s="192"/>
      <c r="FAE15" s="192"/>
      <c r="FAF15" s="192"/>
      <c r="FAG15" s="192"/>
      <c r="FAH15" s="192"/>
      <c r="FAI15" s="192"/>
      <c r="FAJ15" s="192"/>
      <c r="FAK15" s="192"/>
      <c r="FAL15" s="192"/>
      <c r="FAM15" s="192"/>
      <c r="FAN15" s="192"/>
      <c r="FAO15" s="192"/>
      <c r="FAP15" s="192"/>
      <c r="FAQ15" s="192"/>
      <c r="FAR15" s="192"/>
      <c r="FAS15" s="192"/>
      <c r="FAT15" s="192"/>
      <c r="FAU15" s="192"/>
      <c r="FAV15" s="192"/>
      <c r="FAW15" s="192"/>
      <c r="FAX15" s="192"/>
      <c r="FAY15" s="192"/>
      <c r="FAZ15" s="192"/>
      <c r="FBA15" s="192"/>
      <c r="FBB15" s="192"/>
      <c r="FBC15" s="192"/>
      <c r="FBD15" s="192"/>
      <c r="FBE15" s="192"/>
      <c r="FBF15" s="192"/>
      <c r="FBG15" s="192"/>
      <c r="FBH15" s="192"/>
      <c r="FBI15" s="192"/>
      <c r="FBJ15" s="192"/>
      <c r="FBK15" s="192"/>
      <c r="FBL15" s="192"/>
      <c r="FBM15" s="192"/>
      <c r="FBN15" s="192"/>
      <c r="FBO15" s="192"/>
      <c r="FBP15" s="192"/>
      <c r="FBQ15" s="192"/>
      <c r="FBR15" s="192"/>
      <c r="FBS15" s="192"/>
      <c r="FBT15" s="192"/>
      <c r="FBU15" s="192"/>
      <c r="FBV15" s="192"/>
      <c r="FBW15" s="192"/>
      <c r="FBX15" s="192"/>
      <c r="FBY15" s="192"/>
      <c r="FBZ15" s="192"/>
      <c r="FCA15" s="192"/>
      <c r="FCB15" s="192"/>
      <c r="FCC15" s="192"/>
      <c r="FCD15" s="192"/>
      <c r="FCE15" s="192"/>
      <c r="FCF15" s="192"/>
      <c r="FCG15" s="192"/>
      <c r="FCH15" s="192"/>
      <c r="FCI15" s="192"/>
      <c r="FCJ15" s="192"/>
      <c r="FCK15" s="192"/>
      <c r="FCL15" s="192"/>
      <c r="FCM15" s="192"/>
      <c r="FCN15" s="192"/>
      <c r="FCO15" s="192"/>
      <c r="FCP15" s="192"/>
      <c r="FCQ15" s="192"/>
      <c r="FCR15" s="192"/>
      <c r="FCS15" s="192"/>
      <c r="FCT15" s="192"/>
      <c r="FCU15" s="192"/>
      <c r="FCV15" s="192"/>
      <c r="FCW15" s="192"/>
      <c r="FCX15" s="192"/>
      <c r="FCY15" s="192"/>
      <c r="FCZ15" s="192"/>
      <c r="FDA15" s="192"/>
      <c r="FDB15" s="192"/>
      <c r="FDC15" s="192"/>
      <c r="FDD15" s="192"/>
      <c r="FDE15" s="192"/>
      <c r="FDF15" s="192"/>
      <c r="FDG15" s="192"/>
      <c r="FDH15" s="192"/>
      <c r="FDI15" s="192"/>
      <c r="FDJ15" s="192"/>
      <c r="FDK15" s="192"/>
      <c r="FDL15" s="192"/>
      <c r="FDM15" s="192"/>
      <c r="FDN15" s="192"/>
      <c r="FDO15" s="192"/>
      <c r="FDP15" s="192"/>
      <c r="FDQ15" s="192"/>
      <c r="FDR15" s="192"/>
      <c r="FDS15" s="192"/>
      <c r="FDT15" s="192"/>
      <c r="FDU15" s="192"/>
      <c r="FDV15" s="192"/>
      <c r="FDW15" s="192"/>
      <c r="FDX15" s="192"/>
      <c r="FDY15" s="192"/>
      <c r="FDZ15" s="192"/>
      <c r="FEA15" s="192"/>
      <c r="FEB15" s="192"/>
      <c r="FEC15" s="192"/>
      <c r="FED15" s="192"/>
      <c r="FEE15" s="192"/>
      <c r="FEF15" s="192"/>
      <c r="FEG15" s="192"/>
      <c r="FEH15" s="192"/>
      <c r="FEI15" s="192"/>
      <c r="FEJ15" s="192"/>
      <c r="FEK15" s="192"/>
      <c r="FEL15" s="192"/>
      <c r="FEM15" s="192"/>
      <c r="FEN15" s="192"/>
      <c r="FEO15" s="192"/>
      <c r="FEP15" s="192"/>
      <c r="FEQ15" s="192"/>
      <c r="FER15" s="192"/>
      <c r="FES15" s="192"/>
      <c r="FET15" s="192"/>
      <c r="FEU15" s="192"/>
      <c r="FEV15" s="192"/>
      <c r="FEW15" s="192"/>
      <c r="FEX15" s="192"/>
      <c r="FEY15" s="192"/>
      <c r="FEZ15" s="192"/>
      <c r="FFA15" s="192"/>
      <c r="FFB15" s="192"/>
      <c r="FFC15" s="192"/>
      <c r="FFD15" s="192"/>
      <c r="FFE15" s="192"/>
      <c r="FFF15" s="192"/>
      <c r="FFG15" s="192"/>
      <c r="FFH15" s="192"/>
      <c r="FFI15" s="192"/>
      <c r="FFJ15" s="192"/>
      <c r="FFK15" s="192"/>
      <c r="FFL15" s="192"/>
      <c r="FFM15" s="192"/>
      <c r="FFN15" s="192"/>
      <c r="FFO15" s="192"/>
      <c r="FFP15" s="192"/>
      <c r="FFQ15" s="192"/>
      <c r="FFR15" s="192"/>
      <c r="FFS15" s="192"/>
      <c r="FFT15" s="192"/>
      <c r="FFU15" s="192"/>
      <c r="FFV15" s="192"/>
      <c r="FFW15" s="192"/>
      <c r="FFX15" s="192"/>
      <c r="FFY15" s="192"/>
      <c r="FFZ15" s="192"/>
      <c r="FGA15" s="192"/>
      <c r="FGB15" s="192"/>
      <c r="FGC15" s="192"/>
      <c r="FGD15" s="192"/>
      <c r="FGE15" s="192"/>
      <c r="FGF15" s="192"/>
      <c r="FGG15" s="192"/>
      <c r="FGH15" s="192"/>
      <c r="FGI15" s="192"/>
      <c r="FGJ15" s="192"/>
      <c r="FGK15" s="192"/>
      <c r="FGL15" s="192"/>
      <c r="FGM15" s="192"/>
      <c r="FGN15" s="192"/>
      <c r="FGO15" s="192"/>
      <c r="FGP15" s="192"/>
      <c r="FGQ15" s="192"/>
      <c r="FGR15" s="192"/>
      <c r="FGS15" s="192"/>
      <c r="FGT15" s="192"/>
      <c r="FGU15" s="192"/>
      <c r="FGV15" s="192"/>
      <c r="FGW15" s="192"/>
      <c r="FGX15" s="192"/>
      <c r="FGY15" s="192"/>
      <c r="FGZ15" s="192"/>
      <c r="FHA15" s="192"/>
      <c r="FHB15" s="192"/>
      <c r="FHC15" s="192"/>
      <c r="FHD15" s="192"/>
      <c r="FHE15" s="192"/>
      <c r="FHF15" s="192"/>
      <c r="FHG15" s="192"/>
      <c r="FHH15" s="192"/>
      <c r="FHI15" s="192"/>
      <c r="FHJ15" s="192"/>
      <c r="FHK15" s="192"/>
      <c r="FHL15" s="192"/>
      <c r="FHM15" s="192"/>
      <c r="FHN15" s="192"/>
      <c r="FHO15" s="192"/>
      <c r="FHP15" s="192"/>
      <c r="FHQ15" s="192"/>
      <c r="FHR15" s="192"/>
      <c r="FHS15" s="192"/>
      <c r="FHT15" s="192"/>
      <c r="FHU15" s="192"/>
      <c r="FHV15" s="192"/>
      <c r="FHW15" s="192"/>
      <c r="FHX15" s="192"/>
      <c r="FHY15" s="192"/>
      <c r="FHZ15" s="192"/>
      <c r="FIA15" s="192"/>
      <c r="FIB15" s="192"/>
      <c r="FIC15" s="192"/>
      <c r="FID15" s="192"/>
      <c r="FIE15" s="192"/>
      <c r="FIF15" s="192"/>
      <c r="FIG15" s="192"/>
      <c r="FIH15" s="192"/>
      <c r="FII15" s="192"/>
      <c r="FIJ15" s="192"/>
      <c r="FIK15" s="192"/>
      <c r="FIL15" s="192"/>
      <c r="FIM15" s="192"/>
      <c r="FIN15" s="192"/>
      <c r="FIO15" s="192"/>
      <c r="FIP15" s="192"/>
      <c r="FIQ15" s="192"/>
      <c r="FIR15" s="192"/>
      <c r="FIS15" s="192"/>
      <c r="FIT15" s="192"/>
      <c r="FIU15" s="192"/>
      <c r="FIV15" s="192"/>
      <c r="FIW15" s="192"/>
      <c r="FIX15" s="192"/>
      <c r="FIY15" s="192"/>
      <c r="FIZ15" s="192"/>
      <c r="FJA15" s="192"/>
      <c r="FJB15" s="192"/>
      <c r="FJC15" s="192"/>
      <c r="FJD15" s="192"/>
      <c r="FJE15" s="192"/>
      <c r="FJF15" s="192"/>
      <c r="FJG15" s="192"/>
      <c r="FJH15" s="192"/>
      <c r="FJI15" s="192"/>
      <c r="FJJ15" s="192"/>
      <c r="FJK15" s="192"/>
      <c r="FJL15" s="192"/>
      <c r="FJM15" s="192"/>
      <c r="FJN15" s="192"/>
      <c r="FJO15" s="192"/>
      <c r="FJP15" s="192"/>
      <c r="FJQ15" s="192"/>
      <c r="FJR15" s="192"/>
      <c r="FJS15" s="192"/>
      <c r="FJT15" s="192"/>
      <c r="FJU15" s="192"/>
      <c r="FJV15" s="192"/>
      <c r="FJW15" s="192"/>
      <c r="FJX15" s="192"/>
      <c r="FJY15" s="192"/>
      <c r="FJZ15" s="192"/>
      <c r="FKA15" s="192"/>
      <c r="FKB15" s="192"/>
      <c r="FKC15" s="192"/>
      <c r="FKD15" s="192"/>
      <c r="FKE15" s="192"/>
      <c r="FKF15" s="192"/>
      <c r="FKG15" s="192"/>
      <c r="FKH15" s="192"/>
      <c r="FKI15" s="192"/>
      <c r="FKJ15" s="192"/>
      <c r="FKK15" s="192"/>
      <c r="FKL15" s="192"/>
      <c r="FKM15" s="192"/>
      <c r="FKN15" s="192"/>
      <c r="FKO15" s="192"/>
      <c r="FKP15" s="192"/>
      <c r="FKQ15" s="192"/>
      <c r="FKR15" s="192"/>
      <c r="FKS15" s="192"/>
      <c r="FKT15" s="192"/>
      <c r="FKU15" s="192"/>
      <c r="FKV15" s="192"/>
      <c r="FKW15" s="192"/>
      <c r="FKX15" s="192"/>
      <c r="FKY15" s="192"/>
      <c r="FKZ15" s="192"/>
      <c r="FLA15" s="192"/>
      <c r="FLB15" s="192"/>
      <c r="FLC15" s="192"/>
      <c r="FLD15" s="192"/>
      <c r="FLE15" s="192"/>
      <c r="FLF15" s="192"/>
      <c r="FLG15" s="192"/>
      <c r="FLH15" s="192"/>
      <c r="FLI15" s="192"/>
      <c r="FLJ15" s="192"/>
      <c r="FLK15" s="192"/>
      <c r="FLL15" s="192"/>
      <c r="FLM15" s="192"/>
      <c r="FLN15" s="192"/>
      <c r="FLO15" s="192"/>
      <c r="FLP15" s="192"/>
      <c r="FLQ15" s="192"/>
      <c r="FLR15" s="192"/>
      <c r="FLS15" s="192"/>
      <c r="FLT15" s="192"/>
      <c r="FLU15" s="192"/>
      <c r="FLV15" s="192"/>
      <c r="FLW15" s="192"/>
      <c r="FLX15" s="192"/>
      <c r="FLY15" s="192"/>
      <c r="FLZ15" s="192"/>
      <c r="FMA15" s="192"/>
      <c r="FMB15" s="192"/>
      <c r="FMC15" s="192"/>
      <c r="FMD15" s="192"/>
      <c r="FME15" s="192"/>
      <c r="FMF15" s="192"/>
      <c r="FMG15" s="192"/>
      <c r="FMH15" s="192"/>
      <c r="FMI15" s="192"/>
      <c r="FMJ15" s="192"/>
      <c r="FMK15" s="192"/>
      <c r="FML15" s="192"/>
      <c r="FMM15" s="192"/>
      <c r="FMN15" s="192"/>
      <c r="FMO15" s="192"/>
      <c r="FMP15" s="192"/>
      <c r="FMQ15" s="192"/>
      <c r="FMR15" s="192"/>
      <c r="FMS15" s="192"/>
      <c r="FMT15" s="192"/>
      <c r="FMU15" s="192"/>
      <c r="FMV15" s="192"/>
      <c r="FMW15" s="192"/>
      <c r="FMX15" s="192"/>
      <c r="FMY15" s="192"/>
      <c r="FMZ15" s="192"/>
      <c r="FNA15" s="192"/>
      <c r="FNB15" s="192"/>
      <c r="FNC15" s="192"/>
      <c r="FND15" s="192"/>
      <c r="FNE15" s="192"/>
      <c r="FNF15" s="192"/>
      <c r="FNG15" s="192"/>
      <c r="FNH15" s="192"/>
      <c r="FNI15" s="192"/>
      <c r="FNJ15" s="192"/>
      <c r="FNK15" s="192"/>
      <c r="FNL15" s="192"/>
      <c r="FNM15" s="192"/>
      <c r="FNN15" s="192"/>
      <c r="FNO15" s="192"/>
      <c r="FNP15" s="192"/>
      <c r="FNQ15" s="192"/>
      <c r="FNR15" s="192"/>
      <c r="FNS15" s="192"/>
      <c r="FNT15" s="192"/>
      <c r="FNU15" s="192"/>
      <c r="FNV15" s="192"/>
      <c r="FNW15" s="192"/>
      <c r="FNX15" s="192"/>
      <c r="FNY15" s="192"/>
      <c r="FNZ15" s="192"/>
      <c r="FOA15" s="192"/>
      <c r="FOB15" s="192"/>
      <c r="FOC15" s="192"/>
      <c r="FOD15" s="192"/>
      <c r="FOE15" s="192"/>
      <c r="FOF15" s="192"/>
      <c r="FOG15" s="192"/>
      <c r="FOH15" s="192"/>
      <c r="FOI15" s="192"/>
      <c r="FOJ15" s="192"/>
      <c r="FOK15" s="192"/>
      <c r="FOL15" s="192"/>
      <c r="FOM15" s="192"/>
      <c r="FON15" s="192"/>
      <c r="FOO15" s="192"/>
      <c r="FOP15" s="192"/>
      <c r="FOQ15" s="192"/>
      <c r="FOR15" s="192"/>
      <c r="FOS15" s="192"/>
      <c r="FOT15" s="192"/>
      <c r="FOU15" s="192"/>
      <c r="FOV15" s="192"/>
      <c r="FOW15" s="192"/>
      <c r="FOX15" s="192"/>
      <c r="FOY15" s="192"/>
      <c r="FOZ15" s="192"/>
      <c r="FPA15" s="192"/>
      <c r="FPB15" s="192"/>
      <c r="FPC15" s="192"/>
      <c r="FPD15" s="192"/>
      <c r="FPE15" s="192"/>
      <c r="FPF15" s="192"/>
      <c r="FPG15" s="192"/>
      <c r="FPH15" s="192"/>
      <c r="FPI15" s="192"/>
      <c r="FPJ15" s="192"/>
      <c r="FPK15" s="192"/>
      <c r="FPL15" s="192"/>
      <c r="FPM15" s="192"/>
      <c r="FPN15" s="192"/>
      <c r="FPO15" s="192"/>
      <c r="FPP15" s="192"/>
      <c r="FPQ15" s="192"/>
      <c r="FPR15" s="192"/>
      <c r="FPS15" s="192"/>
      <c r="FPT15" s="192"/>
      <c r="FPU15" s="192"/>
      <c r="FPV15" s="192"/>
      <c r="FPW15" s="192"/>
      <c r="FPX15" s="192"/>
      <c r="FPY15" s="192"/>
      <c r="FPZ15" s="192"/>
      <c r="FQA15" s="192"/>
      <c r="FQB15" s="192"/>
      <c r="FQC15" s="192"/>
      <c r="FQD15" s="192"/>
      <c r="FQE15" s="192"/>
      <c r="FQF15" s="192"/>
      <c r="FQG15" s="192"/>
      <c r="FQH15" s="192"/>
      <c r="FQI15" s="192"/>
      <c r="FQJ15" s="192"/>
      <c r="FQK15" s="192"/>
      <c r="FQL15" s="192"/>
      <c r="FQM15" s="192"/>
      <c r="FQN15" s="192"/>
      <c r="FQO15" s="192"/>
      <c r="FQP15" s="192"/>
      <c r="FQQ15" s="192"/>
      <c r="FQR15" s="192"/>
      <c r="FQS15" s="192"/>
      <c r="FQT15" s="192"/>
      <c r="FQU15" s="192"/>
      <c r="FQV15" s="192"/>
      <c r="FQW15" s="192"/>
      <c r="FQX15" s="192"/>
      <c r="FQY15" s="192"/>
      <c r="FQZ15" s="192"/>
      <c r="FRA15" s="192"/>
      <c r="FRB15" s="192"/>
      <c r="FRC15" s="192"/>
      <c r="FRD15" s="192"/>
      <c r="FRE15" s="192"/>
      <c r="FRF15" s="192"/>
      <c r="FRG15" s="192"/>
      <c r="FRH15" s="192"/>
      <c r="FRI15" s="192"/>
      <c r="FRJ15" s="192"/>
      <c r="FRK15" s="192"/>
      <c r="FRL15" s="192"/>
      <c r="FRM15" s="192"/>
      <c r="FRN15" s="192"/>
      <c r="FRO15" s="192"/>
      <c r="FRP15" s="192"/>
      <c r="FRQ15" s="192"/>
      <c r="FRR15" s="192"/>
      <c r="FRS15" s="192"/>
      <c r="FRT15" s="192"/>
      <c r="FRU15" s="192"/>
      <c r="FRV15" s="192"/>
      <c r="FRW15" s="192"/>
      <c r="FRX15" s="192"/>
      <c r="FRY15" s="192"/>
      <c r="FRZ15" s="192"/>
      <c r="FSA15" s="192"/>
      <c r="FSB15" s="192"/>
      <c r="FSC15" s="192"/>
      <c r="FSD15" s="192"/>
      <c r="FSE15" s="192"/>
      <c r="FSF15" s="192"/>
      <c r="FSG15" s="192"/>
      <c r="FSH15" s="192"/>
      <c r="FSI15" s="192"/>
      <c r="FSJ15" s="192"/>
      <c r="FSK15" s="192"/>
      <c r="FSL15" s="192"/>
      <c r="FSM15" s="192"/>
      <c r="FSN15" s="192"/>
      <c r="FSO15" s="192"/>
      <c r="FSP15" s="192"/>
      <c r="FSQ15" s="192"/>
      <c r="FSR15" s="192"/>
      <c r="FSS15" s="192"/>
      <c r="FST15" s="192"/>
      <c r="FSU15" s="192"/>
      <c r="FSV15" s="192"/>
      <c r="FSW15" s="192"/>
      <c r="FSX15" s="192"/>
      <c r="FSY15" s="192"/>
      <c r="FSZ15" s="192"/>
      <c r="FTA15" s="192"/>
      <c r="FTB15" s="192"/>
      <c r="FTC15" s="192"/>
      <c r="FTD15" s="192"/>
      <c r="FTE15" s="192"/>
      <c r="FTF15" s="192"/>
      <c r="FTG15" s="192"/>
      <c r="FTH15" s="192"/>
      <c r="FTI15" s="192"/>
      <c r="FTJ15" s="192"/>
      <c r="FTK15" s="192"/>
      <c r="FTL15" s="192"/>
      <c r="FTM15" s="192"/>
      <c r="FTN15" s="192"/>
      <c r="FTO15" s="192"/>
      <c r="FTP15" s="192"/>
      <c r="FTQ15" s="192"/>
      <c r="FTR15" s="192"/>
      <c r="FTS15" s="192"/>
      <c r="FTT15" s="192"/>
      <c r="FTU15" s="192"/>
      <c r="FTV15" s="192"/>
      <c r="FTW15" s="192"/>
      <c r="FTX15" s="192"/>
      <c r="FTY15" s="192"/>
      <c r="FTZ15" s="192"/>
      <c r="FUA15" s="192"/>
      <c r="FUB15" s="192"/>
      <c r="FUC15" s="192"/>
      <c r="FUD15" s="192"/>
      <c r="FUE15" s="192"/>
      <c r="FUF15" s="192"/>
      <c r="FUG15" s="192"/>
      <c r="FUH15" s="192"/>
      <c r="FUI15" s="192"/>
      <c r="FUJ15" s="192"/>
      <c r="FUK15" s="192"/>
      <c r="FUL15" s="192"/>
      <c r="FUM15" s="192"/>
      <c r="FUN15" s="192"/>
      <c r="FUO15" s="192"/>
      <c r="FUP15" s="192"/>
      <c r="FUQ15" s="192"/>
      <c r="FUR15" s="192"/>
      <c r="FUS15" s="192"/>
      <c r="FUT15" s="192"/>
      <c r="FUU15" s="192"/>
      <c r="FUV15" s="192"/>
      <c r="FUW15" s="192"/>
      <c r="FUX15" s="192"/>
      <c r="FUY15" s="192"/>
      <c r="FUZ15" s="192"/>
      <c r="FVA15" s="192"/>
      <c r="FVB15" s="192"/>
      <c r="FVC15" s="192"/>
      <c r="FVD15" s="192"/>
      <c r="FVE15" s="192"/>
      <c r="FVF15" s="192"/>
      <c r="FVG15" s="192"/>
      <c r="FVH15" s="192"/>
      <c r="FVI15" s="192"/>
      <c r="FVJ15" s="192"/>
      <c r="FVK15" s="192"/>
      <c r="FVL15" s="192"/>
      <c r="FVM15" s="192"/>
      <c r="FVN15" s="192"/>
      <c r="FVO15" s="192"/>
      <c r="FVP15" s="192"/>
      <c r="FVQ15" s="192"/>
      <c r="FVR15" s="192"/>
      <c r="FVS15" s="192"/>
      <c r="FVT15" s="192"/>
      <c r="FVU15" s="192"/>
      <c r="FVV15" s="192"/>
      <c r="FVW15" s="192"/>
      <c r="FVX15" s="192"/>
      <c r="FVY15" s="192"/>
      <c r="FVZ15" s="192"/>
      <c r="FWA15" s="192"/>
      <c r="FWB15" s="192"/>
      <c r="FWC15" s="192"/>
      <c r="FWD15" s="192"/>
      <c r="FWE15" s="192"/>
      <c r="FWF15" s="192"/>
      <c r="FWG15" s="192"/>
      <c r="FWH15" s="192"/>
      <c r="FWI15" s="192"/>
      <c r="FWJ15" s="192"/>
      <c r="FWK15" s="192"/>
      <c r="FWL15" s="192"/>
      <c r="FWM15" s="192"/>
      <c r="FWN15" s="192"/>
      <c r="FWO15" s="192"/>
      <c r="FWP15" s="192"/>
      <c r="FWQ15" s="192"/>
      <c r="FWR15" s="192"/>
      <c r="FWS15" s="192"/>
      <c r="FWT15" s="192"/>
      <c r="FWU15" s="192"/>
      <c r="FWV15" s="192"/>
      <c r="FWW15" s="192"/>
      <c r="FWX15" s="192"/>
      <c r="FWY15" s="192"/>
      <c r="FWZ15" s="192"/>
      <c r="FXA15" s="192"/>
      <c r="FXB15" s="192"/>
      <c r="FXC15" s="192"/>
      <c r="FXD15" s="192"/>
      <c r="FXE15" s="192"/>
      <c r="FXF15" s="192"/>
      <c r="FXG15" s="192"/>
      <c r="FXH15" s="192"/>
      <c r="FXI15" s="192"/>
      <c r="FXJ15" s="192"/>
      <c r="FXK15" s="192"/>
      <c r="FXL15" s="192"/>
      <c r="FXM15" s="192"/>
      <c r="FXN15" s="192"/>
      <c r="FXO15" s="192"/>
      <c r="FXP15" s="192"/>
      <c r="FXQ15" s="192"/>
      <c r="FXR15" s="192"/>
      <c r="FXS15" s="192"/>
      <c r="FXT15" s="192"/>
      <c r="FXU15" s="192"/>
      <c r="FXV15" s="192"/>
      <c r="FXW15" s="192"/>
      <c r="FXX15" s="192"/>
      <c r="FXY15" s="192"/>
      <c r="FXZ15" s="192"/>
      <c r="FYA15" s="192"/>
      <c r="FYB15" s="192"/>
      <c r="FYC15" s="192"/>
      <c r="FYD15" s="192"/>
      <c r="FYE15" s="192"/>
      <c r="FYF15" s="192"/>
      <c r="FYG15" s="192"/>
      <c r="FYH15" s="192"/>
      <c r="FYI15" s="192"/>
      <c r="FYJ15" s="192"/>
      <c r="FYK15" s="192"/>
      <c r="FYL15" s="192"/>
      <c r="FYM15" s="192"/>
      <c r="FYN15" s="192"/>
      <c r="FYO15" s="192"/>
      <c r="FYP15" s="192"/>
      <c r="FYQ15" s="192"/>
      <c r="FYR15" s="192"/>
      <c r="FYS15" s="192"/>
      <c r="FYT15" s="192"/>
      <c r="FYU15" s="192"/>
      <c r="FYV15" s="192"/>
      <c r="FYW15" s="192"/>
      <c r="FYX15" s="192"/>
      <c r="FYY15" s="192"/>
      <c r="FYZ15" s="192"/>
      <c r="FZA15" s="192"/>
      <c r="FZB15" s="192"/>
      <c r="FZC15" s="192"/>
      <c r="FZD15" s="192"/>
      <c r="FZE15" s="192"/>
      <c r="FZF15" s="192"/>
      <c r="FZG15" s="192"/>
      <c r="FZH15" s="192"/>
      <c r="FZI15" s="192"/>
      <c r="FZJ15" s="192"/>
      <c r="FZK15" s="192"/>
      <c r="FZL15" s="192"/>
      <c r="FZM15" s="192"/>
      <c r="FZN15" s="192"/>
      <c r="FZO15" s="192"/>
      <c r="FZP15" s="192"/>
      <c r="FZQ15" s="192"/>
      <c r="FZR15" s="192"/>
      <c r="FZS15" s="192"/>
      <c r="FZT15" s="192"/>
      <c r="FZU15" s="192"/>
      <c r="FZV15" s="192"/>
      <c r="FZW15" s="192"/>
      <c r="FZX15" s="192"/>
      <c r="FZY15" s="192"/>
      <c r="FZZ15" s="192"/>
      <c r="GAA15" s="192"/>
      <c r="GAB15" s="192"/>
      <c r="GAC15" s="192"/>
      <c r="GAD15" s="192"/>
      <c r="GAE15" s="192"/>
      <c r="GAF15" s="192"/>
      <c r="GAG15" s="192"/>
      <c r="GAH15" s="192"/>
      <c r="GAI15" s="192"/>
      <c r="GAJ15" s="192"/>
      <c r="GAK15" s="192"/>
      <c r="GAL15" s="192"/>
      <c r="GAM15" s="192"/>
      <c r="GAN15" s="192"/>
      <c r="GAO15" s="192"/>
      <c r="GAP15" s="192"/>
      <c r="GAQ15" s="192"/>
      <c r="GAR15" s="192"/>
      <c r="GAS15" s="192"/>
      <c r="GAT15" s="192"/>
      <c r="GAU15" s="192"/>
      <c r="GAV15" s="192"/>
      <c r="GAW15" s="192"/>
      <c r="GAX15" s="192"/>
      <c r="GAY15" s="192"/>
      <c r="GAZ15" s="192"/>
      <c r="GBA15" s="192"/>
      <c r="GBB15" s="192"/>
      <c r="GBC15" s="192"/>
      <c r="GBD15" s="192"/>
      <c r="GBE15" s="192"/>
      <c r="GBF15" s="192"/>
      <c r="GBG15" s="192"/>
      <c r="GBH15" s="192"/>
      <c r="GBI15" s="192"/>
      <c r="GBJ15" s="192"/>
      <c r="GBK15" s="192"/>
      <c r="GBL15" s="192"/>
      <c r="GBM15" s="192"/>
      <c r="GBN15" s="192"/>
      <c r="GBO15" s="192"/>
      <c r="GBP15" s="192"/>
      <c r="GBQ15" s="192"/>
      <c r="GBR15" s="192"/>
      <c r="GBS15" s="192"/>
      <c r="GBT15" s="192"/>
      <c r="GBU15" s="192"/>
      <c r="GBV15" s="192"/>
      <c r="GBW15" s="192"/>
      <c r="GBX15" s="192"/>
      <c r="GBY15" s="192"/>
      <c r="GBZ15" s="192"/>
      <c r="GCA15" s="192"/>
      <c r="GCB15" s="192"/>
      <c r="GCC15" s="192"/>
      <c r="GCD15" s="192"/>
      <c r="GCE15" s="192"/>
      <c r="GCF15" s="192"/>
      <c r="GCG15" s="192"/>
      <c r="GCH15" s="192"/>
      <c r="GCI15" s="192"/>
      <c r="GCJ15" s="192"/>
      <c r="GCK15" s="192"/>
      <c r="GCL15" s="192"/>
      <c r="GCM15" s="192"/>
      <c r="GCN15" s="192"/>
      <c r="GCO15" s="192"/>
      <c r="GCP15" s="192"/>
      <c r="GCQ15" s="192"/>
      <c r="GCR15" s="192"/>
      <c r="GCS15" s="192"/>
      <c r="GCT15" s="192"/>
      <c r="GCU15" s="192"/>
      <c r="GCV15" s="192"/>
      <c r="GCW15" s="192"/>
      <c r="GCX15" s="192"/>
      <c r="GCY15" s="192"/>
      <c r="GCZ15" s="192"/>
      <c r="GDA15" s="192"/>
      <c r="GDB15" s="192"/>
      <c r="GDC15" s="192"/>
      <c r="GDD15" s="192"/>
      <c r="GDE15" s="192"/>
      <c r="GDF15" s="192"/>
      <c r="GDG15" s="192"/>
      <c r="GDH15" s="192"/>
      <c r="GDI15" s="192"/>
      <c r="GDJ15" s="192"/>
      <c r="GDK15" s="192"/>
      <c r="GDL15" s="192"/>
      <c r="GDM15" s="192"/>
      <c r="GDN15" s="192"/>
      <c r="GDO15" s="192"/>
      <c r="GDP15" s="192"/>
      <c r="GDQ15" s="192"/>
      <c r="GDR15" s="192"/>
      <c r="GDS15" s="192"/>
      <c r="GDT15" s="192"/>
      <c r="GDU15" s="192"/>
      <c r="GDV15" s="192"/>
      <c r="GDW15" s="192"/>
      <c r="GDX15" s="192"/>
      <c r="GDY15" s="192"/>
      <c r="GDZ15" s="192"/>
      <c r="GEA15" s="192"/>
      <c r="GEB15" s="192"/>
      <c r="GEC15" s="192"/>
      <c r="GED15" s="192"/>
      <c r="GEE15" s="192"/>
      <c r="GEF15" s="192"/>
      <c r="GEG15" s="192"/>
      <c r="GEH15" s="192"/>
      <c r="GEI15" s="192"/>
      <c r="GEJ15" s="192"/>
      <c r="GEK15" s="192"/>
      <c r="GEL15" s="192"/>
      <c r="GEM15" s="192"/>
      <c r="GEN15" s="192"/>
      <c r="GEO15" s="192"/>
      <c r="GEP15" s="192"/>
      <c r="GEQ15" s="192"/>
      <c r="GER15" s="192"/>
      <c r="GES15" s="192"/>
      <c r="GET15" s="192"/>
      <c r="GEU15" s="192"/>
      <c r="GEV15" s="192"/>
      <c r="GEW15" s="192"/>
      <c r="GEX15" s="192"/>
      <c r="GEY15" s="192"/>
      <c r="GEZ15" s="192"/>
      <c r="GFA15" s="192"/>
      <c r="GFB15" s="192"/>
      <c r="GFC15" s="192"/>
      <c r="GFD15" s="192"/>
      <c r="GFE15" s="192"/>
      <c r="GFF15" s="192"/>
      <c r="GFG15" s="192"/>
      <c r="GFH15" s="192"/>
      <c r="GFI15" s="192"/>
      <c r="GFJ15" s="192"/>
      <c r="GFK15" s="192"/>
      <c r="GFL15" s="192"/>
      <c r="GFM15" s="192"/>
      <c r="GFN15" s="192"/>
      <c r="GFO15" s="192"/>
      <c r="GFP15" s="192"/>
      <c r="GFQ15" s="192"/>
      <c r="GFR15" s="192"/>
      <c r="GFS15" s="192"/>
      <c r="GFT15" s="192"/>
      <c r="GFU15" s="192"/>
      <c r="GFV15" s="192"/>
      <c r="GFW15" s="192"/>
      <c r="GFX15" s="192"/>
      <c r="GFY15" s="192"/>
      <c r="GFZ15" s="192"/>
      <c r="GGA15" s="192"/>
      <c r="GGB15" s="192"/>
      <c r="GGC15" s="192"/>
      <c r="GGD15" s="192"/>
      <c r="GGE15" s="192"/>
      <c r="GGF15" s="192"/>
      <c r="GGG15" s="192"/>
      <c r="GGH15" s="192"/>
      <c r="GGI15" s="192"/>
      <c r="GGJ15" s="192"/>
      <c r="GGK15" s="192"/>
      <c r="GGL15" s="192"/>
      <c r="GGM15" s="192"/>
      <c r="GGN15" s="192"/>
      <c r="GGO15" s="192"/>
      <c r="GGP15" s="192"/>
      <c r="GGQ15" s="192"/>
      <c r="GGR15" s="192"/>
      <c r="GGS15" s="192"/>
      <c r="GGT15" s="192"/>
      <c r="GGU15" s="192"/>
      <c r="GGV15" s="192"/>
      <c r="GGW15" s="192"/>
      <c r="GGX15" s="192"/>
      <c r="GGY15" s="192"/>
      <c r="GGZ15" s="192"/>
      <c r="GHA15" s="192"/>
      <c r="GHB15" s="192"/>
      <c r="GHC15" s="192"/>
      <c r="GHD15" s="192"/>
      <c r="GHE15" s="192"/>
      <c r="GHF15" s="192"/>
      <c r="GHG15" s="192"/>
      <c r="GHH15" s="192"/>
      <c r="GHI15" s="192"/>
      <c r="GHJ15" s="192"/>
      <c r="GHK15" s="192"/>
      <c r="GHL15" s="192"/>
      <c r="GHM15" s="192"/>
      <c r="GHN15" s="192"/>
      <c r="GHO15" s="192"/>
      <c r="GHP15" s="192"/>
      <c r="GHQ15" s="192"/>
      <c r="GHR15" s="192"/>
      <c r="GHS15" s="192"/>
      <c r="GHT15" s="192"/>
      <c r="GHU15" s="192"/>
      <c r="GHV15" s="192"/>
      <c r="GHW15" s="192"/>
      <c r="GHX15" s="192"/>
      <c r="GHY15" s="192"/>
      <c r="GHZ15" s="192"/>
      <c r="GIA15" s="192"/>
      <c r="GIB15" s="192"/>
      <c r="GIC15" s="192"/>
      <c r="GID15" s="192"/>
      <c r="GIE15" s="192"/>
      <c r="GIF15" s="192"/>
      <c r="GIG15" s="192"/>
      <c r="GIH15" s="192"/>
      <c r="GII15" s="192"/>
      <c r="GIJ15" s="192"/>
      <c r="GIK15" s="192"/>
      <c r="GIL15" s="192"/>
      <c r="GIM15" s="192"/>
      <c r="GIN15" s="192"/>
      <c r="GIO15" s="192"/>
      <c r="GIP15" s="192"/>
      <c r="GIQ15" s="192"/>
      <c r="GIR15" s="192"/>
      <c r="GIS15" s="192"/>
      <c r="GIT15" s="192"/>
      <c r="GIU15" s="192"/>
      <c r="GIV15" s="192"/>
      <c r="GIW15" s="192"/>
      <c r="GIX15" s="192"/>
      <c r="GIY15" s="192"/>
      <c r="GIZ15" s="192"/>
      <c r="GJA15" s="192"/>
      <c r="GJB15" s="192"/>
      <c r="GJC15" s="192"/>
      <c r="GJD15" s="192"/>
      <c r="GJE15" s="192"/>
      <c r="GJF15" s="192"/>
      <c r="GJG15" s="192"/>
      <c r="GJH15" s="192"/>
      <c r="GJI15" s="192"/>
      <c r="GJJ15" s="192"/>
      <c r="GJK15" s="192"/>
      <c r="GJL15" s="192"/>
      <c r="GJM15" s="192"/>
      <c r="GJN15" s="192"/>
      <c r="GJO15" s="192"/>
      <c r="GJP15" s="192"/>
      <c r="GJQ15" s="192"/>
      <c r="GJR15" s="192"/>
      <c r="GJS15" s="192"/>
      <c r="GJT15" s="192"/>
      <c r="GJU15" s="192"/>
      <c r="GJV15" s="192"/>
      <c r="GJW15" s="192"/>
      <c r="GJX15" s="192"/>
      <c r="GJY15" s="192"/>
      <c r="GJZ15" s="192"/>
      <c r="GKA15" s="192"/>
      <c r="GKB15" s="192"/>
      <c r="GKC15" s="192"/>
      <c r="GKD15" s="192"/>
      <c r="GKE15" s="192"/>
      <c r="GKF15" s="192"/>
      <c r="GKG15" s="192"/>
      <c r="GKH15" s="192"/>
      <c r="GKI15" s="192"/>
      <c r="GKJ15" s="192"/>
      <c r="GKK15" s="192"/>
      <c r="GKL15" s="192"/>
      <c r="GKM15" s="192"/>
      <c r="GKN15" s="192"/>
      <c r="GKO15" s="192"/>
      <c r="GKP15" s="192"/>
      <c r="GKQ15" s="192"/>
      <c r="GKR15" s="192"/>
      <c r="GKS15" s="192"/>
      <c r="GKT15" s="192"/>
      <c r="GKU15" s="192"/>
      <c r="GKV15" s="192"/>
      <c r="GKW15" s="192"/>
      <c r="GKX15" s="192"/>
      <c r="GKY15" s="192"/>
      <c r="GKZ15" s="192"/>
      <c r="GLA15" s="192"/>
      <c r="GLB15" s="192"/>
      <c r="GLC15" s="192"/>
      <c r="GLD15" s="192"/>
      <c r="GLE15" s="192"/>
      <c r="GLF15" s="192"/>
      <c r="GLG15" s="192"/>
      <c r="GLH15" s="192"/>
      <c r="GLI15" s="192"/>
      <c r="GLJ15" s="192"/>
      <c r="GLK15" s="192"/>
      <c r="GLL15" s="192"/>
      <c r="GLM15" s="192"/>
      <c r="GLN15" s="192"/>
      <c r="GLO15" s="192"/>
      <c r="GLP15" s="192"/>
      <c r="GLQ15" s="192"/>
      <c r="GLR15" s="192"/>
      <c r="GLS15" s="192"/>
      <c r="GLT15" s="192"/>
      <c r="GLU15" s="192"/>
      <c r="GLV15" s="192"/>
      <c r="GLW15" s="192"/>
      <c r="GLX15" s="192"/>
      <c r="GLY15" s="192"/>
      <c r="GLZ15" s="192"/>
      <c r="GMA15" s="192"/>
      <c r="GMB15" s="192"/>
      <c r="GMC15" s="192"/>
      <c r="GMD15" s="192"/>
      <c r="GME15" s="192"/>
      <c r="GMF15" s="192"/>
      <c r="GMG15" s="192"/>
      <c r="GMH15" s="192"/>
      <c r="GMI15" s="192"/>
      <c r="GMJ15" s="192"/>
      <c r="GMK15" s="192"/>
      <c r="GML15" s="192"/>
      <c r="GMM15" s="192"/>
      <c r="GMN15" s="192"/>
      <c r="GMO15" s="192"/>
      <c r="GMP15" s="192"/>
      <c r="GMQ15" s="192"/>
      <c r="GMR15" s="192"/>
      <c r="GMS15" s="192"/>
      <c r="GMT15" s="192"/>
      <c r="GMU15" s="192"/>
      <c r="GMV15" s="192"/>
      <c r="GMW15" s="192"/>
      <c r="GMX15" s="192"/>
      <c r="GMY15" s="192"/>
      <c r="GMZ15" s="192"/>
      <c r="GNA15" s="192"/>
      <c r="GNB15" s="192"/>
      <c r="GNC15" s="192"/>
      <c r="GND15" s="192"/>
      <c r="GNE15" s="192"/>
      <c r="GNF15" s="192"/>
      <c r="GNG15" s="192"/>
      <c r="GNH15" s="192"/>
      <c r="GNI15" s="192"/>
      <c r="GNJ15" s="192"/>
      <c r="GNK15" s="192"/>
      <c r="GNL15" s="192"/>
      <c r="GNM15" s="192"/>
      <c r="GNN15" s="192"/>
      <c r="GNO15" s="192"/>
      <c r="GNP15" s="192"/>
      <c r="GNQ15" s="192"/>
      <c r="GNR15" s="192"/>
      <c r="GNS15" s="192"/>
      <c r="GNT15" s="192"/>
      <c r="GNU15" s="192"/>
      <c r="GNV15" s="192"/>
      <c r="GNW15" s="192"/>
      <c r="GNX15" s="192"/>
      <c r="GNY15" s="192"/>
      <c r="GNZ15" s="192"/>
      <c r="GOA15" s="192"/>
      <c r="GOB15" s="192"/>
      <c r="GOC15" s="192"/>
      <c r="GOD15" s="192"/>
      <c r="GOE15" s="192"/>
      <c r="GOF15" s="192"/>
      <c r="GOG15" s="192"/>
      <c r="GOH15" s="192"/>
      <c r="GOI15" s="192"/>
      <c r="GOJ15" s="192"/>
      <c r="GOK15" s="192"/>
      <c r="GOL15" s="192"/>
      <c r="GOM15" s="192"/>
      <c r="GON15" s="192"/>
      <c r="GOO15" s="192"/>
      <c r="GOP15" s="192"/>
      <c r="GOQ15" s="192"/>
      <c r="GOR15" s="192"/>
      <c r="GOS15" s="192"/>
      <c r="GOT15" s="192"/>
      <c r="GOU15" s="192"/>
      <c r="GOV15" s="192"/>
      <c r="GOW15" s="192"/>
      <c r="GOX15" s="192"/>
      <c r="GOY15" s="192"/>
      <c r="GOZ15" s="192"/>
      <c r="GPA15" s="192"/>
      <c r="GPB15" s="192"/>
      <c r="GPC15" s="192"/>
      <c r="GPD15" s="192"/>
      <c r="GPE15" s="192"/>
      <c r="GPF15" s="192"/>
      <c r="GPG15" s="192"/>
      <c r="GPH15" s="192"/>
      <c r="GPI15" s="192"/>
      <c r="GPJ15" s="192"/>
      <c r="GPK15" s="192"/>
      <c r="GPL15" s="192"/>
      <c r="GPM15" s="192"/>
      <c r="GPN15" s="192"/>
      <c r="GPO15" s="192"/>
      <c r="GPP15" s="192"/>
      <c r="GPQ15" s="192"/>
      <c r="GPR15" s="192"/>
      <c r="GPS15" s="192"/>
      <c r="GPT15" s="192"/>
      <c r="GPU15" s="192"/>
      <c r="GPV15" s="192"/>
      <c r="GPW15" s="192"/>
      <c r="GPX15" s="192"/>
      <c r="GPY15" s="192"/>
      <c r="GPZ15" s="192"/>
      <c r="GQA15" s="192"/>
      <c r="GQB15" s="192"/>
      <c r="GQC15" s="192"/>
      <c r="GQD15" s="192"/>
      <c r="GQE15" s="192"/>
      <c r="GQF15" s="192"/>
      <c r="GQG15" s="192"/>
      <c r="GQH15" s="192"/>
      <c r="GQI15" s="192"/>
      <c r="GQJ15" s="192"/>
      <c r="GQK15" s="192"/>
      <c r="GQL15" s="192"/>
      <c r="GQM15" s="192"/>
      <c r="GQN15" s="192"/>
      <c r="GQO15" s="192"/>
      <c r="GQP15" s="192"/>
      <c r="GQQ15" s="192"/>
      <c r="GQR15" s="192"/>
      <c r="GQS15" s="192"/>
      <c r="GQT15" s="192"/>
      <c r="GQU15" s="192"/>
      <c r="GQV15" s="192"/>
      <c r="GQW15" s="192"/>
      <c r="GQX15" s="192"/>
      <c r="GQY15" s="192"/>
      <c r="GQZ15" s="192"/>
      <c r="GRA15" s="192"/>
      <c r="GRB15" s="192"/>
      <c r="GRC15" s="192"/>
      <c r="GRD15" s="192"/>
      <c r="GRE15" s="192"/>
      <c r="GRF15" s="192"/>
      <c r="GRG15" s="192"/>
      <c r="GRH15" s="192"/>
      <c r="GRI15" s="192"/>
      <c r="GRJ15" s="192"/>
      <c r="GRK15" s="192"/>
      <c r="GRL15" s="192"/>
      <c r="GRM15" s="192"/>
      <c r="GRN15" s="192"/>
      <c r="GRO15" s="192"/>
      <c r="GRP15" s="192"/>
      <c r="GRQ15" s="192"/>
      <c r="GRR15" s="192"/>
      <c r="GRS15" s="192"/>
      <c r="GRT15" s="192"/>
      <c r="GRU15" s="192"/>
      <c r="GRV15" s="192"/>
      <c r="GRW15" s="192"/>
      <c r="GRX15" s="192"/>
      <c r="GRY15" s="192"/>
      <c r="GRZ15" s="192"/>
      <c r="GSA15" s="192"/>
      <c r="GSB15" s="192"/>
      <c r="GSC15" s="192"/>
      <c r="GSD15" s="192"/>
      <c r="GSE15" s="192"/>
      <c r="GSF15" s="192"/>
      <c r="GSG15" s="192"/>
      <c r="GSH15" s="192"/>
      <c r="GSI15" s="192"/>
      <c r="GSJ15" s="192"/>
      <c r="GSK15" s="192"/>
      <c r="GSL15" s="192"/>
      <c r="GSM15" s="192"/>
      <c r="GSN15" s="192"/>
      <c r="GSO15" s="192"/>
      <c r="GSP15" s="192"/>
      <c r="GSQ15" s="192"/>
      <c r="GSR15" s="192"/>
      <c r="GSS15" s="192"/>
      <c r="GST15" s="192"/>
      <c r="GSU15" s="192"/>
      <c r="GSV15" s="192"/>
      <c r="GSW15" s="192"/>
      <c r="GSX15" s="192"/>
      <c r="GSY15" s="192"/>
      <c r="GSZ15" s="192"/>
      <c r="GTA15" s="192"/>
      <c r="GTB15" s="192"/>
      <c r="GTC15" s="192"/>
      <c r="GTD15" s="192"/>
      <c r="GTE15" s="192"/>
      <c r="GTF15" s="192"/>
      <c r="GTG15" s="192"/>
      <c r="GTH15" s="192"/>
      <c r="GTI15" s="192"/>
      <c r="GTJ15" s="192"/>
      <c r="GTK15" s="192"/>
      <c r="GTL15" s="192"/>
      <c r="GTM15" s="192"/>
      <c r="GTN15" s="192"/>
      <c r="GTO15" s="192"/>
      <c r="GTP15" s="192"/>
      <c r="GTQ15" s="192"/>
      <c r="GTR15" s="192"/>
      <c r="GTS15" s="192"/>
      <c r="GTT15" s="192"/>
      <c r="GTU15" s="192"/>
      <c r="GTV15" s="192"/>
      <c r="GTW15" s="192"/>
      <c r="GTX15" s="192"/>
      <c r="GTY15" s="192"/>
      <c r="GTZ15" s="192"/>
      <c r="GUA15" s="192"/>
      <c r="GUB15" s="192"/>
      <c r="GUC15" s="192"/>
      <c r="GUD15" s="192"/>
      <c r="GUE15" s="192"/>
      <c r="GUF15" s="192"/>
      <c r="GUG15" s="192"/>
      <c r="GUH15" s="192"/>
      <c r="GUI15" s="192"/>
      <c r="GUJ15" s="192"/>
      <c r="GUK15" s="192"/>
      <c r="GUL15" s="192"/>
      <c r="GUM15" s="192"/>
      <c r="GUN15" s="192"/>
      <c r="GUO15" s="192"/>
      <c r="GUP15" s="192"/>
      <c r="GUQ15" s="192"/>
      <c r="GUR15" s="192"/>
      <c r="GUS15" s="192"/>
      <c r="GUT15" s="192"/>
      <c r="GUU15" s="192"/>
      <c r="GUV15" s="192"/>
      <c r="GUW15" s="192"/>
      <c r="GUX15" s="192"/>
      <c r="GUY15" s="192"/>
      <c r="GUZ15" s="192"/>
      <c r="GVA15" s="192"/>
      <c r="GVB15" s="192"/>
      <c r="GVC15" s="192"/>
      <c r="GVD15" s="192"/>
      <c r="GVE15" s="192"/>
      <c r="GVF15" s="192"/>
      <c r="GVG15" s="192"/>
      <c r="GVH15" s="192"/>
      <c r="GVI15" s="192"/>
      <c r="GVJ15" s="192"/>
      <c r="GVK15" s="192"/>
      <c r="GVL15" s="192"/>
      <c r="GVM15" s="192"/>
      <c r="GVN15" s="192"/>
      <c r="GVO15" s="192"/>
      <c r="GVP15" s="192"/>
      <c r="GVQ15" s="192"/>
      <c r="GVR15" s="192"/>
      <c r="GVS15" s="192"/>
      <c r="GVT15" s="192"/>
      <c r="GVU15" s="192"/>
      <c r="GVV15" s="192"/>
      <c r="GVW15" s="192"/>
      <c r="GVX15" s="192"/>
      <c r="GVY15" s="192"/>
      <c r="GVZ15" s="192"/>
      <c r="GWA15" s="192"/>
      <c r="GWB15" s="192"/>
      <c r="GWC15" s="192"/>
      <c r="GWD15" s="192"/>
      <c r="GWE15" s="192"/>
      <c r="GWF15" s="192"/>
      <c r="GWG15" s="192"/>
      <c r="GWH15" s="192"/>
      <c r="GWI15" s="192"/>
      <c r="GWJ15" s="192"/>
      <c r="GWK15" s="192"/>
      <c r="GWL15" s="192"/>
      <c r="GWM15" s="192"/>
      <c r="GWN15" s="192"/>
      <c r="GWO15" s="192"/>
      <c r="GWP15" s="192"/>
      <c r="GWQ15" s="192"/>
      <c r="GWR15" s="192"/>
      <c r="GWS15" s="192"/>
      <c r="GWT15" s="192"/>
      <c r="GWU15" s="192"/>
      <c r="GWV15" s="192"/>
      <c r="GWW15" s="192"/>
      <c r="GWX15" s="192"/>
      <c r="GWY15" s="192"/>
      <c r="GWZ15" s="192"/>
      <c r="GXA15" s="192"/>
      <c r="GXB15" s="192"/>
      <c r="GXC15" s="192"/>
      <c r="GXD15" s="192"/>
      <c r="GXE15" s="192"/>
      <c r="GXF15" s="192"/>
      <c r="GXG15" s="192"/>
      <c r="GXH15" s="192"/>
      <c r="GXI15" s="192"/>
      <c r="GXJ15" s="192"/>
      <c r="GXK15" s="192"/>
      <c r="GXL15" s="192"/>
      <c r="GXM15" s="192"/>
      <c r="GXN15" s="192"/>
      <c r="GXO15" s="192"/>
      <c r="GXP15" s="192"/>
      <c r="GXQ15" s="192"/>
      <c r="GXR15" s="192"/>
      <c r="GXS15" s="192"/>
      <c r="GXT15" s="192"/>
      <c r="GXU15" s="192"/>
      <c r="GXV15" s="192"/>
      <c r="GXW15" s="192"/>
      <c r="GXX15" s="192"/>
      <c r="GXY15" s="192"/>
      <c r="GXZ15" s="192"/>
      <c r="GYA15" s="192"/>
      <c r="GYB15" s="192"/>
      <c r="GYC15" s="192"/>
      <c r="GYD15" s="192"/>
      <c r="GYE15" s="192"/>
      <c r="GYF15" s="192"/>
      <c r="GYG15" s="192"/>
      <c r="GYH15" s="192"/>
      <c r="GYI15" s="192"/>
      <c r="GYJ15" s="192"/>
      <c r="GYK15" s="192"/>
      <c r="GYL15" s="192"/>
      <c r="GYM15" s="192"/>
      <c r="GYN15" s="192"/>
      <c r="GYO15" s="192"/>
      <c r="GYP15" s="192"/>
      <c r="GYQ15" s="192"/>
      <c r="GYR15" s="192"/>
      <c r="GYS15" s="192"/>
      <c r="GYT15" s="192"/>
      <c r="GYU15" s="192"/>
      <c r="GYV15" s="192"/>
      <c r="GYW15" s="192"/>
      <c r="GYX15" s="192"/>
      <c r="GYY15" s="192"/>
      <c r="GYZ15" s="192"/>
      <c r="GZA15" s="192"/>
      <c r="GZB15" s="192"/>
      <c r="GZC15" s="192"/>
      <c r="GZD15" s="192"/>
      <c r="GZE15" s="192"/>
      <c r="GZF15" s="192"/>
      <c r="GZG15" s="192"/>
      <c r="GZH15" s="192"/>
      <c r="GZI15" s="192"/>
      <c r="GZJ15" s="192"/>
      <c r="GZK15" s="192"/>
      <c r="GZL15" s="192"/>
      <c r="GZM15" s="192"/>
      <c r="GZN15" s="192"/>
      <c r="GZO15" s="192"/>
      <c r="GZP15" s="192"/>
      <c r="GZQ15" s="192"/>
      <c r="GZR15" s="192"/>
      <c r="GZS15" s="192"/>
      <c r="GZT15" s="192"/>
      <c r="GZU15" s="192"/>
      <c r="GZV15" s="192"/>
      <c r="GZW15" s="192"/>
      <c r="GZX15" s="192"/>
      <c r="GZY15" s="192"/>
      <c r="GZZ15" s="192"/>
      <c r="HAA15" s="192"/>
      <c r="HAB15" s="192"/>
      <c r="HAC15" s="192"/>
      <c r="HAD15" s="192"/>
      <c r="HAE15" s="192"/>
      <c r="HAF15" s="192"/>
      <c r="HAG15" s="192"/>
      <c r="HAH15" s="192"/>
      <c r="HAI15" s="192"/>
      <c r="HAJ15" s="192"/>
      <c r="HAK15" s="192"/>
      <c r="HAL15" s="192"/>
      <c r="HAM15" s="192"/>
      <c r="HAN15" s="192"/>
      <c r="HAO15" s="192"/>
      <c r="HAP15" s="192"/>
      <c r="HAQ15" s="192"/>
      <c r="HAR15" s="192"/>
      <c r="HAS15" s="192"/>
      <c r="HAT15" s="192"/>
      <c r="HAU15" s="192"/>
      <c r="HAV15" s="192"/>
      <c r="HAW15" s="192"/>
      <c r="HAX15" s="192"/>
      <c r="HAY15" s="192"/>
      <c r="HAZ15" s="192"/>
      <c r="HBA15" s="192"/>
      <c r="HBB15" s="192"/>
      <c r="HBC15" s="192"/>
      <c r="HBD15" s="192"/>
      <c r="HBE15" s="192"/>
      <c r="HBF15" s="192"/>
      <c r="HBG15" s="192"/>
      <c r="HBH15" s="192"/>
      <c r="HBI15" s="192"/>
      <c r="HBJ15" s="192"/>
      <c r="HBK15" s="192"/>
      <c r="HBL15" s="192"/>
      <c r="HBM15" s="192"/>
      <c r="HBN15" s="192"/>
      <c r="HBO15" s="192"/>
      <c r="HBP15" s="192"/>
      <c r="HBQ15" s="192"/>
      <c r="HBR15" s="192"/>
      <c r="HBS15" s="192"/>
      <c r="HBT15" s="192"/>
      <c r="HBU15" s="192"/>
      <c r="HBV15" s="192"/>
      <c r="HBW15" s="192"/>
      <c r="HBX15" s="192"/>
      <c r="HBY15" s="192"/>
      <c r="HBZ15" s="192"/>
      <c r="HCA15" s="192"/>
      <c r="HCB15" s="192"/>
      <c r="HCC15" s="192"/>
      <c r="HCD15" s="192"/>
      <c r="HCE15" s="192"/>
      <c r="HCF15" s="192"/>
      <c r="HCG15" s="192"/>
      <c r="HCH15" s="192"/>
      <c r="HCI15" s="192"/>
      <c r="HCJ15" s="192"/>
      <c r="HCK15" s="192"/>
      <c r="HCL15" s="192"/>
      <c r="HCM15" s="192"/>
      <c r="HCN15" s="192"/>
      <c r="HCO15" s="192"/>
      <c r="HCP15" s="192"/>
      <c r="HCQ15" s="192"/>
      <c r="HCR15" s="192"/>
      <c r="HCS15" s="192"/>
      <c r="HCT15" s="192"/>
      <c r="HCU15" s="192"/>
      <c r="HCV15" s="192"/>
      <c r="HCW15" s="192"/>
      <c r="HCX15" s="192"/>
      <c r="HCY15" s="192"/>
      <c r="HCZ15" s="192"/>
      <c r="HDA15" s="192"/>
      <c r="HDB15" s="192"/>
      <c r="HDC15" s="192"/>
      <c r="HDD15" s="192"/>
      <c r="HDE15" s="192"/>
      <c r="HDF15" s="192"/>
      <c r="HDG15" s="192"/>
      <c r="HDH15" s="192"/>
      <c r="HDI15" s="192"/>
      <c r="HDJ15" s="192"/>
      <c r="HDK15" s="192"/>
      <c r="HDL15" s="192"/>
      <c r="HDM15" s="192"/>
      <c r="HDN15" s="192"/>
      <c r="HDO15" s="192"/>
      <c r="HDP15" s="192"/>
      <c r="HDQ15" s="192"/>
      <c r="HDR15" s="192"/>
      <c r="HDS15" s="192"/>
      <c r="HDT15" s="192"/>
      <c r="HDU15" s="192"/>
      <c r="HDV15" s="192"/>
      <c r="HDW15" s="192"/>
      <c r="HDX15" s="192"/>
      <c r="HDY15" s="192"/>
      <c r="HDZ15" s="192"/>
      <c r="HEA15" s="192"/>
      <c r="HEB15" s="192"/>
      <c r="HEC15" s="192"/>
      <c r="HED15" s="192"/>
      <c r="HEE15" s="192"/>
      <c r="HEF15" s="192"/>
      <c r="HEG15" s="192"/>
      <c r="HEH15" s="192"/>
      <c r="HEI15" s="192"/>
      <c r="HEJ15" s="192"/>
      <c r="HEK15" s="192"/>
      <c r="HEL15" s="192"/>
      <c r="HEM15" s="192"/>
      <c r="HEN15" s="192"/>
      <c r="HEO15" s="192"/>
      <c r="HEP15" s="192"/>
      <c r="HEQ15" s="192"/>
      <c r="HER15" s="192"/>
      <c r="HES15" s="192"/>
      <c r="HET15" s="192"/>
      <c r="HEU15" s="192"/>
      <c r="HEV15" s="192"/>
      <c r="HEW15" s="192"/>
      <c r="HEX15" s="192"/>
      <c r="HEY15" s="192"/>
      <c r="HEZ15" s="192"/>
      <c r="HFA15" s="192"/>
      <c r="HFB15" s="192"/>
      <c r="HFC15" s="192"/>
      <c r="HFD15" s="192"/>
      <c r="HFE15" s="192"/>
      <c r="HFF15" s="192"/>
      <c r="HFG15" s="192"/>
      <c r="HFH15" s="192"/>
      <c r="HFI15" s="192"/>
      <c r="HFJ15" s="192"/>
      <c r="HFK15" s="192"/>
      <c r="HFL15" s="192"/>
      <c r="HFM15" s="192"/>
      <c r="HFN15" s="192"/>
      <c r="HFO15" s="192"/>
      <c r="HFP15" s="192"/>
      <c r="HFQ15" s="192"/>
      <c r="HFR15" s="192"/>
      <c r="HFS15" s="192"/>
      <c r="HFT15" s="192"/>
      <c r="HFU15" s="192"/>
      <c r="HFV15" s="192"/>
      <c r="HFW15" s="192"/>
      <c r="HFX15" s="192"/>
      <c r="HFY15" s="192"/>
      <c r="HFZ15" s="192"/>
      <c r="HGA15" s="192"/>
      <c r="HGB15" s="192"/>
      <c r="HGC15" s="192"/>
      <c r="HGD15" s="192"/>
      <c r="HGE15" s="192"/>
      <c r="HGF15" s="192"/>
      <c r="HGG15" s="192"/>
      <c r="HGH15" s="192"/>
      <c r="HGI15" s="192"/>
      <c r="HGJ15" s="192"/>
      <c r="HGK15" s="192"/>
      <c r="HGL15" s="192"/>
      <c r="HGM15" s="192"/>
      <c r="HGN15" s="192"/>
      <c r="HGO15" s="192"/>
      <c r="HGP15" s="192"/>
      <c r="HGQ15" s="192"/>
      <c r="HGR15" s="192"/>
      <c r="HGS15" s="192"/>
      <c r="HGT15" s="192"/>
      <c r="HGU15" s="192"/>
      <c r="HGV15" s="192"/>
      <c r="HGW15" s="192"/>
      <c r="HGX15" s="192"/>
      <c r="HGY15" s="192"/>
      <c r="HGZ15" s="192"/>
      <c r="HHA15" s="192"/>
      <c r="HHB15" s="192"/>
      <c r="HHC15" s="192"/>
      <c r="HHD15" s="192"/>
      <c r="HHE15" s="192"/>
      <c r="HHF15" s="192"/>
      <c r="HHG15" s="192"/>
      <c r="HHH15" s="192"/>
      <c r="HHI15" s="192"/>
      <c r="HHJ15" s="192"/>
      <c r="HHK15" s="192"/>
      <c r="HHL15" s="192"/>
      <c r="HHM15" s="192"/>
      <c r="HHN15" s="192"/>
      <c r="HHO15" s="192"/>
      <c r="HHP15" s="192"/>
      <c r="HHQ15" s="192"/>
      <c r="HHR15" s="192"/>
      <c r="HHS15" s="192"/>
      <c r="HHT15" s="192"/>
      <c r="HHU15" s="192"/>
      <c r="HHV15" s="192"/>
      <c r="HHW15" s="192"/>
      <c r="HHX15" s="192"/>
      <c r="HHY15" s="192"/>
      <c r="HHZ15" s="192"/>
      <c r="HIA15" s="192"/>
      <c r="HIB15" s="192"/>
      <c r="HIC15" s="192"/>
      <c r="HID15" s="192"/>
      <c r="HIE15" s="192"/>
      <c r="HIF15" s="192"/>
      <c r="HIG15" s="192"/>
      <c r="HIH15" s="192"/>
      <c r="HII15" s="192"/>
      <c r="HIJ15" s="192"/>
      <c r="HIK15" s="192"/>
      <c r="HIL15" s="192"/>
      <c r="HIM15" s="192"/>
      <c r="HIN15" s="192"/>
      <c r="HIO15" s="192"/>
      <c r="HIP15" s="192"/>
      <c r="HIQ15" s="192"/>
      <c r="HIR15" s="192"/>
      <c r="HIS15" s="192"/>
      <c r="HIT15" s="192"/>
      <c r="HIU15" s="192"/>
      <c r="HIV15" s="192"/>
      <c r="HIW15" s="192"/>
      <c r="HIX15" s="192"/>
      <c r="HIY15" s="192"/>
      <c r="HIZ15" s="192"/>
      <c r="HJA15" s="192"/>
      <c r="HJB15" s="192"/>
      <c r="HJC15" s="192"/>
      <c r="HJD15" s="192"/>
      <c r="HJE15" s="192"/>
      <c r="HJF15" s="192"/>
      <c r="HJG15" s="192"/>
      <c r="HJH15" s="192"/>
      <c r="HJI15" s="192"/>
      <c r="HJJ15" s="192"/>
      <c r="HJK15" s="192"/>
      <c r="HJL15" s="192"/>
      <c r="HJM15" s="192"/>
      <c r="HJN15" s="192"/>
      <c r="HJO15" s="192"/>
      <c r="HJP15" s="192"/>
      <c r="HJQ15" s="192"/>
      <c r="HJR15" s="192"/>
      <c r="HJS15" s="192"/>
      <c r="HJT15" s="192"/>
      <c r="HJU15" s="192"/>
      <c r="HJV15" s="192"/>
      <c r="HJW15" s="192"/>
      <c r="HJX15" s="192"/>
      <c r="HJY15" s="192"/>
      <c r="HJZ15" s="192"/>
      <c r="HKA15" s="192"/>
      <c r="HKB15" s="192"/>
      <c r="HKC15" s="192"/>
      <c r="HKD15" s="192"/>
      <c r="HKE15" s="192"/>
      <c r="HKF15" s="192"/>
      <c r="HKG15" s="192"/>
      <c r="HKH15" s="192"/>
      <c r="HKI15" s="192"/>
      <c r="HKJ15" s="192"/>
      <c r="HKK15" s="192"/>
      <c r="HKL15" s="192"/>
      <c r="HKM15" s="192"/>
      <c r="HKN15" s="192"/>
      <c r="HKO15" s="192"/>
      <c r="HKP15" s="192"/>
      <c r="HKQ15" s="192"/>
      <c r="HKR15" s="192"/>
      <c r="HKS15" s="192"/>
      <c r="HKT15" s="192"/>
      <c r="HKU15" s="192"/>
      <c r="HKV15" s="192"/>
      <c r="HKW15" s="192"/>
      <c r="HKX15" s="192"/>
      <c r="HKY15" s="192"/>
      <c r="HKZ15" s="192"/>
      <c r="HLA15" s="192"/>
      <c r="HLB15" s="192"/>
      <c r="HLC15" s="192"/>
      <c r="HLD15" s="192"/>
      <c r="HLE15" s="192"/>
      <c r="HLF15" s="192"/>
      <c r="HLG15" s="192"/>
      <c r="HLH15" s="192"/>
      <c r="HLI15" s="192"/>
      <c r="HLJ15" s="192"/>
      <c r="HLK15" s="192"/>
      <c r="HLL15" s="192"/>
      <c r="HLM15" s="192"/>
      <c r="HLN15" s="192"/>
      <c r="HLO15" s="192"/>
      <c r="HLP15" s="192"/>
      <c r="HLQ15" s="192"/>
      <c r="HLR15" s="192"/>
      <c r="HLS15" s="192"/>
      <c r="HLT15" s="192"/>
      <c r="HLU15" s="192"/>
      <c r="HLV15" s="192"/>
      <c r="HLW15" s="192"/>
      <c r="HLX15" s="192"/>
      <c r="HLY15" s="192"/>
      <c r="HLZ15" s="192"/>
      <c r="HMA15" s="192"/>
      <c r="HMB15" s="192"/>
      <c r="HMC15" s="192"/>
      <c r="HMD15" s="192"/>
      <c r="HME15" s="192"/>
      <c r="HMF15" s="192"/>
      <c r="HMG15" s="192"/>
      <c r="HMH15" s="192"/>
      <c r="HMI15" s="192"/>
      <c r="HMJ15" s="192"/>
      <c r="HMK15" s="192"/>
      <c r="HML15" s="192"/>
      <c r="HMM15" s="192"/>
      <c r="HMN15" s="192"/>
      <c r="HMO15" s="192"/>
      <c r="HMP15" s="192"/>
      <c r="HMQ15" s="192"/>
      <c r="HMR15" s="192"/>
      <c r="HMS15" s="192"/>
      <c r="HMT15" s="192"/>
      <c r="HMU15" s="192"/>
      <c r="HMV15" s="192"/>
      <c r="HMW15" s="192"/>
      <c r="HMX15" s="192"/>
      <c r="HMY15" s="192"/>
      <c r="HMZ15" s="192"/>
      <c r="HNA15" s="192"/>
      <c r="HNB15" s="192"/>
      <c r="HNC15" s="192"/>
      <c r="HND15" s="192"/>
      <c r="HNE15" s="192"/>
      <c r="HNF15" s="192"/>
      <c r="HNG15" s="192"/>
      <c r="HNH15" s="192"/>
      <c r="HNI15" s="192"/>
      <c r="HNJ15" s="192"/>
      <c r="HNK15" s="192"/>
      <c r="HNL15" s="192"/>
      <c r="HNM15" s="192"/>
      <c r="HNN15" s="192"/>
      <c r="HNO15" s="192"/>
      <c r="HNP15" s="192"/>
      <c r="HNQ15" s="192"/>
      <c r="HNR15" s="192"/>
      <c r="HNS15" s="192"/>
      <c r="HNT15" s="192"/>
      <c r="HNU15" s="192"/>
      <c r="HNV15" s="192"/>
      <c r="HNW15" s="192"/>
      <c r="HNX15" s="192"/>
      <c r="HNY15" s="192"/>
      <c r="HNZ15" s="192"/>
      <c r="HOA15" s="192"/>
      <c r="HOB15" s="192"/>
      <c r="HOC15" s="192"/>
      <c r="HOD15" s="192"/>
      <c r="HOE15" s="192"/>
      <c r="HOF15" s="192"/>
      <c r="HOG15" s="192"/>
      <c r="HOH15" s="192"/>
      <c r="HOI15" s="192"/>
      <c r="HOJ15" s="192"/>
      <c r="HOK15" s="192"/>
      <c r="HOL15" s="192"/>
      <c r="HOM15" s="192"/>
      <c r="HON15" s="192"/>
      <c r="HOO15" s="192"/>
      <c r="HOP15" s="192"/>
      <c r="HOQ15" s="192"/>
      <c r="HOR15" s="192"/>
      <c r="HOS15" s="192"/>
      <c r="HOT15" s="192"/>
      <c r="HOU15" s="192"/>
      <c r="HOV15" s="192"/>
      <c r="HOW15" s="192"/>
      <c r="HOX15" s="192"/>
      <c r="HOY15" s="192"/>
      <c r="HOZ15" s="192"/>
      <c r="HPA15" s="192"/>
      <c r="HPB15" s="192"/>
      <c r="HPC15" s="192"/>
      <c r="HPD15" s="192"/>
      <c r="HPE15" s="192"/>
      <c r="HPF15" s="192"/>
      <c r="HPG15" s="192"/>
      <c r="HPH15" s="192"/>
      <c r="HPI15" s="192"/>
      <c r="HPJ15" s="192"/>
      <c r="HPK15" s="192"/>
      <c r="HPL15" s="192"/>
      <c r="HPM15" s="192"/>
      <c r="HPN15" s="192"/>
      <c r="HPO15" s="192"/>
      <c r="HPP15" s="192"/>
      <c r="HPQ15" s="192"/>
      <c r="HPR15" s="192"/>
      <c r="HPS15" s="192"/>
      <c r="HPT15" s="192"/>
      <c r="HPU15" s="192"/>
      <c r="HPV15" s="192"/>
      <c r="HPW15" s="192"/>
      <c r="HPX15" s="192"/>
      <c r="HPY15" s="192"/>
      <c r="HPZ15" s="192"/>
      <c r="HQA15" s="192"/>
      <c r="HQB15" s="192"/>
      <c r="HQC15" s="192"/>
      <c r="HQD15" s="192"/>
      <c r="HQE15" s="192"/>
      <c r="HQF15" s="192"/>
      <c r="HQG15" s="192"/>
      <c r="HQH15" s="192"/>
      <c r="HQI15" s="192"/>
      <c r="HQJ15" s="192"/>
      <c r="HQK15" s="192"/>
      <c r="HQL15" s="192"/>
      <c r="HQM15" s="192"/>
      <c r="HQN15" s="192"/>
      <c r="HQO15" s="192"/>
      <c r="HQP15" s="192"/>
      <c r="HQQ15" s="192"/>
      <c r="HQR15" s="192"/>
      <c r="HQS15" s="192"/>
      <c r="HQT15" s="192"/>
      <c r="HQU15" s="192"/>
      <c r="HQV15" s="192"/>
      <c r="HQW15" s="192"/>
      <c r="HQX15" s="192"/>
      <c r="HQY15" s="192"/>
      <c r="HQZ15" s="192"/>
      <c r="HRA15" s="192"/>
      <c r="HRB15" s="192"/>
      <c r="HRC15" s="192"/>
      <c r="HRD15" s="192"/>
      <c r="HRE15" s="192"/>
      <c r="HRF15" s="192"/>
      <c r="HRG15" s="192"/>
      <c r="HRH15" s="192"/>
      <c r="HRI15" s="192"/>
      <c r="HRJ15" s="192"/>
      <c r="HRK15" s="192"/>
      <c r="HRL15" s="192"/>
      <c r="HRM15" s="192"/>
      <c r="HRN15" s="192"/>
      <c r="HRO15" s="192"/>
      <c r="HRP15" s="192"/>
      <c r="HRQ15" s="192"/>
      <c r="HRR15" s="192"/>
      <c r="HRS15" s="192"/>
      <c r="HRT15" s="192"/>
      <c r="HRU15" s="192"/>
      <c r="HRV15" s="192"/>
      <c r="HRW15" s="192"/>
      <c r="HRX15" s="192"/>
      <c r="HRY15" s="192"/>
      <c r="HRZ15" s="192"/>
      <c r="HSA15" s="192"/>
      <c r="HSB15" s="192"/>
      <c r="HSC15" s="192"/>
      <c r="HSD15" s="192"/>
      <c r="HSE15" s="192"/>
      <c r="HSF15" s="192"/>
      <c r="HSG15" s="192"/>
      <c r="HSH15" s="192"/>
      <c r="HSI15" s="192"/>
      <c r="HSJ15" s="192"/>
      <c r="HSK15" s="192"/>
      <c r="HSL15" s="192"/>
      <c r="HSM15" s="192"/>
      <c r="HSN15" s="192"/>
      <c r="HSO15" s="192"/>
      <c r="HSP15" s="192"/>
      <c r="HSQ15" s="192"/>
      <c r="HSR15" s="192"/>
      <c r="HSS15" s="192"/>
      <c r="HST15" s="192"/>
      <c r="HSU15" s="192"/>
      <c r="HSV15" s="192"/>
      <c r="HSW15" s="192"/>
      <c r="HSX15" s="192"/>
      <c r="HSY15" s="192"/>
      <c r="HSZ15" s="192"/>
      <c r="HTA15" s="192"/>
      <c r="HTB15" s="192"/>
      <c r="HTC15" s="192"/>
      <c r="HTD15" s="192"/>
      <c r="HTE15" s="192"/>
      <c r="HTF15" s="192"/>
      <c r="HTG15" s="192"/>
      <c r="HTH15" s="192"/>
      <c r="HTI15" s="192"/>
      <c r="HTJ15" s="192"/>
      <c r="HTK15" s="192"/>
      <c r="HTL15" s="192"/>
      <c r="HTM15" s="192"/>
      <c r="HTN15" s="192"/>
      <c r="HTO15" s="192"/>
      <c r="HTP15" s="192"/>
      <c r="HTQ15" s="192"/>
      <c r="HTR15" s="192"/>
      <c r="HTS15" s="192"/>
      <c r="HTT15" s="192"/>
      <c r="HTU15" s="192"/>
      <c r="HTV15" s="192"/>
      <c r="HTW15" s="192"/>
      <c r="HTX15" s="192"/>
      <c r="HTY15" s="192"/>
      <c r="HTZ15" s="192"/>
      <c r="HUA15" s="192"/>
      <c r="HUB15" s="192"/>
      <c r="HUC15" s="192"/>
      <c r="HUD15" s="192"/>
      <c r="HUE15" s="192"/>
      <c r="HUF15" s="192"/>
      <c r="HUG15" s="192"/>
      <c r="HUH15" s="192"/>
      <c r="HUI15" s="192"/>
      <c r="HUJ15" s="192"/>
      <c r="HUK15" s="192"/>
      <c r="HUL15" s="192"/>
      <c r="HUM15" s="192"/>
      <c r="HUN15" s="192"/>
      <c r="HUO15" s="192"/>
      <c r="HUP15" s="192"/>
      <c r="HUQ15" s="192"/>
      <c r="HUR15" s="192"/>
      <c r="HUS15" s="192"/>
      <c r="HUT15" s="192"/>
      <c r="HUU15" s="192"/>
      <c r="HUV15" s="192"/>
      <c r="HUW15" s="192"/>
      <c r="HUX15" s="192"/>
      <c r="HUY15" s="192"/>
      <c r="HUZ15" s="192"/>
      <c r="HVA15" s="192"/>
      <c r="HVB15" s="192"/>
      <c r="HVC15" s="192"/>
      <c r="HVD15" s="192"/>
      <c r="HVE15" s="192"/>
      <c r="HVF15" s="192"/>
      <c r="HVG15" s="192"/>
      <c r="HVH15" s="192"/>
      <c r="HVI15" s="192"/>
      <c r="HVJ15" s="192"/>
      <c r="HVK15" s="192"/>
      <c r="HVL15" s="192"/>
      <c r="HVM15" s="192"/>
      <c r="HVN15" s="192"/>
      <c r="HVO15" s="192"/>
      <c r="HVP15" s="192"/>
      <c r="HVQ15" s="192"/>
      <c r="HVR15" s="192"/>
      <c r="HVS15" s="192"/>
      <c r="HVT15" s="192"/>
      <c r="HVU15" s="192"/>
      <c r="HVV15" s="192"/>
      <c r="HVW15" s="192"/>
      <c r="HVX15" s="192"/>
      <c r="HVY15" s="192"/>
      <c r="HVZ15" s="192"/>
      <c r="HWA15" s="192"/>
      <c r="HWB15" s="192"/>
      <c r="HWC15" s="192"/>
      <c r="HWD15" s="192"/>
      <c r="HWE15" s="192"/>
      <c r="HWF15" s="192"/>
      <c r="HWG15" s="192"/>
      <c r="HWH15" s="192"/>
      <c r="HWI15" s="192"/>
      <c r="HWJ15" s="192"/>
      <c r="HWK15" s="192"/>
      <c r="HWL15" s="192"/>
      <c r="HWM15" s="192"/>
      <c r="HWN15" s="192"/>
      <c r="HWO15" s="192"/>
      <c r="HWP15" s="192"/>
      <c r="HWQ15" s="192"/>
      <c r="HWR15" s="192"/>
      <c r="HWS15" s="192"/>
      <c r="HWT15" s="192"/>
      <c r="HWU15" s="192"/>
      <c r="HWV15" s="192"/>
      <c r="HWW15" s="192"/>
      <c r="HWX15" s="192"/>
      <c r="HWY15" s="192"/>
      <c r="HWZ15" s="192"/>
      <c r="HXA15" s="192"/>
      <c r="HXB15" s="192"/>
      <c r="HXC15" s="192"/>
      <c r="HXD15" s="192"/>
      <c r="HXE15" s="192"/>
      <c r="HXF15" s="192"/>
      <c r="HXG15" s="192"/>
      <c r="HXH15" s="192"/>
      <c r="HXI15" s="192"/>
      <c r="HXJ15" s="192"/>
      <c r="HXK15" s="192"/>
      <c r="HXL15" s="192"/>
      <c r="HXM15" s="192"/>
      <c r="HXN15" s="192"/>
      <c r="HXO15" s="192"/>
      <c r="HXP15" s="192"/>
      <c r="HXQ15" s="192"/>
      <c r="HXR15" s="192"/>
      <c r="HXS15" s="192"/>
      <c r="HXT15" s="192"/>
      <c r="HXU15" s="192"/>
      <c r="HXV15" s="192"/>
      <c r="HXW15" s="192"/>
      <c r="HXX15" s="192"/>
      <c r="HXY15" s="192"/>
      <c r="HXZ15" s="192"/>
      <c r="HYA15" s="192"/>
      <c r="HYB15" s="192"/>
      <c r="HYC15" s="192"/>
      <c r="HYD15" s="192"/>
      <c r="HYE15" s="192"/>
      <c r="HYF15" s="192"/>
      <c r="HYG15" s="192"/>
      <c r="HYH15" s="192"/>
      <c r="HYI15" s="192"/>
      <c r="HYJ15" s="192"/>
      <c r="HYK15" s="192"/>
      <c r="HYL15" s="192"/>
      <c r="HYM15" s="192"/>
      <c r="HYN15" s="192"/>
      <c r="HYO15" s="192"/>
      <c r="HYP15" s="192"/>
      <c r="HYQ15" s="192"/>
      <c r="HYR15" s="192"/>
      <c r="HYS15" s="192"/>
      <c r="HYT15" s="192"/>
      <c r="HYU15" s="192"/>
      <c r="HYV15" s="192"/>
      <c r="HYW15" s="192"/>
      <c r="HYX15" s="192"/>
      <c r="HYY15" s="192"/>
      <c r="HYZ15" s="192"/>
      <c r="HZA15" s="192"/>
      <c r="HZB15" s="192"/>
      <c r="HZC15" s="192"/>
      <c r="HZD15" s="192"/>
      <c r="HZE15" s="192"/>
      <c r="HZF15" s="192"/>
      <c r="HZG15" s="192"/>
      <c r="HZH15" s="192"/>
      <c r="HZI15" s="192"/>
      <c r="HZJ15" s="192"/>
      <c r="HZK15" s="192"/>
      <c r="HZL15" s="192"/>
      <c r="HZM15" s="192"/>
      <c r="HZN15" s="192"/>
      <c r="HZO15" s="192"/>
      <c r="HZP15" s="192"/>
      <c r="HZQ15" s="192"/>
      <c r="HZR15" s="192"/>
      <c r="HZS15" s="192"/>
      <c r="HZT15" s="192"/>
      <c r="HZU15" s="192"/>
      <c r="HZV15" s="192"/>
      <c r="HZW15" s="192"/>
      <c r="HZX15" s="192"/>
      <c r="HZY15" s="192"/>
      <c r="HZZ15" s="192"/>
      <c r="IAA15" s="192"/>
      <c r="IAB15" s="192"/>
      <c r="IAC15" s="192"/>
      <c r="IAD15" s="192"/>
      <c r="IAE15" s="192"/>
      <c r="IAF15" s="192"/>
      <c r="IAG15" s="192"/>
      <c r="IAH15" s="192"/>
      <c r="IAI15" s="192"/>
      <c r="IAJ15" s="192"/>
      <c r="IAK15" s="192"/>
      <c r="IAL15" s="192"/>
      <c r="IAM15" s="192"/>
      <c r="IAN15" s="192"/>
      <c r="IAO15" s="192"/>
      <c r="IAP15" s="192"/>
      <c r="IAQ15" s="192"/>
      <c r="IAR15" s="192"/>
      <c r="IAS15" s="192"/>
      <c r="IAT15" s="192"/>
      <c r="IAU15" s="192"/>
      <c r="IAV15" s="192"/>
      <c r="IAW15" s="192"/>
      <c r="IAX15" s="192"/>
      <c r="IAY15" s="192"/>
      <c r="IAZ15" s="192"/>
      <c r="IBA15" s="192"/>
      <c r="IBB15" s="192"/>
      <c r="IBC15" s="192"/>
      <c r="IBD15" s="192"/>
      <c r="IBE15" s="192"/>
      <c r="IBF15" s="192"/>
      <c r="IBG15" s="192"/>
      <c r="IBH15" s="192"/>
      <c r="IBI15" s="192"/>
      <c r="IBJ15" s="192"/>
      <c r="IBK15" s="192"/>
      <c r="IBL15" s="192"/>
      <c r="IBM15" s="192"/>
      <c r="IBN15" s="192"/>
      <c r="IBO15" s="192"/>
      <c r="IBP15" s="192"/>
      <c r="IBQ15" s="192"/>
      <c r="IBR15" s="192"/>
      <c r="IBS15" s="192"/>
      <c r="IBT15" s="192"/>
      <c r="IBU15" s="192"/>
      <c r="IBV15" s="192"/>
      <c r="IBW15" s="192"/>
      <c r="IBX15" s="192"/>
      <c r="IBY15" s="192"/>
      <c r="IBZ15" s="192"/>
      <c r="ICA15" s="192"/>
      <c r="ICB15" s="192"/>
      <c r="ICC15" s="192"/>
      <c r="ICD15" s="192"/>
      <c r="ICE15" s="192"/>
      <c r="ICF15" s="192"/>
      <c r="ICG15" s="192"/>
      <c r="ICH15" s="192"/>
      <c r="ICI15" s="192"/>
      <c r="ICJ15" s="192"/>
      <c r="ICK15" s="192"/>
      <c r="ICL15" s="192"/>
      <c r="ICM15" s="192"/>
      <c r="ICN15" s="192"/>
      <c r="ICO15" s="192"/>
      <c r="ICP15" s="192"/>
      <c r="ICQ15" s="192"/>
      <c r="ICR15" s="192"/>
      <c r="ICS15" s="192"/>
      <c r="ICT15" s="192"/>
      <c r="ICU15" s="192"/>
      <c r="ICV15" s="192"/>
      <c r="ICW15" s="192"/>
      <c r="ICX15" s="192"/>
      <c r="ICY15" s="192"/>
      <c r="ICZ15" s="192"/>
      <c r="IDA15" s="192"/>
      <c r="IDB15" s="192"/>
      <c r="IDC15" s="192"/>
      <c r="IDD15" s="192"/>
      <c r="IDE15" s="192"/>
      <c r="IDF15" s="192"/>
      <c r="IDG15" s="192"/>
      <c r="IDH15" s="192"/>
      <c r="IDI15" s="192"/>
      <c r="IDJ15" s="192"/>
      <c r="IDK15" s="192"/>
      <c r="IDL15" s="192"/>
      <c r="IDM15" s="192"/>
      <c r="IDN15" s="192"/>
      <c r="IDO15" s="192"/>
      <c r="IDP15" s="192"/>
      <c r="IDQ15" s="192"/>
      <c r="IDR15" s="192"/>
      <c r="IDS15" s="192"/>
      <c r="IDT15" s="192"/>
      <c r="IDU15" s="192"/>
      <c r="IDV15" s="192"/>
      <c r="IDW15" s="192"/>
      <c r="IDX15" s="192"/>
      <c r="IDY15" s="192"/>
      <c r="IDZ15" s="192"/>
      <c r="IEA15" s="192"/>
      <c r="IEB15" s="192"/>
      <c r="IEC15" s="192"/>
      <c r="IED15" s="192"/>
      <c r="IEE15" s="192"/>
      <c r="IEF15" s="192"/>
      <c r="IEG15" s="192"/>
      <c r="IEH15" s="192"/>
      <c r="IEI15" s="192"/>
      <c r="IEJ15" s="192"/>
      <c r="IEK15" s="192"/>
      <c r="IEL15" s="192"/>
      <c r="IEM15" s="192"/>
      <c r="IEN15" s="192"/>
      <c r="IEO15" s="192"/>
      <c r="IEP15" s="192"/>
      <c r="IEQ15" s="192"/>
      <c r="IER15" s="192"/>
      <c r="IES15" s="192"/>
      <c r="IET15" s="192"/>
      <c r="IEU15" s="192"/>
      <c r="IEV15" s="192"/>
      <c r="IEW15" s="192"/>
      <c r="IEX15" s="192"/>
      <c r="IEY15" s="192"/>
      <c r="IEZ15" s="192"/>
      <c r="IFA15" s="192"/>
      <c r="IFB15" s="192"/>
      <c r="IFC15" s="192"/>
      <c r="IFD15" s="192"/>
      <c r="IFE15" s="192"/>
      <c r="IFF15" s="192"/>
      <c r="IFG15" s="192"/>
      <c r="IFH15" s="192"/>
      <c r="IFI15" s="192"/>
      <c r="IFJ15" s="192"/>
      <c r="IFK15" s="192"/>
      <c r="IFL15" s="192"/>
      <c r="IFM15" s="192"/>
      <c r="IFN15" s="192"/>
      <c r="IFO15" s="192"/>
      <c r="IFP15" s="192"/>
      <c r="IFQ15" s="192"/>
      <c r="IFR15" s="192"/>
      <c r="IFS15" s="192"/>
      <c r="IFT15" s="192"/>
      <c r="IFU15" s="192"/>
      <c r="IFV15" s="192"/>
      <c r="IFW15" s="192"/>
      <c r="IFX15" s="192"/>
      <c r="IFY15" s="192"/>
      <c r="IFZ15" s="192"/>
      <c r="IGA15" s="192"/>
      <c r="IGB15" s="192"/>
      <c r="IGC15" s="192"/>
      <c r="IGD15" s="192"/>
      <c r="IGE15" s="192"/>
      <c r="IGF15" s="192"/>
      <c r="IGG15" s="192"/>
      <c r="IGH15" s="192"/>
      <c r="IGI15" s="192"/>
      <c r="IGJ15" s="192"/>
      <c r="IGK15" s="192"/>
      <c r="IGL15" s="192"/>
      <c r="IGM15" s="192"/>
      <c r="IGN15" s="192"/>
      <c r="IGO15" s="192"/>
      <c r="IGP15" s="192"/>
      <c r="IGQ15" s="192"/>
      <c r="IGR15" s="192"/>
      <c r="IGS15" s="192"/>
      <c r="IGT15" s="192"/>
      <c r="IGU15" s="192"/>
      <c r="IGV15" s="192"/>
      <c r="IGW15" s="192"/>
      <c r="IGX15" s="192"/>
      <c r="IGY15" s="192"/>
      <c r="IGZ15" s="192"/>
      <c r="IHA15" s="192"/>
      <c r="IHB15" s="192"/>
      <c r="IHC15" s="192"/>
      <c r="IHD15" s="192"/>
      <c r="IHE15" s="192"/>
      <c r="IHF15" s="192"/>
      <c r="IHG15" s="192"/>
      <c r="IHH15" s="192"/>
      <c r="IHI15" s="192"/>
      <c r="IHJ15" s="192"/>
      <c r="IHK15" s="192"/>
      <c r="IHL15" s="192"/>
      <c r="IHM15" s="192"/>
      <c r="IHN15" s="192"/>
      <c r="IHO15" s="192"/>
      <c r="IHP15" s="192"/>
      <c r="IHQ15" s="192"/>
      <c r="IHR15" s="192"/>
      <c r="IHS15" s="192"/>
      <c r="IHT15" s="192"/>
      <c r="IHU15" s="192"/>
      <c r="IHV15" s="192"/>
      <c r="IHW15" s="192"/>
      <c r="IHX15" s="192"/>
      <c r="IHY15" s="192"/>
      <c r="IHZ15" s="192"/>
      <c r="IIA15" s="192"/>
      <c r="IIB15" s="192"/>
      <c r="IIC15" s="192"/>
      <c r="IID15" s="192"/>
      <c r="IIE15" s="192"/>
      <c r="IIF15" s="192"/>
      <c r="IIG15" s="192"/>
      <c r="IIH15" s="192"/>
      <c r="III15" s="192"/>
      <c r="IIJ15" s="192"/>
      <c r="IIK15" s="192"/>
      <c r="IIL15" s="192"/>
      <c r="IIM15" s="192"/>
      <c r="IIN15" s="192"/>
      <c r="IIO15" s="192"/>
      <c r="IIP15" s="192"/>
      <c r="IIQ15" s="192"/>
      <c r="IIR15" s="192"/>
      <c r="IIS15" s="192"/>
      <c r="IIT15" s="192"/>
      <c r="IIU15" s="192"/>
      <c r="IIV15" s="192"/>
      <c r="IIW15" s="192"/>
      <c r="IIX15" s="192"/>
      <c r="IIY15" s="192"/>
      <c r="IIZ15" s="192"/>
      <c r="IJA15" s="192"/>
      <c r="IJB15" s="192"/>
      <c r="IJC15" s="192"/>
      <c r="IJD15" s="192"/>
      <c r="IJE15" s="192"/>
      <c r="IJF15" s="192"/>
      <c r="IJG15" s="192"/>
      <c r="IJH15" s="192"/>
      <c r="IJI15" s="192"/>
      <c r="IJJ15" s="192"/>
      <c r="IJK15" s="192"/>
      <c r="IJL15" s="192"/>
      <c r="IJM15" s="192"/>
      <c r="IJN15" s="192"/>
      <c r="IJO15" s="192"/>
      <c r="IJP15" s="192"/>
      <c r="IJQ15" s="192"/>
      <c r="IJR15" s="192"/>
      <c r="IJS15" s="192"/>
      <c r="IJT15" s="192"/>
      <c r="IJU15" s="192"/>
      <c r="IJV15" s="192"/>
      <c r="IJW15" s="192"/>
      <c r="IJX15" s="192"/>
      <c r="IJY15" s="192"/>
      <c r="IJZ15" s="192"/>
      <c r="IKA15" s="192"/>
      <c r="IKB15" s="192"/>
      <c r="IKC15" s="192"/>
      <c r="IKD15" s="192"/>
      <c r="IKE15" s="192"/>
      <c r="IKF15" s="192"/>
      <c r="IKG15" s="192"/>
      <c r="IKH15" s="192"/>
      <c r="IKI15" s="192"/>
      <c r="IKJ15" s="192"/>
      <c r="IKK15" s="192"/>
      <c r="IKL15" s="192"/>
      <c r="IKM15" s="192"/>
      <c r="IKN15" s="192"/>
      <c r="IKO15" s="192"/>
      <c r="IKP15" s="192"/>
      <c r="IKQ15" s="192"/>
      <c r="IKR15" s="192"/>
      <c r="IKS15" s="192"/>
      <c r="IKT15" s="192"/>
      <c r="IKU15" s="192"/>
      <c r="IKV15" s="192"/>
      <c r="IKW15" s="192"/>
      <c r="IKX15" s="192"/>
      <c r="IKY15" s="192"/>
      <c r="IKZ15" s="192"/>
      <c r="ILA15" s="192"/>
      <c r="ILB15" s="192"/>
      <c r="ILC15" s="192"/>
      <c r="ILD15" s="192"/>
      <c r="ILE15" s="192"/>
      <c r="ILF15" s="192"/>
      <c r="ILG15" s="192"/>
      <c r="ILH15" s="192"/>
      <c r="ILI15" s="192"/>
      <c r="ILJ15" s="192"/>
      <c r="ILK15" s="192"/>
      <c r="ILL15" s="192"/>
      <c r="ILM15" s="192"/>
      <c r="ILN15" s="192"/>
      <c r="ILO15" s="192"/>
      <c r="ILP15" s="192"/>
      <c r="ILQ15" s="192"/>
      <c r="ILR15" s="192"/>
      <c r="ILS15" s="192"/>
      <c r="ILT15" s="192"/>
      <c r="ILU15" s="192"/>
      <c r="ILV15" s="192"/>
      <c r="ILW15" s="192"/>
      <c r="ILX15" s="192"/>
      <c r="ILY15" s="192"/>
      <c r="ILZ15" s="192"/>
      <c r="IMA15" s="192"/>
      <c r="IMB15" s="192"/>
      <c r="IMC15" s="192"/>
      <c r="IMD15" s="192"/>
      <c r="IME15" s="192"/>
      <c r="IMF15" s="192"/>
      <c r="IMG15" s="192"/>
      <c r="IMH15" s="192"/>
      <c r="IMI15" s="192"/>
      <c r="IMJ15" s="192"/>
      <c r="IMK15" s="192"/>
      <c r="IML15" s="192"/>
      <c r="IMM15" s="192"/>
      <c r="IMN15" s="192"/>
      <c r="IMO15" s="192"/>
      <c r="IMP15" s="192"/>
      <c r="IMQ15" s="192"/>
      <c r="IMR15" s="192"/>
      <c r="IMS15" s="192"/>
      <c r="IMT15" s="192"/>
      <c r="IMU15" s="192"/>
      <c r="IMV15" s="192"/>
      <c r="IMW15" s="192"/>
      <c r="IMX15" s="192"/>
      <c r="IMY15" s="192"/>
      <c r="IMZ15" s="192"/>
      <c r="INA15" s="192"/>
      <c r="INB15" s="192"/>
      <c r="INC15" s="192"/>
      <c r="IND15" s="192"/>
      <c r="INE15" s="192"/>
      <c r="INF15" s="192"/>
      <c r="ING15" s="192"/>
      <c r="INH15" s="192"/>
      <c r="INI15" s="192"/>
      <c r="INJ15" s="192"/>
      <c r="INK15" s="192"/>
      <c r="INL15" s="192"/>
      <c r="INM15" s="192"/>
      <c r="INN15" s="192"/>
      <c r="INO15" s="192"/>
      <c r="INP15" s="192"/>
      <c r="INQ15" s="192"/>
      <c r="INR15" s="192"/>
      <c r="INS15" s="192"/>
      <c r="INT15" s="192"/>
      <c r="INU15" s="192"/>
      <c r="INV15" s="192"/>
      <c r="INW15" s="192"/>
      <c r="INX15" s="192"/>
      <c r="INY15" s="192"/>
      <c r="INZ15" s="192"/>
      <c r="IOA15" s="192"/>
      <c r="IOB15" s="192"/>
      <c r="IOC15" s="192"/>
      <c r="IOD15" s="192"/>
      <c r="IOE15" s="192"/>
      <c r="IOF15" s="192"/>
      <c r="IOG15" s="192"/>
      <c r="IOH15" s="192"/>
      <c r="IOI15" s="192"/>
      <c r="IOJ15" s="192"/>
      <c r="IOK15" s="192"/>
      <c r="IOL15" s="192"/>
      <c r="IOM15" s="192"/>
      <c r="ION15" s="192"/>
      <c r="IOO15" s="192"/>
      <c r="IOP15" s="192"/>
      <c r="IOQ15" s="192"/>
      <c r="IOR15" s="192"/>
      <c r="IOS15" s="192"/>
      <c r="IOT15" s="192"/>
      <c r="IOU15" s="192"/>
      <c r="IOV15" s="192"/>
      <c r="IOW15" s="192"/>
      <c r="IOX15" s="192"/>
      <c r="IOY15" s="192"/>
      <c r="IOZ15" s="192"/>
      <c r="IPA15" s="192"/>
      <c r="IPB15" s="192"/>
      <c r="IPC15" s="192"/>
      <c r="IPD15" s="192"/>
      <c r="IPE15" s="192"/>
      <c r="IPF15" s="192"/>
      <c r="IPG15" s="192"/>
      <c r="IPH15" s="192"/>
      <c r="IPI15" s="192"/>
      <c r="IPJ15" s="192"/>
      <c r="IPK15" s="192"/>
      <c r="IPL15" s="192"/>
      <c r="IPM15" s="192"/>
      <c r="IPN15" s="192"/>
      <c r="IPO15" s="192"/>
      <c r="IPP15" s="192"/>
      <c r="IPQ15" s="192"/>
      <c r="IPR15" s="192"/>
      <c r="IPS15" s="192"/>
      <c r="IPT15" s="192"/>
      <c r="IPU15" s="192"/>
      <c r="IPV15" s="192"/>
      <c r="IPW15" s="192"/>
      <c r="IPX15" s="192"/>
      <c r="IPY15" s="192"/>
      <c r="IPZ15" s="192"/>
      <c r="IQA15" s="192"/>
      <c r="IQB15" s="192"/>
      <c r="IQC15" s="192"/>
      <c r="IQD15" s="192"/>
      <c r="IQE15" s="192"/>
      <c r="IQF15" s="192"/>
      <c r="IQG15" s="192"/>
      <c r="IQH15" s="192"/>
      <c r="IQI15" s="192"/>
      <c r="IQJ15" s="192"/>
      <c r="IQK15" s="192"/>
      <c r="IQL15" s="192"/>
      <c r="IQM15" s="192"/>
      <c r="IQN15" s="192"/>
      <c r="IQO15" s="192"/>
      <c r="IQP15" s="192"/>
      <c r="IQQ15" s="192"/>
      <c r="IQR15" s="192"/>
      <c r="IQS15" s="192"/>
      <c r="IQT15" s="192"/>
      <c r="IQU15" s="192"/>
      <c r="IQV15" s="192"/>
      <c r="IQW15" s="192"/>
      <c r="IQX15" s="192"/>
      <c r="IQY15" s="192"/>
      <c r="IQZ15" s="192"/>
      <c r="IRA15" s="192"/>
      <c r="IRB15" s="192"/>
      <c r="IRC15" s="192"/>
      <c r="IRD15" s="192"/>
      <c r="IRE15" s="192"/>
      <c r="IRF15" s="192"/>
      <c r="IRG15" s="192"/>
      <c r="IRH15" s="192"/>
      <c r="IRI15" s="192"/>
      <c r="IRJ15" s="192"/>
      <c r="IRK15" s="192"/>
      <c r="IRL15" s="192"/>
      <c r="IRM15" s="192"/>
      <c r="IRN15" s="192"/>
      <c r="IRO15" s="192"/>
      <c r="IRP15" s="192"/>
      <c r="IRQ15" s="192"/>
      <c r="IRR15" s="192"/>
      <c r="IRS15" s="192"/>
      <c r="IRT15" s="192"/>
      <c r="IRU15" s="192"/>
      <c r="IRV15" s="192"/>
      <c r="IRW15" s="192"/>
      <c r="IRX15" s="192"/>
      <c r="IRY15" s="192"/>
      <c r="IRZ15" s="192"/>
      <c r="ISA15" s="192"/>
      <c r="ISB15" s="192"/>
      <c r="ISC15" s="192"/>
      <c r="ISD15" s="192"/>
      <c r="ISE15" s="192"/>
      <c r="ISF15" s="192"/>
      <c r="ISG15" s="192"/>
      <c r="ISH15" s="192"/>
      <c r="ISI15" s="192"/>
      <c r="ISJ15" s="192"/>
      <c r="ISK15" s="192"/>
      <c r="ISL15" s="192"/>
      <c r="ISM15" s="192"/>
      <c r="ISN15" s="192"/>
      <c r="ISO15" s="192"/>
      <c r="ISP15" s="192"/>
      <c r="ISQ15" s="192"/>
      <c r="ISR15" s="192"/>
      <c r="ISS15" s="192"/>
      <c r="IST15" s="192"/>
      <c r="ISU15" s="192"/>
      <c r="ISV15" s="192"/>
      <c r="ISW15" s="192"/>
      <c r="ISX15" s="192"/>
      <c r="ISY15" s="192"/>
      <c r="ISZ15" s="192"/>
      <c r="ITA15" s="192"/>
      <c r="ITB15" s="192"/>
      <c r="ITC15" s="192"/>
      <c r="ITD15" s="192"/>
      <c r="ITE15" s="192"/>
      <c r="ITF15" s="192"/>
      <c r="ITG15" s="192"/>
      <c r="ITH15" s="192"/>
      <c r="ITI15" s="192"/>
      <c r="ITJ15" s="192"/>
      <c r="ITK15" s="192"/>
      <c r="ITL15" s="192"/>
      <c r="ITM15" s="192"/>
      <c r="ITN15" s="192"/>
      <c r="ITO15" s="192"/>
      <c r="ITP15" s="192"/>
      <c r="ITQ15" s="192"/>
      <c r="ITR15" s="192"/>
      <c r="ITS15" s="192"/>
      <c r="ITT15" s="192"/>
      <c r="ITU15" s="192"/>
      <c r="ITV15" s="192"/>
      <c r="ITW15" s="192"/>
      <c r="ITX15" s="192"/>
      <c r="ITY15" s="192"/>
      <c r="ITZ15" s="192"/>
      <c r="IUA15" s="192"/>
      <c r="IUB15" s="192"/>
      <c r="IUC15" s="192"/>
      <c r="IUD15" s="192"/>
      <c r="IUE15" s="192"/>
      <c r="IUF15" s="192"/>
      <c r="IUG15" s="192"/>
      <c r="IUH15" s="192"/>
      <c r="IUI15" s="192"/>
      <c r="IUJ15" s="192"/>
      <c r="IUK15" s="192"/>
      <c r="IUL15" s="192"/>
      <c r="IUM15" s="192"/>
      <c r="IUN15" s="192"/>
      <c r="IUO15" s="192"/>
      <c r="IUP15" s="192"/>
      <c r="IUQ15" s="192"/>
      <c r="IUR15" s="192"/>
      <c r="IUS15" s="192"/>
      <c r="IUT15" s="192"/>
      <c r="IUU15" s="192"/>
      <c r="IUV15" s="192"/>
      <c r="IUW15" s="192"/>
      <c r="IUX15" s="192"/>
      <c r="IUY15" s="192"/>
      <c r="IUZ15" s="192"/>
      <c r="IVA15" s="192"/>
      <c r="IVB15" s="192"/>
      <c r="IVC15" s="192"/>
      <c r="IVD15" s="192"/>
      <c r="IVE15" s="192"/>
      <c r="IVF15" s="192"/>
      <c r="IVG15" s="192"/>
      <c r="IVH15" s="192"/>
      <c r="IVI15" s="192"/>
      <c r="IVJ15" s="192"/>
      <c r="IVK15" s="192"/>
      <c r="IVL15" s="192"/>
      <c r="IVM15" s="192"/>
      <c r="IVN15" s="192"/>
      <c r="IVO15" s="192"/>
      <c r="IVP15" s="192"/>
      <c r="IVQ15" s="192"/>
      <c r="IVR15" s="192"/>
      <c r="IVS15" s="192"/>
      <c r="IVT15" s="192"/>
      <c r="IVU15" s="192"/>
      <c r="IVV15" s="192"/>
      <c r="IVW15" s="192"/>
      <c r="IVX15" s="192"/>
      <c r="IVY15" s="192"/>
      <c r="IVZ15" s="192"/>
      <c r="IWA15" s="192"/>
      <c r="IWB15" s="192"/>
      <c r="IWC15" s="192"/>
      <c r="IWD15" s="192"/>
      <c r="IWE15" s="192"/>
      <c r="IWF15" s="192"/>
      <c r="IWG15" s="192"/>
      <c r="IWH15" s="192"/>
      <c r="IWI15" s="192"/>
      <c r="IWJ15" s="192"/>
      <c r="IWK15" s="192"/>
      <c r="IWL15" s="192"/>
      <c r="IWM15" s="192"/>
      <c r="IWN15" s="192"/>
      <c r="IWO15" s="192"/>
      <c r="IWP15" s="192"/>
      <c r="IWQ15" s="192"/>
      <c r="IWR15" s="192"/>
      <c r="IWS15" s="192"/>
      <c r="IWT15" s="192"/>
      <c r="IWU15" s="192"/>
      <c r="IWV15" s="192"/>
      <c r="IWW15" s="192"/>
      <c r="IWX15" s="192"/>
      <c r="IWY15" s="192"/>
      <c r="IWZ15" s="192"/>
      <c r="IXA15" s="192"/>
      <c r="IXB15" s="192"/>
      <c r="IXC15" s="192"/>
      <c r="IXD15" s="192"/>
      <c r="IXE15" s="192"/>
      <c r="IXF15" s="192"/>
      <c r="IXG15" s="192"/>
      <c r="IXH15" s="192"/>
      <c r="IXI15" s="192"/>
      <c r="IXJ15" s="192"/>
      <c r="IXK15" s="192"/>
      <c r="IXL15" s="192"/>
      <c r="IXM15" s="192"/>
      <c r="IXN15" s="192"/>
      <c r="IXO15" s="192"/>
      <c r="IXP15" s="192"/>
      <c r="IXQ15" s="192"/>
      <c r="IXR15" s="192"/>
      <c r="IXS15" s="192"/>
      <c r="IXT15" s="192"/>
      <c r="IXU15" s="192"/>
      <c r="IXV15" s="192"/>
      <c r="IXW15" s="192"/>
      <c r="IXX15" s="192"/>
      <c r="IXY15" s="192"/>
      <c r="IXZ15" s="192"/>
      <c r="IYA15" s="192"/>
      <c r="IYB15" s="192"/>
      <c r="IYC15" s="192"/>
      <c r="IYD15" s="192"/>
      <c r="IYE15" s="192"/>
      <c r="IYF15" s="192"/>
      <c r="IYG15" s="192"/>
      <c r="IYH15" s="192"/>
      <c r="IYI15" s="192"/>
      <c r="IYJ15" s="192"/>
      <c r="IYK15" s="192"/>
      <c r="IYL15" s="192"/>
      <c r="IYM15" s="192"/>
      <c r="IYN15" s="192"/>
      <c r="IYO15" s="192"/>
      <c r="IYP15" s="192"/>
      <c r="IYQ15" s="192"/>
      <c r="IYR15" s="192"/>
      <c r="IYS15" s="192"/>
      <c r="IYT15" s="192"/>
      <c r="IYU15" s="192"/>
      <c r="IYV15" s="192"/>
      <c r="IYW15" s="192"/>
      <c r="IYX15" s="192"/>
      <c r="IYY15" s="192"/>
      <c r="IYZ15" s="192"/>
      <c r="IZA15" s="192"/>
      <c r="IZB15" s="192"/>
      <c r="IZC15" s="192"/>
      <c r="IZD15" s="192"/>
      <c r="IZE15" s="192"/>
      <c r="IZF15" s="192"/>
      <c r="IZG15" s="192"/>
      <c r="IZH15" s="192"/>
      <c r="IZI15" s="192"/>
      <c r="IZJ15" s="192"/>
      <c r="IZK15" s="192"/>
      <c r="IZL15" s="192"/>
      <c r="IZM15" s="192"/>
      <c r="IZN15" s="192"/>
      <c r="IZO15" s="192"/>
      <c r="IZP15" s="192"/>
      <c r="IZQ15" s="192"/>
      <c r="IZR15" s="192"/>
      <c r="IZS15" s="192"/>
      <c r="IZT15" s="192"/>
      <c r="IZU15" s="192"/>
      <c r="IZV15" s="192"/>
      <c r="IZW15" s="192"/>
      <c r="IZX15" s="192"/>
      <c r="IZY15" s="192"/>
      <c r="IZZ15" s="192"/>
      <c r="JAA15" s="192"/>
      <c r="JAB15" s="192"/>
      <c r="JAC15" s="192"/>
      <c r="JAD15" s="192"/>
      <c r="JAE15" s="192"/>
      <c r="JAF15" s="192"/>
      <c r="JAG15" s="192"/>
      <c r="JAH15" s="192"/>
      <c r="JAI15" s="192"/>
      <c r="JAJ15" s="192"/>
      <c r="JAK15" s="192"/>
      <c r="JAL15" s="192"/>
      <c r="JAM15" s="192"/>
      <c r="JAN15" s="192"/>
      <c r="JAO15" s="192"/>
      <c r="JAP15" s="192"/>
      <c r="JAQ15" s="192"/>
      <c r="JAR15" s="192"/>
      <c r="JAS15" s="192"/>
      <c r="JAT15" s="192"/>
      <c r="JAU15" s="192"/>
      <c r="JAV15" s="192"/>
      <c r="JAW15" s="192"/>
      <c r="JAX15" s="192"/>
      <c r="JAY15" s="192"/>
      <c r="JAZ15" s="192"/>
      <c r="JBA15" s="192"/>
      <c r="JBB15" s="192"/>
      <c r="JBC15" s="192"/>
      <c r="JBD15" s="192"/>
      <c r="JBE15" s="192"/>
      <c r="JBF15" s="192"/>
      <c r="JBG15" s="192"/>
      <c r="JBH15" s="192"/>
      <c r="JBI15" s="192"/>
      <c r="JBJ15" s="192"/>
      <c r="JBK15" s="192"/>
      <c r="JBL15" s="192"/>
      <c r="JBM15" s="192"/>
      <c r="JBN15" s="192"/>
      <c r="JBO15" s="192"/>
      <c r="JBP15" s="192"/>
      <c r="JBQ15" s="192"/>
      <c r="JBR15" s="192"/>
      <c r="JBS15" s="192"/>
      <c r="JBT15" s="192"/>
      <c r="JBU15" s="192"/>
      <c r="JBV15" s="192"/>
      <c r="JBW15" s="192"/>
      <c r="JBX15" s="192"/>
      <c r="JBY15" s="192"/>
      <c r="JBZ15" s="192"/>
      <c r="JCA15" s="192"/>
      <c r="JCB15" s="192"/>
      <c r="JCC15" s="192"/>
      <c r="JCD15" s="192"/>
      <c r="JCE15" s="192"/>
      <c r="JCF15" s="192"/>
      <c r="JCG15" s="192"/>
      <c r="JCH15" s="192"/>
      <c r="JCI15" s="192"/>
      <c r="JCJ15" s="192"/>
      <c r="JCK15" s="192"/>
      <c r="JCL15" s="192"/>
      <c r="JCM15" s="192"/>
      <c r="JCN15" s="192"/>
      <c r="JCO15" s="192"/>
      <c r="JCP15" s="192"/>
      <c r="JCQ15" s="192"/>
      <c r="JCR15" s="192"/>
      <c r="JCS15" s="192"/>
      <c r="JCT15" s="192"/>
      <c r="JCU15" s="192"/>
      <c r="JCV15" s="192"/>
      <c r="JCW15" s="192"/>
      <c r="JCX15" s="192"/>
      <c r="JCY15" s="192"/>
      <c r="JCZ15" s="192"/>
      <c r="JDA15" s="192"/>
      <c r="JDB15" s="192"/>
      <c r="JDC15" s="192"/>
      <c r="JDD15" s="192"/>
      <c r="JDE15" s="192"/>
      <c r="JDF15" s="192"/>
      <c r="JDG15" s="192"/>
      <c r="JDH15" s="192"/>
      <c r="JDI15" s="192"/>
      <c r="JDJ15" s="192"/>
      <c r="JDK15" s="192"/>
      <c r="JDL15" s="192"/>
      <c r="JDM15" s="192"/>
      <c r="JDN15" s="192"/>
      <c r="JDO15" s="192"/>
      <c r="JDP15" s="192"/>
      <c r="JDQ15" s="192"/>
      <c r="JDR15" s="192"/>
      <c r="JDS15" s="192"/>
      <c r="JDT15" s="192"/>
      <c r="JDU15" s="192"/>
      <c r="JDV15" s="192"/>
      <c r="JDW15" s="192"/>
      <c r="JDX15" s="192"/>
      <c r="JDY15" s="192"/>
      <c r="JDZ15" s="192"/>
      <c r="JEA15" s="192"/>
      <c r="JEB15" s="192"/>
      <c r="JEC15" s="192"/>
      <c r="JED15" s="192"/>
      <c r="JEE15" s="192"/>
      <c r="JEF15" s="192"/>
      <c r="JEG15" s="192"/>
      <c r="JEH15" s="192"/>
      <c r="JEI15" s="192"/>
      <c r="JEJ15" s="192"/>
      <c r="JEK15" s="192"/>
      <c r="JEL15" s="192"/>
      <c r="JEM15" s="192"/>
      <c r="JEN15" s="192"/>
      <c r="JEO15" s="192"/>
      <c r="JEP15" s="192"/>
      <c r="JEQ15" s="192"/>
      <c r="JER15" s="192"/>
      <c r="JES15" s="192"/>
      <c r="JET15" s="192"/>
      <c r="JEU15" s="192"/>
      <c r="JEV15" s="192"/>
      <c r="JEW15" s="192"/>
      <c r="JEX15" s="192"/>
      <c r="JEY15" s="192"/>
      <c r="JEZ15" s="192"/>
      <c r="JFA15" s="192"/>
      <c r="JFB15" s="192"/>
      <c r="JFC15" s="192"/>
      <c r="JFD15" s="192"/>
      <c r="JFE15" s="192"/>
      <c r="JFF15" s="192"/>
      <c r="JFG15" s="192"/>
      <c r="JFH15" s="192"/>
      <c r="JFI15" s="192"/>
      <c r="JFJ15" s="192"/>
      <c r="JFK15" s="192"/>
      <c r="JFL15" s="192"/>
      <c r="JFM15" s="192"/>
      <c r="JFN15" s="192"/>
      <c r="JFO15" s="192"/>
      <c r="JFP15" s="192"/>
      <c r="JFQ15" s="192"/>
      <c r="JFR15" s="192"/>
      <c r="JFS15" s="192"/>
      <c r="JFT15" s="192"/>
      <c r="JFU15" s="192"/>
      <c r="JFV15" s="192"/>
      <c r="JFW15" s="192"/>
      <c r="JFX15" s="192"/>
      <c r="JFY15" s="192"/>
      <c r="JFZ15" s="192"/>
      <c r="JGA15" s="192"/>
      <c r="JGB15" s="192"/>
      <c r="JGC15" s="192"/>
      <c r="JGD15" s="192"/>
      <c r="JGE15" s="192"/>
      <c r="JGF15" s="192"/>
      <c r="JGG15" s="192"/>
      <c r="JGH15" s="192"/>
      <c r="JGI15" s="192"/>
      <c r="JGJ15" s="192"/>
      <c r="JGK15" s="192"/>
      <c r="JGL15" s="192"/>
      <c r="JGM15" s="192"/>
      <c r="JGN15" s="192"/>
      <c r="JGO15" s="192"/>
      <c r="JGP15" s="192"/>
      <c r="JGQ15" s="192"/>
      <c r="JGR15" s="192"/>
      <c r="JGS15" s="192"/>
      <c r="JGT15" s="192"/>
      <c r="JGU15" s="192"/>
      <c r="JGV15" s="192"/>
      <c r="JGW15" s="192"/>
      <c r="JGX15" s="192"/>
      <c r="JGY15" s="192"/>
      <c r="JGZ15" s="192"/>
      <c r="JHA15" s="192"/>
      <c r="JHB15" s="192"/>
      <c r="JHC15" s="192"/>
      <c r="JHD15" s="192"/>
      <c r="JHE15" s="192"/>
      <c r="JHF15" s="192"/>
      <c r="JHG15" s="192"/>
      <c r="JHH15" s="192"/>
      <c r="JHI15" s="192"/>
      <c r="JHJ15" s="192"/>
      <c r="JHK15" s="192"/>
      <c r="JHL15" s="192"/>
      <c r="JHM15" s="192"/>
      <c r="JHN15" s="192"/>
      <c r="JHO15" s="192"/>
      <c r="JHP15" s="192"/>
      <c r="JHQ15" s="192"/>
      <c r="JHR15" s="192"/>
      <c r="JHS15" s="192"/>
      <c r="JHT15" s="192"/>
      <c r="JHU15" s="192"/>
      <c r="JHV15" s="192"/>
      <c r="JHW15" s="192"/>
      <c r="JHX15" s="192"/>
      <c r="JHY15" s="192"/>
      <c r="JHZ15" s="192"/>
      <c r="JIA15" s="192"/>
      <c r="JIB15" s="192"/>
      <c r="JIC15" s="192"/>
      <c r="JID15" s="192"/>
      <c r="JIE15" s="192"/>
      <c r="JIF15" s="192"/>
      <c r="JIG15" s="192"/>
      <c r="JIH15" s="192"/>
      <c r="JII15" s="192"/>
      <c r="JIJ15" s="192"/>
      <c r="JIK15" s="192"/>
      <c r="JIL15" s="192"/>
      <c r="JIM15" s="192"/>
      <c r="JIN15" s="192"/>
      <c r="JIO15" s="192"/>
      <c r="JIP15" s="192"/>
      <c r="JIQ15" s="192"/>
      <c r="JIR15" s="192"/>
      <c r="JIS15" s="192"/>
      <c r="JIT15" s="192"/>
      <c r="JIU15" s="192"/>
      <c r="JIV15" s="192"/>
      <c r="JIW15" s="192"/>
      <c r="JIX15" s="192"/>
      <c r="JIY15" s="192"/>
      <c r="JIZ15" s="192"/>
      <c r="JJA15" s="192"/>
      <c r="JJB15" s="192"/>
      <c r="JJC15" s="192"/>
      <c r="JJD15" s="192"/>
      <c r="JJE15" s="192"/>
      <c r="JJF15" s="192"/>
      <c r="JJG15" s="192"/>
      <c r="JJH15" s="192"/>
      <c r="JJI15" s="192"/>
      <c r="JJJ15" s="192"/>
      <c r="JJK15" s="192"/>
      <c r="JJL15" s="192"/>
      <c r="JJM15" s="192"/>
      <c r="JJN15" s="192"/>
      <c r="JJO15" s="192"/>
      <c r="JJP15" s="192"/>
      <c r="JJQ15" s="192"/>
      <c r="JJR15" s="192"/>
      <c r="JJS15" s="192"/>
      <c r="JJT15" s="192"/>
      <c r="JJU15" s="192"/>
      <c r="JJV15" s="192"/>
      <c r="JJW15" s="192"/>
      <c r="JJX15" s="192"/>
      <c r="JJY15" s="192"/>
      <c r="JJZ15" s="192"/>
      <c r="JKA15" s="192"/>
      <c r="JKB15" s="192"/>
      <c r="JKC15" s="192"/>
      <c r="JKD15" s="192"/>
      <c r="JKE15" s="192"/>
      <c r="JKF15" s="192"/>
      <c r="JKG15" s="192"/>
      <c r="JKH15" s="192"/>
      <c r="JKI15" s="192"/>
      <c r="JKJ15" s="192"/>
      <c r="JKK15" s="192"/>
      <c r="JKL15" s="192"/>
      <c r="JKM15" s="192"/>
      <c r="JKN15" s="192"/>
      <c r="JKO15" s="192"/>
      <c r="JKP15" s="192"/>
      <c r="JKQ15" s="192"/>
      <c r="JKR15" s="192"/>
      <c r="JKS15" s="192"/>
      <c r="JKT15" s="192"/>
      <c r="JKU15" s="192"/>
      <c r="JKV15" s="192"/>
      <c r="JKW15" s="192"/>
      <c r="JKX15" s="192"/>
      <c r="JKY15" s="192"/>
      <c r="JKZ15" s="192"/>
      <c r="JLA15" s="192"/>
      <c r="JLB15" s="192"/>
      <c r="JLC15" s="192"/>
      <c r="JLD15" s="192"/>
      <c r="JLE15" s="192"/>
      <c r="JLF15" s="192"/>
      <c r="JLG15" s="192"/>
      <c r="JLH15" s="192"/>
      <c r="JLI15" s="192"/>
      <c r="JLJ15" s="192"/>
      <c r="JLK15" s="192"/>
      <c r="JLL15" s="192"/>
      <c r="JLM15" s="192"/>
      <c r="JLN15" s="192"/>
      <c r="JLO15" s="192"/>
      <c r="JLP15" s="192"/>
      <c r="JLQ15" s="192"/>
      <c r="JLR15" s="192"/>
      <c r="JLS15" s="192"/>
      <c r="JLT15" s="192"/>
      <c r="JLU15" s="192"/>
      <c r="JLV15" s="192"/>
      <c r="JLW15" s="192"/>
      <c r="JLX15" s="192"/>
      <c r="JLY15" s="192"/>
      <c r="JLZ15" s="192"/>
      <c r="JMA15" s="192"/>
      <c r="JMB15" s="192"/>
      <c r="JMC15" s="192"/>
      <c r="JMD15" s="192"/>
      <c r="JME15" s="192"/>
      <c r="JMF15" s="192"/>
      <c r="JMG15" s="192"/>
      <c r="JMH15" s="192"/>
      <c r="JMI15" s="192"/>
      <c r="JMJ15" s="192"/>
      <c r="JMK15" s="192"/>
      <c r="JML15" s="192"/>
      <c r="JMM15" s="192"/>
      <c r="JMN15" s="192"/>
      <c r="JMO15" s="192"/>
      <c r="JMP15" s="192"/>
      <c r="JMQ15" s="192"/>
      <c r="JMR15" s="192"/>
      <c r="JMS15" s="192"/>
      <c r="JMT15" s="192"/>
      <c r="JMU15" s="192"/>
      <c r="JMV15" s="192"/>
      <c r="JMW15" s="192"/>
      <c r="JMX15" s="192"/>
      <c r="JMY15" s="192"/>
      <c r="JMZ15" s="192"/>
      <c r="JNA15" s="192"/>
      <c r="JNB15" s="192"/>
      <c r="JNC15" s="192"/>
      <c r="JND15" s="192"/>
      <c r="JNE15" s="192"/>
      <c r="JNF15" s="192"/>
      <c r="JNG15" s="192"/>
      <c r="JNH15" s="192"/>
      <c r="JNI15" s="192"/>
      <c r="JNJ15" s="192"/>
      <c r="JNK15" s="192"/>
      <c r="JNL15" s="192"/>
      <c r="JNM15" s="192"/>
      <c r="JNN15" s="192"/>
      <c r="JNO15" s="192"/>
      <c r="JNP15" s="192"/>
      <c r="JNQ15" s="192"/>
      <c r="JNR15" s="192"/>
      <c r="JNS15" s="192"/>
      <c r="JNT15" s="192"/>
      <c r="JNU15" s="192"/>
      <c r="JNV15" s="192"/>
      <c r="JNW15" s="192"/>
      <c r="JNX15" s="192"/>
      <c r="JNY15" s="192"/>
      <c r="JNZ15" s="192"/>
      <c r="JOA15" s="192"/>
      <c r="JOB15" s="192"/>
      <c r="JOC15" s="192"/>
      <c r="JOD15" s="192"/>
      <c r="JOE15" s="192"/>
      <c r="JOF15" s="192"/>
      <c r="JOG15" s="192"/>
      <c r="JOH15" s="192"/>
      <c r="JOI15" s="192"/>
      <c r="JOJ15" s="192"/>
      <c r="JOK15" s="192"/>
      <c r="JOL15" s="192"/>
      <c r="JOM15" s="192"/>
      <c r="JON15" s="192"/>
      <c r="JOO15" s="192"/>
      <c r="JOP15" s="192"/>
      <c r="JOQ15" s="192"/>
      <c r="JOR15" s="192"/>
      <c r="JOS15" s="192"/>
      <c r="JOT15" s="192"/>
      <c r="JOU15" s="192"/>
      <c r="JOV15" s="192"/>
      <c r="JOW15" s="192"/>
      <c r="JOX15" s="192"/>
      <c r="JOY15" s="192"/>
      <c r="JOZ15" s="192"/>
      <c r="JPA15" s="192"/>
      <c r="JPB15" s="192"/>
      <c r="JPC15" s="192"/>
      <c r="JPD15" s="192"/>
      <c r="JPE15" s="192"/>
      <c r="JPF15" s="192"/>
      <c r="JPG15" s="192"/>
      <c r="JPH15" s="192"/>
      <c r="JPI15" s="192"/>
      <c r="JPJ15" s="192"/>
      <c r="JPK15" s="192"/>
      <c r="JPL15" s="192"/>
      <c r="JPM15" s="192"/>
      <c r="JPN15" s="192"/>
      <c r="JPO15" s="192"/>
      <c r="JPP15" s="192"/>
      <c r="JPQ15" s="192"/>
      <c r="JPR15" s="192"/>
      <c r="JPS15" s="192"/>
      <c r="JPT15" s="192"/>
      <c r="JPU15" s="192"/>
      <c r="JPV15" s="192"/>
      <c r="JPW15" s="192"/>
      <c r="JPX15" s="192"/>
      <c r="JPY15" s="192"/>
      <c r="JPZ15" s="192"/>
      <c r="JQA15" s="192"/>
      <c r="JQB15" s="192"/>
      <c r="JQC15" s="192"/>
      <c r="JQD15" s="192"/>
      <c r="JQE15" s="192"/>
      <c r="JQF15" s="192"/>
      <c r="JQG15" s="192"/>
      <c r="JQH15" s="192"/>
      <c r="JQI15" s="192"/>
      <c r="JQJ15" s="192"/>
      <c r="JQK15" s="192"/>
      <c r="JQL15" s="192"/>
      <c r="JQM15" s="192"/>
      <c r="JQN15" s="192"/>
      <c r="JQO15" s="192"/>
      <c r="JQP15" s="192"/>
      <c r="JQQ15" s="192"/>
      <c r="JQR15" s="192"/>
      <c r="JQS15" s="192"/>
      <c r="JQT15" s="192"/>
      <c r="JQU15" s="192"/>
      <c r="JQV15" s="192"/>
      <c r="JQW15" s="192"/>
      <c r="JQX15" s="192"/>
      <c r="JQY15" s="192"/>
      <c r="JQZ15" s="192"/>
      <c r="JRA15" s="192"/>
      <c r="JRB15" s="192"/>
      <c r="JRC15" s="192"/>
      <c r="JRD15" s="192"/>
      <c r="JRE15" s="192"/>
      <c r="JRF15" s="192"/>
      <c r="JRG15" s="192"/>
      <c r="JRH15" s="192"/>
      <c r="JRI15" s="192"/>
      <c r="JRJ15" s="192"/>
      <c r="JRK15" s="192"/>
      <c r="JRL15" s="192"/>
      <c r="JRM15" s="192"/>
      <c r="JRN15" s="192"/>
      <c r="JRO15" s="192"/>
      <c r="JRP15" s="192"/>
      <c r="JRQ15" s="192"/>
      <c r="JRR15" s="192"/>
      <c r="JRS15" s="192"/>
      <c r="JRT15" s="192"/>
      <c r="JRU15" s="192"/>
      <c r="JRV15" s="192"/>
      <c r="JRW15" s="192"/>
      <c r="JRX15" s="192"/>
      <c r="JRY15" s="192"/>
      <c r="JRZ15" s="192"/>
      <c r="JSA15" s="192"/>
      <c r="JSB15" s="192"/>
      <c r="JSC15" s="192"/>
      <c r="JSD15" s="192"/>
      <c r="JSE15" s="192"/>
      <c r="JSF15" s="192"/>
      <c r="JSG15" s="192"/>
      <c r="JSH15" s="192"/>
      <c r="JSI15" s="192"/>
      <c r="JSJ15" s="192"/>
      <c r="JSK15" s="192"/>
      <c r="JSL15" s="192"/>
      <c r="JSM15" s="192"/>
      <c r="JSN15" s="192"/>
      <c r="JSO15" s="192"/>
      <c r="JSP15" s="192"/>
      <c r="JSQ15" s="192"/>
      <c r="JSR15" s="192"/>
      <c r="JSS15" s="192"/>
      <c r="JST15" s="192"/>
      <c r="JSU15" s="192"/>
      <c r="JSV15" s="192"/>
      <c r="JSW15" s="192"/>
      <c r="JSX15" s="192"/>
      <c r="JSY15" s="192"/>
      <c r="JSZ15" s="192"/>
      <c r="JTA15" s="192"/>
      <c r="JTB15" s="192"/>
      <c r="JTC15" s="192"/>
      <c r="JTD15" s="192"/>
      <c r="JTE15" s="192"/>
      <c r="JTF15" s="192"/>
      <c r="JTG15" s="192"/>
      <c r="JTH15" s="192"/>
      <c r="JTI15" s="192"/>
      <c r="JTJ15" s="192"/>
      <c r="JTK15" s="192"/>
      <c r="JTL15" s="192"/>
      <c r="JTM15" s="192"/>
      <c r="JTN15" s="192"/>
      <c r="JTO15" s="192"/>
      <c r="JTP15" s="192"/>
      <c r="JTQ15" s="192"/>
      <c r="JTR15" s="192"/>
      <c r="JTS15" s="192"/>
      <c r="JTT15" s="192"/>
      <c r="JTU15" s="192"/>
      <c r="JTV15" s="192"/>
      <c r="JTW15" s="192"/>
      <c r="JTX15" s="192"/>
      <c r="JTY15" s="192"/>
      <c r="JTZ15" s="192"/>
      <c r="JUA15" s="192"/>
      <c r="JUB15" s="192"/>
      <c r="JUC15" s="192"/>
      <c r="JUD15" s="192"/>
      <c r="JUE15" s="192"/>
      <c r="JUF15" s="192"/>
      <c r="JUG15" s="192"/>
      <c r="JUH15" s="192"/>
      <c r="JUI15" s="192"/>
      <c r="JUJ15" s="192"/>
      <c r="JUK15" s="192"/>
      <c r="JUL15" s="192"/>
      <c r="JUM15" s="192"/>
      <c r="JUN15" s="192"/>
      <c r="JUO15" s="192"/>
      <c r="JUP15" s="192"/>
      <c r="JUQ15" s="192"/>
      <c r="JUR15" s="192"/>
      <c r="JUS15" s="192"/>
      <c r="JUT15" s="192"/>
      <c r="JUU15" s="192"/>
      <c r="JUV15" s="192"/>
      <c r="JUW15" s="192"/>
      <c r="JUX15" s="192"/>
      <c r="JUY15" s="192"/>
      <c r="JUZ15" s="192"/>
      <c r="JVA15" s="192"/>
      <c r="JVB15" s="192"/>
      <c r="JVC15" s="192"/>
      <c r="JVD15" s="192"/>
      <c r="JVE15" s="192"/>
      <c r="JVF15" s="192"/>
      <c r="JVG15" s="192"/>
      <c r="JVH15" s="192"/>
      <c r="JVI15" s="192"/>
      <c r="JVJ15" s="192"/>
      <c r="JVK15" s="192"/>
      <c r="JVL15" s="192"/>
      <c r="JVM15" s="192"/>
      <c r="JVN15" s="192"/>
      <c r="JVO15" s="192"/>
      <c r="JVP15" s="192"/>
      <c r="JVQ15" s="192"/>
      <c r="JVR15" s="192"/>
      <c r="JVS15" s="192"/>
      <c r="JVT15" s="192"/>
      <c r="JVU15" s="192"/>
      <c r="JVV15" s="192"/>
      <c r="JVW15" s="192"/>
      <c r="JVX15" s="192"/>
      <c r="JVY15" s="192"/>
      <c r="JVZ15" s="192"/>
      <c r="JWA15" s="192"/>
      <c r="JWB15" s="192"/>
      <c r="JWC15" s="192"/>
      <c r="JWD15" s="192"/>
      <c r="JWE15" s="192"/>
      <c r="JWF15" s="192"/>
      <c r="JWG15" s="192"/>
      <c r="JWH15" s="192"/>
      <c r="JWI15" s="192"/>
      <c r="JWJ15" s="192"/>
      <c r="JWK15" s="192"/>
      <c r="JWL15" s="192"/>
      <c r="JWM15" s="192"/>
      <c r="JWN15" s="192"/>
      <c r="JWO15" s="192"/>
      <c r="JWP15" s="192"/>
      <c r="JWQ15" s="192"/>
      <c r="JWR15" s="192"/>
      <c r="JWS15" s="192"/>
      <c r="JWT15" s="192"/>
      <c r="JWU15" s="192"/>
      <c r="JWV15" s="192"/>
      <c r="JWW15" s="192"/>
      <c r="JWX15" s="192"/>
      <c r="JWY15" s="192"/>
      <c r="JWZ15" s="192"/>
      <c r="JXA15" s="192"/>
      <c r="JXB15" s="192"/>
      <c r="JXC15" s="192"/>
      <c r="JXD15" s="192"/>
      <c r="JXE15" s="192"/>
      <c r="JXF15" s="192"/>
      <c r="JXG15" s="192"/>
      <c r="JXH15" s="192"/>
      <c r="JXI15" s="192"/>
      <c r="JXJ15" s="192"/>
      <c r="JXK15" s="192"/>
      <c r="JXL15" s="192"/>
      <c r="JXM15" s="192"/>
      <c r="JXN15" s="192"/>
      <c r="JXO15" s="192"/>
      <c r="JXP15" s="192"/>
      <c r="JXQ15" s="192"/>
      <c r="JXR15" s="192"/>
      <c r="JXS15" s="192"/>
      <c r="JXT15" s="192"/>
      <c r="JXU15" s="192"/>
      <c r="JXV15" s="192"/>
      <c r="JXW15" s="192"/>
      <c r="JXX15" s="192"/>
      <c r="JXY15" s="192"/>
      <c r="JXZ15" s="192"/>
      <c r="JYA15" s="192"/>
      <c r="JYB15" s="192"/>
      <c r="JYC15" s="192"/>
      <c r="JYD15" s="192"/>
      <c r="JYE15" s="192"/>
      <c r="JYF15" s="192"/>
      <c r="JYG15" s="192"/>
      <c r="JYH15" s="192"/>
      <c r="JYI15" s="192"/>
      <c r="JYJ15" s="192"/>
      <c r="JYK15" s="192"/>
      <c r="JYL15" s="192"/>
      <c r="JYM15" s="192"/>
      <c r="JYN15" s="192"/>
      <c r="JYO15" s="192"/>
      <c r="JYP15" s="192"/>
      <c r="JYQ15" s="192"/>
      <c r="JYR15" s="192"/>
      <c r="JYS15" s="192"/>
      <c r="JYT15" s="192"/>
      <c r="JYU15" s="192"/>
      <c r="JYV15" s="192"/>
      <c r="JYW15" s="192"/>
      <c r="JYX15" s="192"/>
      <c r="JYY15" s="192"/>
      <c r="JYZ15" s="192"/>
      <c r="JZA15" s="192"/>
      <c r="JZB15" s="192"/>
      <c r="JZC15" s="192"/>
      <c r="JZD15" s="192"/>
      <c r="JZE15" s="192"/>
      <c r="JZF15" s="192"/>
      <c r="JZG15" s="192"/>
      <c r="JZH15" s="192"/>
      <c r="JZI15" s="192"/>
      <c r="JZJ15" s="192"/>
      <c r="JZK15" s="192"/>
      <c r="JZL15" s="192"/>
      <c r="JZM15" s="192"/>
      <c r="JZN15" s="192"/>
      <c r="JZO15" s="192"/>
      <c r="JZP15" s="192"/>
      <c r="JZQ15" s="192"/>
      <c r="JZR15" s="192"/>
      <c r="JZS15" s="192"/>
      <c r="JZT15" s="192"/>
      <c r="JZU15" s="192"/>
      <c r="JZV15" s="192"/>
      <c r="JZW15" s="192"/>
      <c r="JZX15" s="192"/>
      <c r="JZY15" s="192"/>
      <c r="JZZ15" s="192"/>
      <c r="KAA15" s="192"/>
      <c r="KAB15" s="192"/>
      <c r="KAC15" s="192"/>
      <c r="KAD15" s="192"/>
      <c r="KAE15" s="192"/>
      <c r="KAF15" s="192"/>
      <c r="KAG15" s="192"/>
      <c r="KAH15" s="192"/>
      <c r="KAI15" s="192"/>
      <c r="KAJ15" s="192"/>
      <c r="KAK15" s="192"/>
      <c r="KAL15" s="192"/>
      <c r="KAM15" s="192"/>
      <c r="KAN15" s="192"/>
      <c r="KAO15" s="192"/>
      <c r="KAP15" s="192"/>
      <c r="KAQ15" s="192"/>
      <c r="KAR15" s="192"/>
      <c r="KAS15" s="192"/>
      <c r="KAT15" s="192"/>
      <c r="KAU15" s="192"/>
      <c r="KAV15" s="192"/>
      <c r="KAW15" s="192"/>
      <c r="KAX15" s="192"/>
      <c r="KAY15" s="192"/>
      <c r="KAZ15" s="192"/>
      <c r="KBA15" s="192"/>
      <c r="KBB15" s="192"/>
      <c r="KBC15" s="192"/>
      <c r="KBD15" s="192"/>
      <c r="KBE15" s="192"/>
      <c r="KBF15" s="192"/>
      <c r="KBG15" s="192"/>
      <c r="KBH15" s="192"/>
      <c r="KBI15" s="192"/>
      <c r="KBJ15" s="192"/>
      <c r="KBK15" s="192"/>
      <c r="KBL15" s="192"/>
      <c r="KBM15" s="192"/>
      <c r="KBN15" s="192"/>
      <c r="KBO15" s="192"/>
      <c r="KBP15" s="192"/>
      <c r="KBQ15" s="192"/>
      <c r="KBR15" s="192"/>
      <c r="KBS15" s="192"/>
      <c r="KBT15" s="192"/>
      <c r="KBU15" s="192"/>
      <c r="KBV15" s="192"/>
      <c r="KBW15" s="192"/>
      <c r="KBX15" s="192"/>
      <c r="KBY15" s="192"/>
      <c r="KBZ15" s="192"/>
      <c r="KCA15" s="192"/>
      <c r="KCB15" s="192"/>
      <c r="KCC15" s="192"/>
      <c r="KCD15" s="192"/>
      <c r="KCE15" s="192"/>
      <c r="KCF15" s="192"/>
      <c r="KCG15" s="192"/>
      <c r="KCH15" s="192"/>
      <c r="KCI15" s="192"/>
      <c r="KCJ15" s="192"/>
      <c r="KCK15" s="192"/>
      <c r="KCL15" s="192"/>
      <c r="KCM15" s="192"/>
      <c r="KCN15" s="192"/>
      <c r="KCO15" s="192"/>
      <c r="KCP15" s="192"/>
      <c r="KCQ15" s="192"/>
      <c r="KCR15" s="192"/>
      <c r="KCS15" s="192"/>
      <c r="KCT15" s="192"/>
      <c r="KCU15" s="192"/>
      <c r="KCV15" s="192"/>
      <c r="KCW15" s="192"/>
      <c r="KCX15" s="192"/>
      <c r="KCY15" s="192"/>
      <c r="KCZ15" s="192"/>
      <c r="KDA15" s="192"/>
      <c r="KDB15" s="192"/>
      <c r="KDC15" s="192"/>
      <c r="KDD15" s="192"/>
      <c r="KDE15" s="192"/>
      <c r="KDF15" s="192"/>
      <c r="KDG15" s="192"/>
      <c r="KDH15" s="192"/>
      <c r="KDI15" s="192"/>
      <c r="KDJ15" s="192"/>
      <c r="KDK15" s="192"/>
      <c r="KDL15" s="192"/>
      <c r="KDM15" s="192"/>
      <c r="KDN15" s="192"/>
      <c r="KDO15" s="192"/>
      <c r="KDP15" s="192"/>
      <c r="KDQ15" s="192"/>
      <c r="KDR15" s="192"/>
      <c r="KDS15" s="192"/>
      <c r="KDT15" s="192"/>
      <c r="KDU15" s="192"/>
      <c r="KDV15" s="192"/>
      <c r="KDW15" s="192"/>
      <c r="KDX15" s="192"/>
      <c r="KDY15" s="192"/>
      <c r="KDZ15" s="192"/>
      <c r="KEA15" s="192"/>
      <c r="KEB15" s="192"/>
      <c r="KEC15" s="192"/>
      <c r="KED15" s="192"/>
      <c r="KEE15" s="192"/>
      <c r="KEF15" s="192"/>
      <c r="KEG15" s="192"/>
      <c r="KEH15" s="192"/>
      <c r="KEI15" s="192"/>
      <c r="KEJ15" s="192"/>
      <c r="KEK15" s="192"/>
      <c r="KEL15" s="192"/>
      <c r="KEM15" s="192"/>
      <c r="KEN15" s="192"/>
      <c r="KEO15" s="192"/>
      <c r="KEP15" s="192"/>
      <c r="KEQ15" s="192"/>
      <c r="KER15" s="192"/>
      <c r="KES15" s="192"/>
      <c r="KET15" s="192"/>
      <c r="KEU15" s="192"/>
      <c r="KEV15" s="192"/>
      <c r="KEW15" s="192"/>
      <c r="KEX15" s="192"/>
      <c r="KEY15" s="192"/>
      <c r="KEZ15" s="192"/>
      <c r="KFA15" s="192"/>
      <c r="KFB15" s="192"/>
      <c r="KFC15" s="192"/>
      <c r="KFD15" s="192"/>
      <c r="KFE15" s="192"/>
      <c r="KFF15" s="192"/>
      <c r="KFG15" s="192"/>
      <c r="KFH15" s="192"/>
      <c r="KFI15" s="192"/>
      <c r="KFJ15" s="192"/>
      <c r="KFK15" s="192"/>
      <c r="KFL15" s="192"/>
      <c r="KFM15" s="192"/>
      <c r="KFN15" s="192"/>
      <c r="KFO15" s="192"/>
      <c r="KFP15" s="192"/>
      <c r="KFQ15" s="192"/>
      <c r="KFR15" s="192"/>
      <c r="KFS15" s="192"/>
      <c r="KFT15" s="192"/>
      <c r="KFU15" s="192"/>
      <c r="KFV15" s="192"/>
      <c r="KFW15" s="192"/>
      <c r="KFX15" s="192"/>
      <c r="KFY15" s="192"/>
      <c r="KFZ15" s="192"/>
      <c r="KGA15" s="192"/>
      <c r="KGB15" s="192"/>
      <c r="KGC15" s="192"/>
      <c r="KGD15" s="192"/>
      <c r="KGE15" s="192"/>
      <c r="KGF15" s="192"/>
      <c r="KGG15" s="192"/>
      <c r="KGH15" s="192"/>
      <c r="KGI15" s="192"/>
      <c r="KGJ15" s="192"/>
      <c r="KGK15" s="192"/>
      <c r="KGL15" s="192"/>
      <c r="KGM15" s="192"/>
      <c r="KGN15" s="192"/>
      <c r="KGO15" s="192"/>
      <c r="KGP15" s="192"/>
      <c r="KGQ15" s="192"/>
      <c r="KGR15" s="192"/>
      <c r="KGS15" s="192"/>
      <c r="KGT15" s="192"/>
      <c r="KGU15" s="192"/>
      <c r="KGV15" s="192"/>
      <c r="KGW15" s="192"/>
      <c r="KGX15" s="192"/>
      <c r="KGY15" s="192"/>
      <c r="KGZ15" s="192"/>
      <c r="KHA15" s="192"/>
      <c r="KHB15" s="192"/>
      <c r="KHC15" s="192"/>
      <c r="KHD15" s="192"/>
      <c r="KHE15" s="192"/>
      <c r="KHF15" s="192"/>
      <c r="KHG15" s="192"/>
      <c r="KHH15" s="192"/>
      <c r="KHI15" s="192"/>
      <c r="KHJ15" s="192"/>
      <c r="KHK15" s="192"/>
      <c r="KHL15" s="192"/>
      <c r="KHM15" s="192"/>
      <c r="KHN15" s="192"/>
      <c r="KHO15" s="192"/>
      <c r="KHP15" s="192"/>
      <c r="KHQ15" s="192"/>
      <c r="KHR15" s="192"/>
      <c r="KHS15" s="192"/>
      <c r="KHT15" s="192"/>
      <c r="KHU15" s="192"/>
      <c r="KHV15" s="192"/>
      <c r="KHW15" s="192"/>
      <c r="KHX15" s="192"/>
      <c r="KHY15" s="192"/>
      <c r="KHZ15" s="192"/>
      <c r="KIA15" s="192"/>
      <c r="KIB15" s="192"/>
      <c r="KIC15" s="192"/>
      <c r="KID15" s="192"/>
      <c r="KIE15" s="192"/>
      <c r="KIF15" s="192"/>
      <c r="KIG15" s="192"/>
      <c r="KIH15" s="192"/>
      <c r="KII15" s="192"/>
      <c r="KIJ15" s="192"/>
      <c r="KIK15" s="192"/>
      <c r="KIL15" s="192"/>
      <c r="KIM15" s="192"/>
      <c r="KIN15" s="192"/>
      <c r="KIO15" s="192"/>
      <c r="KIP15" s="192"/>
      <c r="KIQ15" s="192"/>
      <c r="KIR15" s="192"/>
      <c r="KIS15" s="192"/>
      <c r="KIT15" s="192"/>
      <c r="KIU15" s="192"/>
      <c r="KIV15" s="192"/>
      <c r="KIW15" s="192"/>
      <c r="KIX15" s="192"/>
      <c r="KIY15" s="192"/>
      <c r="KIZ15" s="192"/>
      <c r="KJA15" s="192"/>
      <c r="KJB15" s="192"/>
      <c r="KJC15" s="192"/>
      <c r="KJD15" s="192"/>
      <c r="KJE15" s="192"/>
      <c r="KJF15" s="192"/>
      <c r="KJG15" s="192"/>
      <c r="KJH15" s="192"/>
      <c r="KJI15" s="192"/>
      <c r="KJJ15" s="192"/>
      <c r="KJK15" s="192"/>
      <c r="KJL15" s="192"/>
      <c r="KJM15" s="192"/>
      <c r="KJN15" s="192"/>
      <c r="KJO15" s="192"/>
      <c r="KJP15" s="192"/>
      <c r="KJQ15" s="192"/>
      <c r="KJR15" s="192"/>
      <c r="KJS15" s="192"/>
      <c r="KJT15" s="192"/>
      <c r="KJU15" s="192"/>
      <c r="KJV15" s="192"/>
      <c r="KJW15" s="192"/>
      <c r="KJX15" s="192"/>
      <c r="KJY15" s="192"/>
      <c r="KJZ15" s="192"/>
      <c r="KKA15" s="192"/>
      <c r="KKB15" s="192"/>
      <c r="KKC15" s="192"/>
      <c r="KKD15" s="192"/>
      <c r="KKE15" s="192"/>
      <c r="KKF15" s="192"/>
      <c r="KKG15" s="192"/>
      <c r="KKH15" s="192"/>
      <c r="KKI15" s="192"/>
      <c r="KKJ15" s="192"/>
      <c r="KKK15" s="192"/>
      <c r="KKL15" s="192"/>
      <c r="KKM15" s="192"/>
      <c r="KKN15" s="192"/>
      <c r="KKO15" s="192"/>
      <c r="KKP15" s="192"/>
      <c r="KKQ15" s="192"/>
      <c r="KKR15" s="192"/>
      <c r="KKS15" s="192"/>
      <c r="KKT15" s="192"/>
      <c r="KKU15" s="192"/>
      <c r="KKV15" s="192"/>
      <c r="KKW15" s="192"/>
      <c r="KKX15" s="192"/>
      <c r="KKY15" s="192"/>
      <c r="KKZ15" s="192"/>
      <c r="KLA15" s="192"/>
      <c r="KLB15" s="192"/>
      <c r="KLC15" s="192"/>
      <c r="KLD15" s="192"/>
      <c r="KLE15" s="192"/>
      <c r="KLF15" s="192"/>
      <c r="KLG15" s="192"/>
      <c r="KLH15" s="192"/>
      <c r="KLI15" s="192"/>
      <c r="KLJ15" s="192"/>
      <c r="KLK15" s="192"/>
      <c r="KLL15" s="192"/>
      <c r="KLM15" s="192"/>
      <c r="KLN15" s="192"/>
      <c r="KLO15" s="192"/>
      <c r="KLP15" s="192"/>
      <c r="KLQ15" s="192"/>
      <c r="KLR15" s="192"/>
      <c r="KLS15" s="192"/>
      <c r="KLT15" s="192"/>
      <c r="KLU15" s="192"/>
      <c r="KLV15" s="192"/>
      <c r="KLW15" s="192"/>
      <c r="KLX15" s="192"/>
      <c r="KLY15" s="192"/>
      <c r="KLZ15" s="192"/>
      <c r="KMA15" s="192"/>
      <c r="KMB15" s="192"/>
      <c r="KMC15" s="192"/>
      <c r="KMD15" s="192"/>
      <c r="KME15" s="192"/>
      <c r="KMF15" s="192"/>
      <c r="KMG15" s="192"/>
      <c r="KMH15" s="192"/>
      <c r="KMI15" s="192"/>
      <c r="KMJ15" s="192"/>
      <c r="KMK15" s="192"/>
      <c r="KML15" s="192"/>
      <c r="KMM15" s="192"/>
      <c r="KMN15" s="192"/>
      <c r="KMO15" s="192"/>
      <c r="KMP15" s="192"/>
      <c r="KMQ15" s="192"/>
      <c r="KMR15" s="192"/>
      <c r="KMS15" s="192"/>
      <c r="KMT15" s="192"/>
      <c r="KMU15" s="192"/>
      <c r="KMV15" s="192"/>
      <c r="KMW15" s="192"/>
      <c r="KMX15" s="192"/>
      <c r="KMY15" s="192"/>
      <c r="KMZ15" s="192"/>
      <c r="KNA15" s="192"/>
      <c r="KNB15" s="192"/>
      <c r="KNC15" s="192"/>
      <c r="KND15" s="192"/>
      <c r="KNE15" s="192"/>
      <c r="KNF15" s="192"/>
      <c r="KNG15" s="192"/>
      <c r="KNH15" s="192"/>
      <c r="KNI15" s="192"/>
      <c r="KNJ15" s="192"/>
      <c r="KNK15" s="192"/>
      <c r="KNL15" s="192"/>
      <c r="KNM15" s="192"/>
      <c r="KNN15" s="192"/>
      <c r="KNO15" s="192"/>
      <c r="KNP15" s="192"/>
      <c r="KNQ15" s="192"/>
      <c r="KNR15" s="192"/>
      <c r="KNS15" s="192"/>
      <c r="KNT15" s="192"/>
      <c r="KNU15" s="192"/>
      <c r="KNV15" s="192"/>
      <c r="KNW15" s="192"/>
      <c r="KNX15" s="192"/>
      <c r="KNY15" s="192"/>
      <c r="KNZ15" s="192"/>
      <c r="KOA15" s="192"/>
      <c r="KOB15" s="192"/>
      <c r="KOC15" s="192"/>
      <c r="KOD15" s="192"/>
      <c r="KOE15" s="192"/>
      <c r="KOF15" s="192"/>
      <c r="KOG15" s="192"/>
      <c r="KOH15" s="192"/>
      <c r="KOI15" s="192"/>
      <c r="KOJ15" s="192"/>
      <c r="KOK15" s="192"/>
      <c r="KOL15" s="192"/>
      <c r="KOM15" s="192"/>
      <c r="KON15" s="192"/>
      <c r="KOO15" s="192"/>
      <c r="KOP15" s="192"/>
      <c r="KOQ15" s="192"/>
      <c r="KOR15" s="192"/>
      <c r="KOS15" s="192"/>
      <c r="KOT15" s="192"/>
      <c r="KOU15" s="192"/>
      <c r="KOV15" s="192"/>
      <c r="KOW15" s="192"/>
      <c r="KOX15" s="192"/>
      <c r="KOY15" s="192"/>
      <c r="KOZ15" s="192"/>
      <c r="KPA15" s="192"/>
      <c r="KPB15" s="192"/>
      <c r="KPC15" s="192"/>
      <c r="KPD15" s="192"/>
      <c r="KPE15" s="192"/>
      <c r="KPF15" s="192"/>
      <c r="KPG15" s="192"/>
      <c r="KPH15" s="192"/>
      <c r="KPI15" s="192"/>
      <c r="KPJ15" s="192"/>
      <c r="KPK15" s="192"/>
      <c r="KPL15" s="192"/>
      <c r="KPM15" s="192"/>
      <c r="KPN15" s="192"/>
      <c r="KPO15" s="192"/>
      <c r="KPP15" s="192"/>
      <c r="KPQ15" s="192"/>
      <c r="KPR15" s="192"/>
      <c r="KPS15" s="192"/>
      <c r="KPT15" s="192"/>
      <c r="KPU15" s="192"/>
      <c r="KPV15" s="192"/>
      <c r="KPW15" s="192"/>
      <c r="KPX15" s="192"/>
      <c r="KPY15" s="192"/>
      <c r="KPZ15" s="192"/>
      <c r="KQA15" s="192"/>
      <c r="KQB15" s="192"/>
      <c r="KQC15" s="192"/>
      <c r="KQD15" s="192"/>
      <c r="KQE15" s="192"/>
      <c r="KQF15" s="192"/>
      <c r="KQG15" s="192"/>
      <c r="KQH15" s="192"/>
      <c r="KQI15" s="192"/>
      <c r="KQJ15" s="192"/>
      <c r="KQK15" s="192"/>
      <c r="KQL15" s="192"/>
      <c r="KQM15" s="192"/>
      <c r="KQN15" s="192"/>
      <c r="KQO15" s="192"/>
      <c r="KQP15" s="192"/>
      <c r="KQQ15" s="192"/>
      <c r="KQR15" s="192"/>
      <c r="KQS15" s="192"/>
      <c r="KQT15" s="192"/>
      <c r="KQU15" s="192"/>
      <c r="KQV15" s="192"/>
      <c r="KQW15" s="192"/>
      <c r="KQX15" s="192"/>
      <c r="KQY15" s="192"/>
      <c r="KQZ15" s="192"/>
      <c r="KRA15" s="192"/>
      <c r="KRB15" s="192"/>
      <c r="KRC15" s="192"/>
      <c r="KRD15" s="192"/>
      <c r="KRE15" s="192"/>
      <c r="KRF15" s="192"/>
      <c r="KRG15" s="192"/>
      <c r="KRH15" s="192"/>
      <c r="KRI15" s="192"/>
      <c r="KRJ15" s="192"/>
      <c r="KRK15" s="192"/>
      <c r="KRL15" s="192"/>
      <c r="KRM15" s="192"/>
      <c r="KRN15" s="192"/>
      <c r="KRO15" s="192"/>
      <c r="KRP15" s="192"/>
      <c r="KRQ15" s="192"/>
      <c r="KRR15" s="192"/>
      <c r="KRS15" s="192"/>
      <c r="KRT15" s="192"/>
      <c r="KRU15" s="192"/>
      <c r="KRV15" s="192"/>
      <c r="KRW15" s="192"/>
      <c r="KRX15" s="192"/>
      <c r="KRY15" s="192"/>
      <c r="KRZ15" s="192"/>
      <c r="KSA15" s="192"/>
      <c r="KSB15" s="192"/>
      <c r="KSC15" s="192"/>
      <c r="KSD15" s="192"/>
      <c r="KSE15" s="192"/>
      <c r="KSF15" s="192"/>
      <c r="KSG15" s="192"/>
      <c r="KSH15" s="192"/>
      <c r="KSI15" s="192"/>
      <c r="KSJ15" s="192"/>
      <c r="KSK15" s="192"/>
      <c r="KSL15" s="192"/>
      <c r="KSM15" s="192"/>
      <c r="KSN15" s="192"/>
      <c r="KSO15" s="192"/>
      <c r="KSP15" s="192"/>
      <c r="KSQ15" s="192"/>
      <c r="KSR15" s="192"/>
      <c r="KSS15" s="192"/>
      <c r="KST15" s="192"/>
      <c r="KSU15" s="192"/>
      <c r="KSV15" s="192"/>
      <c r="KSW15" s="192"/>
      <c r="KSX15" s="192"/>
      <c r="KSY15" s="192"/>
      <c r="KSZ15" s="192"/>
      <c r="KTA15" s="192"/>
      <c r="KTB15" s="192"/>
      <c r="KTC15" s="192"/>
      <c r="KTD15" s="192"/>
      <c r="KTE15" s="192"/>
      <c r="KTF15" s="192"/>
      <c r="KTG15" s="192"/>
      <c r="KTH15" s="192"/>
      <c r="KTI15" s="192"/>
      <c r="KTJ15" s="192"/>
      <c r="KTK15" s="192"/>
      <c r="KTL15" s="192"/>
      <c r="KTM15" s="192"/>
      <c r="KTN15" s="192"/>
      <c r="KTO15" s="192"/>
      <c r="KTP15" s="192"/>
      <c r="KTQ15" s="192"/>
      <c r="KTR15" s="192"/>
      <c r="KTS15" s="192"/>
      <c r="KTT15" s="192"/>
      <c r="KTU15" s="192"/>
      <c r="KTV15" s="192"/>
      <c r="KTW15" s="192"/>
      <c r="KTX15" s="192"/>
      <c r="KTY15" s="192"/>
      <c r="KTZ15" s="192"/>
      <c r="KUA15" s="192"/>
      <c r="KUB15" s="192"/>
      <c r="KUC15" s="192"/>
      <c r="KUD15" s="192"/>
      <c r="KUE15" s="192"/>
      <c r="KUF15" s="192"/>
      <c r="KUG15" s="192"/>
      <c r="KUH15" s="192"/>
      <c r="KUI15" s="192"/>
      <c r="KUJ15" s="192"/>
      <c r="KUK15" s="192"/>
      <c r="KUL15" s="192"/>
      <c r="KUM15" s="192"/>
      <c r="KUN15" s="192"/>
      <c r="KUO15" s="192"/>
      <c r="KUP15" s="192"/>
      <c r="KUQ15" s="192"/>
      <c r="KUR15" s="192"/>
      <c r="KUS15" s="192"/>
      <c r="KUT15" s="192"/>
      <c r="KUU15" s="192"/>
      <c r="KUV15" s="192"/>
      <c r="KUW15" s="192"/>
      <c r="KUX15" s="192"/>
      <c r="KUY15" s="192"/>
      <c r="KUZ15" s="192"/>
      <c r="KVA15" s="192"/>
      <c r="KVB15" s="192"/>
      <c r="KVC15" s="192"/>
      <c r="KVD15" s="192"/>
      <c r="KVE15" s="192"/>
      <c r="KVF15" s="192"/>
      <c r="KVG15" s="192"/>
      <c r="KVH15" s="192"/>
      <c r="KVI15" s="192"/>
      <c r="KVJ15" s="192"/>
      <c r="KVK15" s="192"/>
      <c r="KVL15" s="192"/>
      <c r="KVM15" s="192"/>
      <c r="KVN15" s="192"/>
      <c r="KVO15" s="192"/>
      <c r="KVP15" s="192"/>
      <c r="KVQ15" s="192"/>
      <c r="KVR15" s="192"/>
      <c r="KVS15" s="192"/>
      <c r="KVT15" s="192"/>
      <c r="KVU15" s="192"/>
      <c r="KVV15" s="192"/>
      <c r="KVW15" s="192"/>
      <c r="KVX15" s="192"/>
      <c r="KVY15" s="192"/>
      <c r="KVZ15" s="192"/>
      <c r="KWA15" s="192"/>
      <c r="KWB15" s="192"/>
      <c r="KWC15" s="192"/>
      <c r="KWD15" s="192"/>
      <c r="KWE15" s="192"/>
      <c r="KWF15" s="192"/>
      <c r="KWG15" s="192"/>
      <c r="KWH15" s="192"/>
      <c r="KWI15" s="192"/>
      <c r="KWJ15" s="192"/>
      <c r="KWK15" s="192"/>
      <c r="KWL15" s="192"/>
      <c r="KWM15" s="192"/>
      <c r="KWN15" s="192"/>
      <c r="KWO15" s="192"/>
      <c r="KWP15" s="192"/>
      <c r="KWQ15" s="192"/>
      <c r="KWR15" s="192"/>
      <c r="KWS15" s="192"/>
      <c r="KWT15" s="192"/>
      <c r="KWU15" s="192"/>
      <c r="KWV15" s="192"/>
      <c r="KWW15" s="192"/>
      <c r="KWX15" s="192"/>
      <c r="KWY15" s="192"/>
      <c r="KWZ15" s="192"/>
      <c r="KXA15" s="192"/>
      <c r="KXB15" s="192"/>
      <c r="KXC15" s="192"/>
      <c r="KXD15" s="192"/>
      <c r="KXE15" s="192"/>
      <c r="KXF15" s="192"/>
      <c r="KXG15" s="192"/>
      <c r="KXH15" s="192"/>
      <c r="KXI15" s="192"/>
      <c r="KXJ15" s="192"/>
      <c r="KXK15" s="192"/>
      <c r="KXL15" s="192"/>
      <c r="KXM15" s="192"/>
      <c r="KXN15" s="192"/>
      <c r="KXO15" s="192"/>
      <c r="KXP15" s="192"/>
      <c r="KXQ15" s="192"/>
      <c r="KXR15" s="192"/>
      <c r="KXS15" s="192"/>
      <c r="KXT15" s="192"/>
      <c r="KXU15" s="192"/>
      <c r="KXV15" s="192"/>
      <c r="KXW15" s="192"/>
      <c r="KXX15" s="192"/>
      <c r="KXY15" s="192"/>
      <c r="KXZ15" s="192"/>
      <c r="KYA15" s="192"/>
      <c r="KYB15" s="192"/>
      <c r="KYC15" s="192"/>
      <c r="KYD15" s="192"/>
      <c r="KYE15" s="192"/>
      <c r="KYF15" s="192"/>
      <c r="KYG15" s="192"/>
      <c r="KYH15" s="192"/>
      <c r="KYI15" s="192"/>
      <c r="KYJ15" s="192"/>
      <c r="KYK15" s="192"/>
      <c r="KYL15" s="192"/>
      <c r="KYM15" s="192"/>
      <c r="KYN15" s="192"/>
      <c r="KYO15" s="192"/>
      <c r="KYP15" s="192"/>
      <c r="KYQ15" s="192"/>
      <c r="KYR15" s="192"/>
      <c r="KYS15" s="192"/>
      <c r="KYT15" s="192"/>
      <c r="KYU15" s="192"/>
      <c r="KYV15" s="192"/>
      <c r="KYW15" s="192"/>
      <c r="KYX15" s="192"/>
      <c r="KYY15" s="192"/>
      <c r="KYZ15" s="192"/>
      <c r="KZA15" s="192"/>
      <c r="KZB15" s="192"/>
      <c r="KZC15" s="192"/>
      <c r="KZD15" s="192"/>
      <c r="KZE15" s="192"/>
      <c r="KZF15" s="192"/>
      <c r="KZG15" s="192"/>
      <c r="KZH15" s="192"/>
      <c r="KZI15" s="192"/>
      <c r="KZJ15" s="192"/>
      <c r="KZK15" s="192"/>
      <c r="KZL15" s="192"/>
      <c r="KZM15" s="192"/>
      <c r="KZN15" s="192"/>
      <c r="KZO15" s="192"/>
      <c r="KZP15" s="192"/>
      <c r="KZQ15" s="192"/>
      <c r="KZR15" s="192"/>
      <c r="KZS15" s="192"/>
      <c r="KZT15" s="192"/>
      <c r="KZU15" s="192"/>
      <c r="KZV15" s="192"/>
      <c r="KZW15" s="192"/>
      <c r="KZX15" s="192"/>
      <c r="KZY15" s="192"/>
      <c r="KZZ15" s="192"/>
      <c r="LAA15" s="192"/>
      <c r="LAB15" s="192"/>
      <c r="LAC15" s="192"/>
      <c r="LAD15" s="192"/>
      <c r="LAE15" s="192"/>
      <c r="LAF15" s="192"/>
      <c r="LAG15" s="192"/>
      <c r="LAH15" s="192"/>
      <c r="LAI15" s="192"/>
      <c r="LAJ15" s="192"/>
      <c r="LAK15" s="192"/>
      <c r="LAL15" s="192"/>
      <c r="LAM15" s="192"/>
      <c r="LAN15" s="192"/>
      <c r="LAO15" s="192"/>
      <c r="LAP15" s="192"/>
      <c r="LAQ15" s="192"/>
      <c r="LAR15" s="192"/>
      <c r="LAS15" s="192"/>
      <c r="LAT15" s="192"/>
      <c r="LAU15" s="192"/>
      <c r="LAV15" s="192"/>
      <c r="LAW15" s="192"/>
      <c r="LAX15" s="192"/>
      <c r="LAY15" s="192"/>
      <c r="LAZ15" s="192"/>
      <c r="LBA15" s="192"/>
      <c r="LBB15" s="192"/>
      <c r="LBC15" s="192"/>
      <c r="LBD15" s="192"/>
      <c r="LBE15" s="192"/>
      <c r="LBF15" s="192"/>
      <c r="LBG15" s="192"/>
      <c r="LBH15" s="192"/>
      <c r="LBI15" s="192"/>
      <c r="LBJ15" s="192"/>
      <c r="LBK15" s="192"/>
      <c r="LBL15" s="192"/>
      <c r="LBM15" s="192"/>
      <c r="LBN15" s="192"/>
      <c r="LBO15" s="192"/>
      <c r="LBP15" s="192"/>
      <c r="LBQ15" s="192"/>
      <c r="LBR15" s="192"/>
      <c r="LBS15" s="192"/>
      <c r="LBT15" s="192"/>
      <c r="LBU15" s="192"/>
      <c r="LBV15" s="192"/>
      <c r="LBW15" s="192"/>
      <c r="LBX15" s="192"/>
      <c r="LBY15" s="192"/>
      <c r="LBZ15" s="192"/>
      <c r="LCA15" s="192"/>
      <c r="LCB15" s="192"/>
      <c r="LCC15" s="192"/>
      <c r="LCD15" s="192"/>
      <c r="LCE15" s="192"/>
      <c r="LCF15" s="192"/>
      <c r="LCG15" s="192"/>
      <c r="LCH15" s="192"/>
      <c r="LCI15" s="192"/>
      <c r="LCJ15" s="192"/>
      <c r="LCK15" s="192"/>
      <c r="LCL15" s="192"/>
      <c r="LCM15" s="192"/>
      <c r="LCN15" s="192"/>
      <c r="LCO15" s="192"/>
      <c r="LCP15" s="192"/>
      <c r="LCQ15" s="192"/>
      <c r="LCR15" s="192"/>
      <c r="LCS15" s="192"/>
      <c r="LCT15" s="192"/>
      <c r="LCU15" s="192"/>
      <c r="LCV15" s="192"/>
      <c r="LCW15" s="192"/>
      <c r="LCX15" s="192"/>
      <c r="LCY15" s="192"/>
      <c r="LCZ15" s="192"/>
      <c r="LDA15" s="192"/>
      <c r="LDB15" s="192"/>
      <c r="LDC15" s="192"/>
      <c r="LDD15" s="192"/>
      <c r="LDE15" s="192"/>
      <c r="LDF15" s="192"/>
      <c r="LDG15" s="192"/>
      <c r="LDH15" s="192"/>
      <c r="LDI15" s="192"/>
      <c r="LDJ15" s="192"/>
      <c r="LDK15" s="192"/>
      <c r="LDL15" s="192"/>
      <c r="LDM15" s="192"/>
      <c r="LDN15" s="192"/>
      <c r="LDO15" s="192"/>
      <c r="LDP15" s="192"/>
      <c r="LDQ15" s="192"/>
      <c r="LDR15" s="192"/>
      <c r="LDS15" s="192"/>
      <c r="LDT15" s="192"/>
      <c r="LDU15" s="192"/>
      <c r="LDV15" s="192"/>
      <c r="LDW15" s="192"/>
      <c r="LDX15" s="192"/>
      <c r="LDY15" s="192"/>
      <c r="LDZ15" s="192"/>
      <c r="LEA15" s="192"/>
      <c r="LEB15" s="192"/>
      <c r="LEC15" s="192"/>
      <c r="LED15" s="192"/>
      <c r="LEE15" s="192"/>
      <c r="LEF15" s="192"/>
      <c r="LEG15" s="192"/>
      <c r="LEH15" s="192"/>
      <c r="LEI15" s="192"/>
      <c r="LEJ15" s="192"/>
      <c r="LEK15" s="192"/>
      <c r="LEL15" s="192"/>
      <c r="LEM15" s="192"/>
      <c r="LEN15" s="192"/>
      <c r="LEO15" s="192"/>
      <c r="LEP15" s="192"/>
      <c r="LEQ15" s="192"/>
      <c r="LER15" s="192"/>
      <c r="LES15" s="192"/>
      <c r="LET15" s="192"/>
      <c r="LEU15" s="192"/>
      <c r="LEV15" s="192"/>
      <c r="LEW15" s="192"/>
      <c r="LEX15" s="192"/>
      <c r="LEY15" s="192"/>
      <c r="LEZ15" s="192"/>
      <c r="LFA15" s="192"/>
      <c r="LFB15" s="192"/>
      <c r="LFC15" s="192"/>
      <c r="LFD15" s="192"/>
      <c r="LFE15" s="192"/>
      <c r="LFF15" s="192"/>
      <c r="LFG15" s="192"/>
      <c r="LFH15" s="192"/>
      <c r="LFI15" s="192"/>
      <c r="LFJ15" s="192"/>
      <c r="LFK15" s="192"/>
      <c r="LFL15" s="192"/>
      <c r="LFM15" s="192"/>
      <c r="LFN15" s="192"/>
      <c r="LFO15" s="192"/>
      <c r="LFP15" s="192"/>
      <c r="LFQ15" s="192"/>
      <c r="LFR15" s="192"/>
      <c r="LFS15" s="192"/>
      <c r="LFT15" s="192"/>
      <c r="LFU15" s="192"/>
      <c r="LFV15" s="192"/>
      <c r="LFW15" s="192"/>
      <c r="LFX15" s="192"/>
      <c r="LFY15" s="192"/>
      <c r="LFZ15" s="192"/>
      <c r="LGA15" s="192"/>
      <c r="LGB15" s="192"/>
      <c r="LGC15" s="192"/>
      <c r="LGD15" s="192"/>
      <c r="LGE15" s="192"/>
      <c r="LGF15" s="192"/>
      <c r="LGG15" s="192"/>
      <c r="LGH15" s="192"/>
      <c r="LGI15" s="192"/>
      <c r="LGJ15" s="192"/>
      <c r="LGK15" s="192"/>
      <c r="LGL15" s="192"/>
      <c r="LGM15" s="192"/>
      <c r="LGN15" s="192"/>
      <c r="LGO15" s="192"/>
      <c r="LGP15" s="192"/>
      <c r="LGQ15" s="192"/>
      <c r="LGR15" s="192"/>
      <c r="LGS15" s="192"/>
      <c r="LGT15" s="192"/>
      <c r="LGU15" s="192"/>
      <c r="LGV15" s="192"/>
      <c r="LGW15" s="192"/>
      <c r="LGX15" s="192"/>
      <c r="LGY15" s="192"/>
      <c r="LGZ15" s="192"/>
      <c r="LHA15" s="192"/>
      <c r="LHB15" s="192"/>
      <c r="LHC15" s="192"/>
      <c r="LHD15" s="192"/>
      <c r="LHE15" s="192"/>
      <c r="LHF15" s="192"/>
      <c r="LHG15" s="192"/>
      <c r="LHH15" s="192"/>
      <c r="LHI15" s="192"/>
      <c r="LHJ15" s="192"/>
      <c r="LHK15" s="192"/>
      <c r="LHL15" s="192"/>
      <c r="LHM15" s="192"/>
      <c r="LHN15" s="192"/>
      <c r="LHO15" s="192"/>
      <c r="LHP15" s="192"/>
      <c r="LHQ15" s="192"/>
      <c r="LHR15" s="192"/>
      <c r="LHS15" s="192"/>
      <c r="LHT15" s="192"/>
      <c r="LHU15" s="192"/>
      <c r="LHV15" s="192"/>
      <c r="LHW15" s="192"/>
      <c r="LHX15" s="192"/>
      <c r="LHY15" s="192"/>
      <c r="LHZ15" s="192"/>
      <c r="LIA15" s="192"/>
      <c r="LIB15" s="192"/>
      <c r="LIC15" s="192"/>
      <c r="LID15" s="192"/>
      <c r="LIE15" s="192"/>
      <c r="LIF15" s="192"/>
      <c r="LIG15" s="192"/>
      <c r="LIH15" s="192"/>
      <c r="LII15" s="192"/>
      <c r="LIJ15" s="192"/>
      <c r="LIK15" s="192"/>
      <c r="LIL15" s="192"/>
      <c r="LIM15" s="192"/>
      <c r="LIN15" s="192"/>
      <c r="LIO15" s="192"/>
      <c r="LIP15" s="192"/>
      <c r="LIQ15" s="192"/>
      <c r="LIR15" s="192"/>
      <c r="LIS15" s="192"/>
      <c r="LIT15" s="192"/>
      <c r="LIU15" s="192"/>
      <c r="LIV15" s="192"/>
      <c r="LIW15" s="192"/>
      <c r="LIX15" s="192"/>
      <c r="LIY15" s="192"/>
      <c r="LIZ15" s="192"/>
      <c r="LJA15" s="192"/>
      <c r="LJB15" s="192"/>
      <c r="LJC15" s="192"/>
      <c r="LJD15" s="192"/>
      <c r="LJE15" s="192"/>
      <c r="LJF15" s="192"/>
      <c r="LJG15" s="192"/>
      <c r="LJH15" s="192"/>
      <c r="LJI15" s="192"/>
      <c r="LJJ15" s="192"/>
      <c r="LJK15" s="192"/>
      <c r="LJL15" s="192"/>
      <c r="LJM15" s="192"/>
      <c r="LJN15" s="192"/>
      <c r="LJO15" s="192"/>
      <c r="LJP15" s="192"/>
      <c r="LJQ15" s="192"/>
      <c r="LJR15" s="192"/>
      <c r="LJS15" s="192"/>
      <c r="LJT15" s="192"/>
      <c r="LJU15" s="192"/>
      <c r="LJV15" s="192"/>
      <c r="LJW15" s="192"/>
      <c r="LJX15" s="192"/>
      <c r="LJY15" s="192"/>
      <c r="LJZ15" s="192"/>
      <c r="LKA15" s="192"/>
      <c r="LKB15" s="192"/>
      <c r="LKC15" s="192"/>
      <c r="LKD15" s="192"/>
      <c r="LKE15" s="192"/>
      <c r="LKF15" s="192"/>
      <c r="LKG15" s="192"/>
      <c r="LKH15" s="192"/>
      <c r="LKI15" s="192"/>
      <c r="LKJ15" s="192"/>
      <c r="LKK15" s="192"/>
      <c r="LKL15" s="192"/>
      <c r="LKM15" s="192"/>
      <c r="LKN15" s="192"/>
      <c r="LKO15" s="192"/>
      <c r="LKP15" s="192"/>
      <c r="LKQ15" s="192"/>
      <c r="LKR15" s="192"/>
      <c r="LKS15" s="192"/>
      <c r="LKT15" s="192"/>
      <c r="LKU15" s="192"/>
      <c r="LKV15" s="192"/>
      <c r="LKW15" s="192"/>
      <c r="LKX15" s="192"/>
      <c r="LKY15" s="192"/>
      <c r="LKZ15" s="192"/>
      <c r="LLA15" s="192"/>
      <c r="LLB15" s="192"/>
      <c r="LLC15" s="192"/>
      <c r="LLD15" s="192"/>
      <c r="LLE15" s="192"/>
      <c r="LLF15" s="192"/>
      <c r="LLG15" s="192"/>
      <c r="LLH15" s="192"/>
      <c r="LLI15" s="192"/>
      <c r="LLJ15" s="192"/>
      <c r="LLK15" s="192"/>
      <c r="LLL15" s="192"/>
      <c r="LLM15" s="192"/>
      <c r="LLN15" s="192"/>
      <c r="LLO15" s="192"/>
      <c r="LLP15" s="192"/>
      <c r="LLQ15" s="192"/>
      <c r="LLR15" s="192"/>
      <c r="LLS15" s="192"/>
      <c r="LLT15" s="192"/>
      <c r="LLU15" s="192"/>
      <c r="LLV15" s="192"/>
      <c r="LLW15" s="192"/>
      <c r="LLX15" s="192"/>
      <c r="LLY15" s="192"/>
      <c r="LLZ15" s="192"/>
      <c r="LMA15" s="192"/>
      <c r="LMB15" s="192"/>
      <c r="LMC15" s="192"/>
      <c r="LMD15" s="192"/>
      <c r="LME15" s="192"/>
      <c r="LMF15" s="192"/>
      <c r="LMG15" s="192"/>
      <c r="LMH15" s="192"/>
      <c r="LMI15" s="192"/>
      <c r="LMJ15" s="192"/>
      <c r="LMK15" s="192"/>
      <c r="LML15" s="192"/>
      <c r="LMM15" s="192"/>
      <c r="LMN15" s="192"/>
      <c r="LMO15" s="192"/>
      <c r="LMP15" s="192"/>
      <c r="LMQ15" s="192"/>
      <c r="LMR15" s="192"/>
      <c r="LMS15" s="192"/>
      <c r="LMT15" s="192"/>
      <c r="LMU15" s="192"/>
      <c r="LMV15" s="192"/>
      <c r="LMW15" s="192"/>
      <c r="LMX15" s="192"/>
      <c r="LMY15" s="192"/>
      <c r="LMZ15" s="192"/>
      <c r="LNA15" s="192"/>
      <c r="LNB15" s="192"/>
      <c r="LNC15" s="192"/>
      <c r="LND15" s="192"/>
      <c r="LNE15" s="192"/>
      <c r="LNF15" s="192"/>
      <c r="LNG15" s="192"/>
      <c r="LNH15" s="192"/>
      <c r="LNI15" s="192"/>
      <c r="LNJ15" s="192"/>
      <c r="LNK15" s="192"/>
      <c r="LNL15" s="192"/>
      <c r="LNM15" s="192"/>
      <c r="LNN15" s="192"/>
      <c r="LNO15" s="192"/>
      <c r="LNP15" s="192"/>
      <c r="LNQ15" s="192"/>
      <c r="LNR15" s="192"/>
      <c r="LNS15" s="192"/>
      <c r="LNT15" s="192"/>
      <c r="LNU15" s="192"/>
      <c r="LNV15" s="192"/>
      <c r="LNW15" s="192"/>
      <c r="LNX15" s="192"/>
      <c r="LNY15" s="192"/>
      <c r="LNZ15" s="192"/>
      <c r="LOA15" s="192"/>
      <c r="LOB15" s="192"/>
      <c r="LOC15" s="192"/>
      <c r="LOD15" s="192"/>
      <c r="LOE15" s="192"/>
      <c r="LOF15" s="192"/>
      <c r="LOG15" s="192"/>
      <c r="LOH15" s="192"/>
      <c r="LOI15" s="192"/>
      <c r="LOJ15" s="192"/>
      <c r="LOK15" s="192"/>
      <c r="LOL15" s="192"/>
      <c r="LOM15" s="192"/>
      <c r="LON15" s="192"/>
      <c r="LOO15" s="192"/>
      <c r="LOP15" s="192"/>
      <c r="LOQ15" s="192"/>
      <c r="LOR15" s="192"/>
      <c r="LOS15" s="192"/>
      <c r="LOT15" s="192"/>
      <c r="LOU15" s="192"/>
      <c r="LOV15" s="192"/>
      <c r="LOW15" s="192"/>
      <c r="LOX15" s="192"/>
      <c r="LOY15" s="192"/>
      <c r="LOZ15" s="192"/>
      <c r="LPA15" s="192"/>
      <c r="LPB15" s="192"/>
      <c r="LPC15" s="192"/>
      <c r="LPD15" s="192"/>
      <c r="LPE15" s="192"/>
      <c r="LPF15" s="192"/>
      <c r="LPG15" s="192"/>
      <c r="LPH15" s="192"/>
      <c r="LPI15" s="192"/>
      <c r="LPJ15" s="192"/>
      <c r="LPK15" s="192"/>
      <c r="LPL15" s="192"/>
      <c r="LPM15" s="192"/>
      <c r="LPN15" s="192"/>
      <c r="LPO15" s="192"/>
      <c r="LPP15" s="192"/>
      <c r="LPQ15" s="192"/>
      <c r="LPR15" s="192"/>
      <c r="LPS15" s="192"/>
      <c r="LPT15" s="192"/>
      <c r="LPU15" s="192"/>
      <c r="LPV15" s="192"/>
      <c r="LPW15" s="192"/>
      <c r="LPX15" s="192"/>
      <c r="LPY15" s="192"/>
      <c r="LPZ15" s="192"/>
      <c r="LQA15" s="192"/>
      <c r="LQB15" s="192"/>
      <c r="LQC15" s="192"/>
      <c r="LQD15" s="192"/>
      <c r="LQE15" s="192"/>
      <c r="LQF15" s="192"/>
      <c r="LQG15" s="192"/>
      <c r="LQH15" s="192"/>
      <c r="LQI15" s="192"/>
      <c r="LQJ15" s="192"/>
      <c r="LQK15" s="192"/>
      <c r="LQL15" s="192"/>
      <c r="LQM15" s="192"/>
      <c r="LQN15" s="192"/>
      <c r="LQO15" s="192"/>
      <c r="LQP15" s="192"/>
      <c r="LQQ15" s="192"/>
      <c r="LQR15" s="192"/>
      <c r="LQS15" s="192"/>
      <c r="LQT15" s="192"/>
      <c r="LQU15" s="192"/>
      <c r="LQV15" s="192"/>
      <c r="LQW15" s="192"/>
      <c r="LQX15" s="192"/>
      <c r="LQY15" s="192"/>
      <c r="LQZ15" s="192"/>
      <c r="LRA15" s="192"/>
      <c r="LRB15" s="192"/>
      <c r="LRC15" s="192"/>
      <c r="LRD15" s="192"/>
      <c r="LRE15" s="192"/>
      <c r="LRF15" s="192"/>
      <c r="LRG15" s="192"/>
      <c r="LRH15" s="192"/>
      <c r="LRI15" s="192"/>
      <c r="LRJ15" s="192"/>
      <c r="LRK15" s="192"/>
      <c r="LRL15" s="192"/>
      <c r="LRM15" s="192"/>
      <c r="LRN15" s="192"/>
      <c r="LRO15" s="192"/>
      <c r="LRP15" s="192"/>
      <c r="LRQ15" s="192"/>
      <c r="LRR15" s="192"/>
      <c r="LRS15" s="192"/>
      <c r="LRT15" s="192"/>
      <c r="LRU15" s="192"/>
      <c r="LRV15" s="192"/>
      <c r="LRW15" s="192"/>
      <c r="LRX15" s="192"/>
      <c r="LRY15" s="192"/>
      <c r="LRZ15" s="192"/>
      <c r="LSA15" s="192"/>
      <c r="LSB15" s="192"/>
      <c r="LSC15" s="192"/>
      <c r="LSD15" s="192"/>
      <c r="LSE15" s="192"/>
      <c r="LSF15" s="192"/>
      <c r="LSG15" s="192"/>
      <c r="LSH15" s="192"/>
      <c r="LSI15" s="192"/>
      <c r="LSJ15" s="192"/>
      <c r="LSK15" s="192"/>
      <c r="LSL15" s="192"/>
      <c r="LSM15" s="192"/>
      <c r="LSN15" s="192"/>
      <c r="LSO15" s="192"/>
      <c r="LSP15" s="192"/>
      <c r="LSQ15" s="192"/>
      <c r="LSR15" s="192"/>
      <c r="LSS15" s="192"/>
      <c r="LST15" s="192"/>
      <c r="LSU15" s="192"/>
      <c r="LSV15" s="192"/>
      <c r="LSW15" s="192"/>
      <c r="LSX15" s="192"/>
      <c r="LSY15" s="192"/>
      <c r="LSZ15" s="192"/>
      <c r="LTA15" s="192"/>
      <c r="LTB15" s="192"/>
      <c r="LTC15" s="192"/>
      <c r="LTD15" s="192"/>
      <c r="LTE15" s="192"/>
      <c r="LTF15" s="192"/>
      <c r="LTG15" s="192"/>
      <c r="LTH15" s="192"/>
      <c r="LTI15" s="192"/>
      <c r="LTJ15" s="192"/>
      <c r="LTK15" s="192"/>
      <c r="LTL15" s="192"/>
      <c r="LTM15" s="192"/>
      <c r="LTN15" s="192"/>
      <c r="LTO15" s="192"/>
      <c r="LTP15" s="192"/>
      <c r="LTQ15" s="192"/>
      <c r="LTR15" s="192"/>
      <c r="LTS15" s="192"/>
      <c r="LTT15" s="192"/>
      <c r="LTU15" s="192"/>
      <c r="LTV15" s="192"/>
      <c r="LTW15" s="192"/>
      <c r="LTX15" s="192"/>
      <c r="LTY15" s="192"/>
      <c r="LTZ15" s="192"/>
      <c r="LUA15" s="192"/>
      <c r="LUB15" s="192"/>
      <c r="LUC15" s="192"/>
      <c r="LUD15" s="192"/>
      <c r="LUE15" s="192"/>
      <c r="LUF15" s="192"/>
      <c r="LUG15" s="192"/>
      <c r="LUH15" s="192"/>
      <c r="LUI15" s="192"/>
      <c r="LUJ15" s="192"/>
      <c r="LUK15" s="192"/>
      <c r="LUL15" s="192"/>
      <c r="LUM15" s="192"/>
      <c r="LUN15" s="192"/>
      <c r="LUO15" s="192"/>
      <c r="LUP15" s="192"/>
      <c r="LUQ15" s="192"/>
      <c r="LUR15" s="192"/>
      <c r="LUS15" s="192"/>
      <c r="LUT15" s="192"/>
      <c r="LUU15" s="192"/>
      <c r="LUV15" s="192"/>
      <c r="LUW15" s="192"/>
      <c r="LUX15" s="192"/>
      <c r="LUY15" s="192"/>
      <c r="LUZ15" s="192"/>
      <c r="LVA15" s="192"/>
      <c r="LVB15" s="192"/>
      <c r="LVC15" s="192"/>
      <c r="LVD15" s="192"/>
      <c r="LVE15" s="192"/>
      <c r="LVF15" s="192"/>
      <c r="LVG15" s="192"/>
      <c r="LVH15" s="192"/>
      <c r="LVI15" s="192"/>
      <c r="LVJ15" s="192"/>
      <c r="LVK15" s="192"/>
      <c r="LVL15" s="192"/>
      <c r="LVM15" s="192"/>
      <c r="LVN15" s="192"/>
      <c r="LVO15" s="192"/>
      <c r="LVP15" s="192"/>
      <c r="LVQ15" s="192"/>
      <c r="LVR15" s="192"/>
      <c r="LVS15" s="192"/>
      <c r="LVT15" s="192"/>
      <c r="LVU15" s="192"/>
      <c r="LVV15" s="192"/>
      <c r="LVW15" s="192"/>
      <c r="LVX15" s="192"/>
      <c r="LVY15" s="192"/>
      <c r="LVZ15" s="192"/>
      <c r="LWA15" s="192"/>
      <c r="LWB15" s="192"/>
      <c r="LWC15" s="192"/>
      <c r="LWD15" s="192"/>
      <c r="LWE15" s="192"/>
      <c r="LWF15" s="192"/>
      <c r="LWG15" s="192"/>
      <c r="LWH15" s="192"/>
      <c r="LWI15" s="192"/>
      <c r="LWJ15" s="192"/>
      <c r="LWK15" s="192"/>
      <c r="LWL15" s="192"/>
      <c r="LWM15" s="192"/>
      <c r="LWN15" s="192"/>
      <c r="LWO15" s="192"/>
      <c r="LWP15" s="192"/>
      <c r="LWQ15" s="192"/>
      <c r="LWR15" s="192"/>
      <c r="LWS15" s="192"/>
      <c r="LWT15" s="192"/>
      <c r="LWU15" s="192"/>
      <c r="LWV15" s="192"/>
      <c r="LWW15" s="192"/>
      <c r="LWX15" s="192"/>
      <c r="LWY15" s="192"/>
      <c r="LWZ15" s="192"/>
      <c r="LXA15" s="192"/>
      <c r="LXB15" s="192"/>
      <c r="LXC15" s="192"/>
      <c r="LXD15" s="192"/>
      <c r="LXE15" s="192"/>
      <c r="LXF15" s="192"/>
      <c r="LXG15" s="192"/>
      <c r="LXH15" s="192"/>
      <c r="LXI15" s="192"/>
      <c r="LXJ15" s="192"/>
      <c r="LXK15" s="192"/>
      <c r="LXL15" s="192"/>
      <c r="LXM15" s="192"/>
      <c r="LXN15" s="192"/>
      <c r="LXO15" s="192"/>
      <c r="LXP15" s="192"/>
      <c r="LXQ15" s="192"/>
      <c r="LXR15" s="192"/>
      <c r="LXS15" s="192"/>
      <c r="LXT15" s="192"/>
      <c r="LXU15" s="192"/>
      <c r="LXV15" s="192"/>
      <c r="LXW15" s="192"/>
      <c r="LXX15" s="192"/>
      <c r="LXY15" s="192"/>
      <c r="LXZ15" s="192"/>
      <c r="LYA15" s="192"/>
      <c r="LYB15" s="192"/>
      <c r="LYC15" s="192"/>
      <c r="LYD15" s="192"/>
      <c r="LYE15" s="192"/>
      <c r="LYF15" s="192"/>
      <c r="LYG15" s="192"/>
      <c r="LYH15" s="192"/>
      <c r="LYI15" s="192"/>
      <c r="LYJ15" s="192"/>
      <c r="LYK15" s="192"/>
      <c r="LYL15" s="192"/>
      <c r="LYM15" s="192"/>
      <c r="LYN15" s="192"/>
      <c r="LYO15" s="192"/>
      <c r="LYP15" s="192"/>
      <c r="LYQ15" s="192"/>
      <c r="LYR15" s="192"/>
      <c r="LYS15" s="192"/>
      <c r="LYT15" s="192"/>
      <c r="LYU15" s="192"/>
      <c r="LYV15" s="192"/>
      <c r="LYW15" s="192"/>
      <c r="LYX15" s="192"/>
      <c r="LYY15" s="192"/>
      <c r="LYZ15" s="192"/>
      <c r="LZA15" s="192"/>
      <c r="LZB15" s="192"/>
      <c r="LZC15" s="192"/>
      <c r="LZD15" s="192"/>
      <c r="LZE15" s="192"/>
      <c r="LZF15" s="192"/>
      <c r="LZG15" s="192"/>
      <c r="LZH15" s="192"/>
      <c r="LZI15" s="192"/>
      <c r="LZJ15" s="192"/>
      <c r="LZK15" s="192"/>
      <c r="LZL15" s="192"/>
      <c r="LZM15" s="192"/>
      <c r="LZN15" s="192"/>
      <c r="LZO15" s="192"/>
      <c r="LZP15" s="192"/>
      <c r="LZQ15" s="192"/>
      <c r="LZR15" s="192"/>
      <c r="LZS15" s="192"/>
      <c r="LZT15" s="192"/>
      <c r="LZU15" s="192"/>
      <c r="LZV15" s="192"/>
      <c r="LZW15" s="192"/>
      <c r="LZX15" s="192"/>
      <c r="LZY15" s="192"/>
      <c r="LZZ15" s="192"/>
      <c r="MAA15" s="192"/>
      <c r="MAB15" s="192"/>
      <c r="MAC15" s="192"/>
      <c r="MAD15" s="192"/>
      <c r="MAE15" s="192"/>
      <c r="MAF15" s="192"/>
      <c r="MAG15" s="192"/>
      <c r="MAH15" s="192"/>
      <c r="MAI15" s="192"/>
      <c r="MAJ15" s="192"/>
      <c r="MAK15" s="192"/>
      <c r="MAL15" s="192"/>
      <c r="MAM15" s="192"/>
      <c r="MAN15" s="192"/>
      <c r="MAO15" s="192"/>
      <c r="MAP15" s="192"/>
      <c r="MAQ15" s="192"/>
      <c r="MAR15" s="192"/>
      <c r="MAS15" s="192"/>
      <c r="MAT15" s="192"/>
      <c r="MAU15" s="192"/>
      <c r="MAV15" s="192"/>
      <c r="MAW15" s="192"/>
      <c r="MAX15" s="192"/>
      <c r="MAY15" s="192"/>
      <c r="MAZ15" s="192"/>
      <c r="MBA15" s="192"/>
      <c r="MBB15" s="192"/>
      <c r="MBC15" s="192"/>
      <c r="MBD15" s="192"/>
      <c r="MBE15" s="192"/>
      <c r="MBF15" s="192"/>
      <c r="MBG15" s="192"/>
      <c r="MBH15" s="192"/>
      <c r="MBI15" s="192"/>
      <c r="MBJ15" s="192"/>
      <c r="MBK15" s="192"/>
      <c r="MBL15" s="192"/>
      <c r="MBM15" s="192"/>
      <c r="MBN15" s="192"/>
      <c r="MBO15" s="192"/>
      <c r="MBP15" s="192"/>
      <c r="MBQ15" s="192"/>
      <c r="MBR15" s="192"/>
      <c r="MBS15" s="192"/>
      <c r="MBT15" s="192"/>
      <c r="MBU15" s="192"/>
      <c r="MBV15" s="192"/>
      <c r="MBW15" s="192"/>
      <c r="MBX15" s="192"/>
      <c r="MBY15" s="192"/>
      <c r="MBZ15" s="192"/>
      <c r="MCA15" s="192"/>
      <c r="MCB15" s="192"/>
      <c r="MCC15" s="192"/>
      <c r="MCD15" s="192"/>
      <c r="MCE15" s="192"/>
      <c r="MCF15" s="192"/>
      <c r="MCG15" s="192"/>
      <c r="MCH15" s="192"/>
      <c r="MCI15" s="192"/>
      <c r="MCJ15" s="192"/>
      <c r="MCK15" s="192"/>
      <c r="MCL15" s="192"/>
      <c r="MCM15" s="192"/>
      <c r="MCN15" s="192"/>
      <c r="MCO15" s="192"/>
      <c r="MCP15" s="192"/>
      <c r="MCQ15" s="192"/>
      <c r="MCR15" s="192"/>
      <c r="MCS15" s="192"/>
      <c r="MCT15" s="192"/>
      <c r="MCU15" s="192"/>
      <c r="MCV15" s="192"/>
      <c r="MCW15" s="192"/>
      <c r="MCX15" s="192"/>
      <c r="MCY15" s="192"/>
      <c r="MCZ15" s="192"/>
      <c r="MDA15" s="192"/>
      <c r="MDB15" s="192"/>
      <c r="MDC15" s="192"/>
      <c r="MDD15" s="192"/>
      <c r="MDE15" s="192"/>
      <c r="MDF15" s="192"/>
      <c r="MDG15" s="192"/>
      <c r="MDH15" s="192"/>
      <c r="MDI15" s="192"/>
      <c r="MDJ15" s="192"/>
      <c r="MDK15" s="192"/>
      <c r="MDL15" s="192"/>
      <c r="MDM15" s="192"/>
      <c r="MDN15" s="192"/>
      <c r="MDO15" s="192"/>
      <c r="MDP15" s="192"/>
      <c r="MDQ15" s="192"/>
      <c r="MDR15" s="192"/>
      <c r="MDS15" s="192"/>
      <c r="MDT15" s="192"/>
      <c r="MDU15" s="192"/>
      <c r="MDV15" s="192"/>
      <c r="MDW15" s="192"/>
      <c r="MDX15" s="192"/>
      <c r="MDY15" s="192"/>
      <c r="MDZ15" s="192"/>
      <c r="MEA15" s="192"/>
      <c r="MEB15" s="192"/>
      <c r="MEC15" s="192"/>
      <c r="MED15" s="192"/>
      <c r="MEE15" s="192"/>
      <c r="MEF15" s="192"/>
      <c r="MEG15" s="192"/>
      <c r="MEH15" s="192"/>
      <c r="MEI15" s="192"/>
      <c r="MEJ15" s="192"/>
      <c r="MEK15" s="192"/>
      <c r="MEL15" s="192"/>
      <c r="MEM15" s="192"/>
      <c r="MEN15" s="192"/>
      <c r="MEO15" s="192"/>
      <c r="MEP15" s="192"/>
      <c r="MEQ15" s="192"/>
      <c r="MER15" s="192"/>
      <c r="MES15" s="192"/>
      <c r="MET15" s="192"/>
      <c r="MEU15" s="192"/>
      <c r="MEV15" s="192"/>
      <c r="MEW15" s="192"/>
      <c r="MEX15" s="192"/>
      <c r="MEY15" s="192"/>
      <c r="MEZ15" s="192"/>
      <c r="MFA15" s="192"/>
      <c r="MFB15" s="192"/>
      <c r="MFC15" s="192"/>
      <c r="MFD15" s="192"/>
      <c r="MFE15" s="192"/>
      <c r="MFF15" s="192"/>
      <c r="MFG15" s="192"/>
      <c r="MFH15" s="192"/>
      <c r="MFI15" s="192"/>
      <c r="MFJ15" s="192"/>
      <c r="MFK15" s="192"/>
      <c r="MFL15" s="192"/>
      <c r="MFM15" s="192"/>
      <c r="MFN15" s="192"/>
      <c r="MFO15" s="192"/>
      <c r="MFP15" s="192"/>
      <c r="MFQ15" s="192"/>
      <c r="MFR15" s="192"/>
      <c r="MFS15" s="192"/>
      <c r="MFT15" s="192"/>
      <c r="MFU15" s="192"/>
      <c r="MFV15" s="192"/>
      <c r="MFW15" s="192"/>
      <c r="MFX15" s="192"/>
      <c r="MFY15" s="192"/>
      <c r="MFZ15" s="192"/>
      <c r="MGA15" s="192"/>
      <c r="MGB15" s="192"/>
      <c r="MGC15" s="192"/>
      <c r="MGD15" s="192"/>
      <c r="MGE15" s="192"/>
      <c r="MGF15" s="192"/>
      <c r="MGG15" s="192"/>
      <c r="MGH15" s="192"/>
      <c r="MGI15" s="192"/>
      <c r="MGJ15" s="192"/>
      <c r="MGK15" s="192"/>
      <c r="MGL15" s="192"/>
      <c r="MGM15" s="192"/>
      <c r="MGN15" s="192"/>
      <c r="MGO15" s="192"/>
      <c r="MGP15" s="192"/>
      <c r="MGQ15" s="192"/>
      <c r="MGR15" s="192"/>
      <c r="MGS15" s="192"/>
      <c r="MGT15" s="192"/>
      <c r="MGU15" s="192"/>
      <c r="MGV15" s="192"/>
      <c r="MGW15" s="192"/>
      <c r="MGX15" s="192"/>
      <c r="MGY15" s="192"/>
      <c r="MGZ15" s="192"/>
      <c r="MHA15" s="192"/>
      <c r="MHB15" s="192"/>
      <c r="MHC15" s="192"/>
      <c r="MHD15" s="192"/>
      <c r="MHE15" s="192"/>
      <c r="MHF15" s="192"/>
      <c r="MHG15" s="192"/>
      <c r="MHH15" s="192"/>
      <c r="MHI15" s="192"/>
      <c r="MHJ15" s="192"/>
      <c r="MHK15" s="192"/>
      <c r="MHL15" s="192"/>
      <c r="MHM15" s="192"/>
      <c r="MHN15" s="192"/>
      <c r="MHO15" s="192"/>
      <c r="MHP15" s="192"/>
      <c r="MHQ15" s="192"/>
      <c r="MHR15" s="192"/>
      <c r="MHS15" s="192"/>
      <c r="MHT15" s="192"/>
      <c r="MHU15" s="192"/>
      <c r="MHV15" s="192"/>
      <c r="MHW15" s="192"/>
      <c r="MHX15" s="192"/>
      <c r="MHY15" s="192"/>
      <c r="MHZ15" s="192"/>
      <c r="MIA15" s="192"/>
      <c r="MIB15" s="192"/>
      <c r="MIC15" s="192"/>
      <c r="MID15" s="192"/>
      <c r="MIE15" s="192"/>
      <c r="MIF15" s="192"/>
      <c r="MIG15" s="192"/>
      <c r="MIH15" s="192"/>
      <c r="MII15" s="192"/>
      <c r="MIJ15" s="192"/>
      <c r="MIK15" s="192"/>
      <c r="MIL15" s="192"/>
      <c r="MIM15" s="192"/>
      <c r="MIN15" s="192"/>
      <c r="MIO15" s="192"/>
      <c r="MIP15" s="192"/>
      <c r="MIQ15" s="192"/>
      <c r="MIR15" s="192"/>
      <c r="MIS15" s="192"/>
      <c r="MIT15" s="192"/>
      <c r="MIU15" s="192"/>
      <c r="MIV15" s="192"/>
      <c r="MIW15" s="192"/>
      <c r="MIX15" s="192"/>
      <c r="MIY15" s="192"/>
      <c r="MIZ15" s="192"/>
      <c r="MJA15" s="192"/>
      <c r="MJB15" s="192"/>
      <c r="MJC15" s="192"/>
      <c r="MJD15" s="192"/>
      <c r="MJE15" s="192"/>
      <c r="MJF15" s="192"/>
      <c r="MJG15" s="192"/>
      <c r="MJH15" s="192"/>
      <c r="MJI15" s="192"/>
      <c r="MJJ15" s="192"/>
      <c r="MJK15" s="192"/>
      <c r="MJL15" s="192"/>
      <c r="MJM15" s="192"/>
      <c r="MJN15" s="192"/>
      <c r="MJO15" s="192"/>
      <c r="MJP15" s="192"/>
      <c r="MJQ15" s="192"/>
      <c r="MJR15" s="192"/>
      <c r="MJS15" s="192"/>
      <c r="MJT15" s="192"/>
      <c r="MJU15" s="192"/>
      <c r="MJV15" s="192"/>
      <c r="MJW15" s="192"/>
      <c r="MJX15" s="192"/>
      <c r="MJY15" s="192"/>
      <c r="MJZ15" s="192"/>
      <c r="MKA15" s="192"/>
      <c r="MKB15" s="192"/>
      <c r="MKC15" s="192"/>
      <c r="MKD15" s="192"/>
      <c r="MKE15" s="192"/>
      <c r="MKF15" s="192"/>
      <c r="MKG15" s="192"/>
      <c r="MKH15" s="192"/>
      <c r="MKI15" s="192"/>
      <c r="MKJ15" s="192"/>
      <c r="MKK15" s="192"/>
      <c r="MKL15" s="192"/>
      <c r="MKM15" s="192"/>
      <c r="MKN15" s="192"/>
      <c r="MKO15" s="192"/>
      <c r="MKP15" s="192"/>
      <c r="MKQ15" s="192"/>
      <c r="MKR15" s="192"/>
      <c r="MKS15" s="192"/>
      <c r="MKT15" s="192"/>
      <c r="MKU15" s="192"/>
      <c r="MKV15" s="192"/>
      <c r="MKW15" s="192"/>
      <c r="MKX15" s="192"/>
      <c r="MKY15" s="192"/>
      <c r="MKZ15" s="192"/>
      <c r="MLA15" s="192"/>
      <c r="MLB15" s="192"/>
      <c r="MLC15" s="192"/>
      <c r="MLD15" s="192"/>
      <c r="MLE15" s="192"/>
      <c r="MLF15" s="192"/>
      <c r="MLG15" s="192"/>
      <c r="MLH15" s="192"/>
      <c r="MLI15" s="192"/>
      <c r="MLJ15" s="192"/>
      <c r="MLK15" s="192"/>
      <c r="MLL15" s="192"/>
      <c r="MLM15" s="192"/>
      <c r="MLN15" s="192"/>
      <c r="MLO15" s="192"/>
      <c r="MLP15" s="192"/>
      <c r="MLQ15" s="192"/>
      <c r="MLR15" s="192"/>
      <c r="MLS15" s="192"/>
      <c r="MLT15" s="192"/>
      <c r="MLU15" s="192"/>
      <c r="MLV15" s="192"/>
      <c r="MLW15" s="192"/>
      <c r="MLX15" s="192"/>
      <c r="MLY15" s="192"/>
      <c r="MLZ15" s="192"/>
      <c r="MMA15" s="192"/>
      <c r="MMB15" s="192"/>
      <c r="MMC15" s="192"/>
      <c r="MMD15" s="192"/>
      <c r="MME15" s="192"/>
      <c r="MMF15" s="192"/>
      <c r="MMG15" s="192"/>
      <c r="MMH15" s="192"/>
      <c r="MMI15" s="192"/>
      <c r="MMJ15" s="192"/>
      <c r="MMK15" s="192"/>
      <c r="MML15" s="192"/>
      <c r="MMM15" s="192"/>
      <c r="MMN15" s="192"/>
      <c r="MMO15" s="192"/>
      <c r="MMP15" s="192"/>
      <c r="MMQ15" s="192"/>
      <c r="MMR15" s="192"/>
      <c r="MMS15" s="192"/>
      <c r="MMT15" s="192"/>
      <c r="MMU15" s="192"/>
      <c r="MMV15" s="192"/>
      <c r="MMW15" s="192"/>
      <c r="MMX15" s="192"/>
      <c r="MMY15" s="192"/>
      <c r="MMZ15" s="192"/>
      <c r="MNA15" s="192"/>
      <c r="MNB15" s="192"/>
      <c r="MNC15" s="192"/>
      <c r="MND15" s="192"/>
      <c r="MNE15" s="192"/>
      <c r="MNF15" s="192"/>
      <c r="MNG15" s="192"/>
      <c r="MNH15" s="192"/>
      <c r="MNI15" s="192"/>
      <c r="MNJ15" s="192"/>
      <c r="MNK15" s="192"/>
      <c r="MNL15" s="192"/>
      <c r="MNM15" s="192"/>
      <c r="MNN15" s="192"/>
      <c r="MNO15" s="192"/>
      <c r="MNP15" s="192"/>
      <c r="MNQ15" s="192"/>
      <c r="MNR15" s="192"/>
      <c r="MNS15" s="192"/>
      <c r="MNT15" s="192"/>
      <c r="MNU15" s="192"/>
      <c r="MNV15" s="192"/>
      <c r="MNW15" s="192"/>
      <c r="MNX15" s="192"/>
      <c r="MNY15" s="192"/>
      <c r="MNZ15" s="192"/>
      <c r="MOA15" s="192"/>
      <c r="MOB15" s="192"/>
      <c r="MOC15" s="192"/>
      <c r="MOD15" s="192"/>
      <c r="MOE15" s="192"/>
      <c r="MOF15" s="192"/>
      <c r="MOG15" s="192"/>
      <c r="MOH15" s="192"/>
      <c r="MOI15" s="192"/>
      <c r="MOJ15" s="192"/>
      <c r="MOK15" s="192"/>
      <c r="MOL15" s="192"/>
      <c r="MOM15" s="192"/>
      <c r="MON15" s="192"/>
      <c r="MOO15" s="192"/>
      <c r="MOP15" s="192"/>
      <c r="MOQ15" s="192"/>
      <c r="MOR15" s="192"/>
      <c r="MOS15" s="192"/>
      <c r="MOT15" s="192"/>
      <c r="MOU15" s="192"/>
      <c r="MOV15" s="192"/>
      <c r="MOW15" s="192"/>
      <c r="MOX15" s="192"/>
      <c r="MOY15" s="192"/>
      <c r="MOZ15" s="192"/>
      <c r="MPA15" s="192"/>
      <c r="MPB15" s="192"/>
      <c r="MPC15" s="192"/>
      <c r="MPD15" s="192"/>
      <c r="MPE15" s="192"/>
      <c r="MPF15" s="192"/>
      <c r="MPG15" s="192"/>
      <c r="MPH15" s="192"/>
      <c r="MPI15" s="192"/>
      <c r="MPJ15" s="192"/>
      <c r="MPK15" s="192"/>
      <c r="MPL15" s="192"/>
      <c r="MPM15" s="192"/>
      <c r="MPN15" s="192"/>
      <c r="MPO15" s="192"/>
      <c r="MPP15" s="192"/>
      <c r="MPQ15" s="192"/>
      <c r="MPR15" s="192"/>
      <c r="MPS15" s="192"/>
      <c r="MPT15" s="192"/>
      <c r="MPU15" s="192"/>
      <c r="MPV15" s="192"/>
      <c r="MPW15" s="192"/>
      <c r="MPX15" s="192"/>
      <c r="MPY15" s="192"/>
      <c r="MPZ15" s="192"/>
      <c r="MQA15" s="192"/>
      <c r="MQB15" s="192"/>
      <c r="MQC15" s="192"/>
      <c r="MQD15" s="192"/>
      <c r="MQE15" s="192"/>
      <c r="MQF15" s="192"/>
      <c r="MQG15" s="192"/>
      <c r="MQH15" s="192"/>
      <c r="MQI15" s="192"/>
      <c r="MQJ15" s="192"/>
      <c r="MQK15" s="192"/>
      <c r="MQL15" s="192"/>
      <c r="MQM15" s="192"/>
      <c r="MQN15" s="192"/>
      <c r="MQO15" s="192"/>
      <c r="MQP15" s="192"/>
      <c r="MQQ15" s="192"/>
      <c r="MQR15" s="192"/>
      <c r="MQS15" s="192"/>
      <c r="MQT15" s="192"/>
      <c r="MQU15" s="192"/>
      <c r="MQV15" s="192"/>
      <c r="MQW15" s="192"/>
      <c r="MQX15" s="192"/>
      <c r="MQY15" s="192"/>
      <c r="MQZ15" s="192"/>
      <c r="MRA15" s="192"/>
      <c r="MRB15" s="192"/>
      <c r="MRC15" s="192"/>
      <c r="MRD15" s="192"/>
      <c r="MRE15" s="192"/>
      <c r="MRF15" s="192"/>
      <c r="MRG15" s="192"/>
      <c r="MRH15" s="192"/>
      <c r="MRI15" s="192"/>
      <c r="MRJ15" s="192"/>
      <c r="MRK15" s="192"/>
      <c r="MRL15" s="192"/>
      <c r="MRM15" s="192"/>
      <c r="MRN15" s="192"/>
      <c r="MRO15" s="192"/>
      <c r="MRP15" s="192"/>
      <c r="MRQ15" s="192"/>
      <c r="MRR15" s="192"/>
      <c r="MRS15" s="192"/>
      <c r="MRT15" s="192"/>
      <c r="MRU15" s="192"/>
      <c r="MRV15" s="192"/>
      <c r="MRW15" s="192"/>
      <c r="MRX15" s="192"/>
      <c r="MRY15" s="192"/>
      <c r="MRZ15" s="192"/>
      <c r="MSA15" s="192"/>
      <c r="MSB15" s="192"/>
      <c r="MSC15" s="192"/>
      <c r="MSD15" s="192"/>
      <c r="MSE15" s="192"/>
      <c r="MSF15" s="192"/>
      <c r="MSG15" s="192"/>
      <c r="MSH15" s="192"/>
      <c r="MSI15" s="192"/>
      <c r="MSJ15" s="192"/>
      <c r="MSK15" s="192"/>
      <c r="MSL15" s="192"/>
      <c r="MSM15" s="192"/>
      <c r="MSN15" s="192"/>
      <c r="MSO15" s="192"/>
      <c r="MSP15" s="192"/>
      <c r="MSQ15" s="192"/>
      <c r="MSR15" s="192"/>
      <c r="MSS15" s="192"/>
      <c r="MST15" s="192"/>
      <c r="MSU15" s="192"/>
      <c r="MSV15" s="192"/>
      <c r="MSW15" s="192"/>
      <c r="MSX15" s="192"/>
      <c r="MSY15" s="192"/>
      <c r="MSZ15" s="192"/>
      <c r="MTA15" s="192"/>
      <c r="MTB15" s="192"/>
      <c r="MTC15" s="192"/>
      <c r="MTD15" s="192"/>
      <c r="MTE15" s="192"/>
      <c r="MTF15" s="192"/>
      <c r="MTG15" s="192"/>
      <c r="MTH15" s="192"/>
      <c r="MTI15" s="192"/>
      <c r="MTJ15" s="192"/>
      <c r="MTK15" s="192"/>
      <c r="MTL15" s="192"/>
      <c r="MTM15" s="192"/>
      <c r="MTN15" s="192"/>
      <c r="MTO15" s="192"/>
      <c r="MTP15" s="192"/>
      <c r="MTQ15" s="192"/>
      <c r="MTR15" s="192"/>
      <c r="MTS15" s="192"/>
      <c r="MTT15" s="192"/>
      <c r="MTU15" s="192"/>
      <c r="MTV15" s="192"/>
      <c r="MTW15" s="192"/>
      <c r="MTX15" s="192"/>
      <c r="MTY15" s="192"/>
      <c r="MTZ15" s="192"/>
      <c r="MUA15" s="192"/>
      <c r="MUB15" s="192"/>
      <c r="MUC15" s="192"/>
      <c r="MUD15" s="192"/>
      <c r="MUE15" s="192"/>
      <c r="MUF15" s="192"/>
      <c r="MUG15" s="192"/>
      <c r="MUH15" s="192"/>
      <c r="MUI15" s="192"/>
      <c r="MUJ15" s="192"/>
      <c r="MUK15" s="192"/>
      <c r="MUL15" s="192"/>
      <c r="MUM15" s="192"/>
      <c r="MUN15" s="192"/>
      <c r="MUO15" s="192"/>
      <c r="MUP15" s="192"/>
      <c r="MUQ15" s="192"/>
      <c r="MUR15" s="192"/>
      <c r="MUS15" s="192"/>
      <c r="MUT15" s="192"/>
      <c r="MUU15" s="192"/>
      <c r="MUV15" s="192"/>
      <c r="MUW15" s="192"/>
      <c r="MUX15" s="192"/>
      <c r="MUY15" s="192"/>
      <c r="MUZ15" s="192"/>
      <c r="MVA15" s="192"/>
      <c r="MVB15" s="192"/>
      <c r="MVC15" s="192"/>
      <c r="MVD15" s="192"/>
      <c r="MVE15" s="192"/>
      <c r="MVF15" s="192"/>
      <c r="MVG15" s="192"/>
      <c r="MVH15" s="192"/>
      <c r="MVI15" s="192"/>
      <c r="MVJ15" s="192"/>
      <c r="MVK15" s="192"/>
      <c r="MVL15" s="192"/>
      <c r="MVM15" s="192"/>
      <c r="MVN15" s="192"/>
      <c r="MVO15" s="192"/>
      <c r="MVP15" s="192"/>
      <c r="MVQ15" s="192"/>
      <c r="MVR15" s="192"/>
      <c r="MVS15" s="192"/>
      <c r="MVT15" s="192"/>
      <c r="MVU15" s="192"/>
      <c r="MVV15" s="192"/>
      <c r="MVW15" s="192"/>
      <c r="MVX15" s="192"/>
      <c r="MVY15" s="192"/>
      <c r="MVZ15" s="192"/>
      <c r="MWA15" s="192"/>
      <c r="MWB15" s="192"/>
      <c r="MWC15" s="192"/>
      <c r="MWD15" s="192"/>
      <c r="MWE15" s="192"/>
      <c r="MWF15" s="192"/>
      <c r="MWG15" s="192"/>
      <c r="MWH15" s="192"/>
      <c r="MWI15" s="192"/>
      <c r="MWJ15" s="192"/>
      <c r="MWK15" s="192"/>
      <c r="MWL15" s="192"/>
      <c r="MWM15" s="192"/>
      <c r="MWN15" s="192"/>
      <c r="MWO15" s="192"/>
      <c r="MWP15" s="192"/>
      <c r="MWQ15" s="192"/>
      <c r="MWR15" s="192"/>
      <c r="MWS15" s="192"/>
      <c r="MWT15" s="192"/>
      <c r="MWU15" s="192"/>
      <c r="MWV15" s="192"/>
      <c r="MWW15" s="192"/>
      <c r="MWX15" s="192"/>
      <c r="MWY15" s="192"/>
      <c r="MWZ15" s="192"/>
      <c r="MXA15" s="192"/>
      <c r="MXB15" s="192"/>
      <c r="MXC15" s="192"/>
      <c r="MXD15" s="192"/>
      <c r="MXE15" s="192"/>
      <c r="MXF15" s="192"/>
      <c r="MXG15" s="192"/>
      <c r="MXH15" s="192"/>
      <c r="MXI15" s="192"/>
      <c r="MXJ15" s="192"/>
      <c r="MXK15" s="192"/>
      <c r="MXL15" s="192"/>
      <c r="MXM15" s="192"/>
      <c r="MXN15" s="192"/>
      <c r="MXO15" s="192"/>
      <c r="MXP15" s="192"/>
      <c r="MXQ15" s="192"/>
      <c r="MXR15" s="192"/>
      <c r="MXS15" s="192"/>
      <c r="MXT15" s="192"/>
      <c r="MXU15" s="192"/>
      <c r="MXV15" s="192"/>
      <c r="MXW15" s="192"/>
      <c r="MXX15" s="192"/>
      <c r="MXY15" s="192"/>
      <c r="MXZ15" s="192"/>
      <c r="MYA15" s="192"/>
      <c r="MYB15" s="192"/>
      <c r="MYC15" s="192"/>
      <c r="MYD15" s="192"/>
      <c r="MYE15" s="192"/>
      <c r="MYF15" s="192"/>
      <c r="MYG15" s="192"/>
      <c r="MYH15" s="192"/>
      <c r="MYI15" s="192"/>
      <c r="MYJ15" s="192"/>
      <c r="MYK15" s="192"/>
      <c r="MYL15" s="192"/>
      <c r="MYM15" s="192"/>
      <c r="MYN15" s="192"/>
      <c r="MYO15" s="192"/>
      <c r="MYP15" s="192"/>
      <c r="MYQ15" s="192"/>
      <c r="MYR15" s="192"/>
      <c r="MYS15" s="192"/>
      <c r="MYT15" s="192"/>
      <c r="MYU15" s="192"/>
      <c r="MYV15" s="192"/>
      <c r="MYW15" s="192"/>
      <c r="MYX15" s="192"/>
      <c r="MYY15" s="192"/>
      <c r="MYZ15" s="192"/>
      <c r="MZA15" s="192"/>
      <c r="MZB15" s="192"/>
      <c r="MZC15" s="192"/>
      <c r="MZD15" s="192"/>
      <c r="MZE15" s="192"/>
      <c r="MZF15" s="192"/>
      <c r="MZG15" s="192"/>
      <c r="MZH15" s="192"/>
      <c r="MZI15" s="192"/>
      <c r="MZJ15" s="192"/>
      <c r="MZK15" s="192"/>
      <c r="MZL15" s="192"/>
      <c r="MZM15" s="192"/>
      <c r="MZN15" s="192"/>
      <c r="MZO15" s="192"/>
      <c r="MZP15" s="192"/>
      <c r="MZQ15" s="192"/>
      <c r="MZR15" s="192"/>
      <c r="MZS15" s="192"/>
      <c r="MZT15" s="192"/>
      <c r="MZU15" s="192"/>
      <c r="MZV15" s="192"/>
      <c r="MZW15" s="192"/>
      <c r="MZX15" s="192"/>
      <c r="MZY15" s="192"/>
      <c r="MZZ15" s="192"/>
      <c r="NAA15" s="192"/>
      <c r="NAB15" s="192"/>
      <c r="NAC15" s="192"/>
      <c r="NAD15" s="192"/>
      <c r="NAE15" s="192"/>
      <c r="NAF15" s="192"/>
      <c r="NAG15" s="192"/>
      <c r="NAH15" s="192"/>
      <c r="NAI15" s="192"/>
      <c r="NAJ15" s="192"/>
      <c r="NAK15" s="192"/>
      <c r="NAL15" s="192"/>
      <c r="NAM15" s="192"/>
      <c r="NAN15" s="192"/>
      <c r="NAO15" s="192"/>
      <c r="NAP15" s="192"/>
      <c r="NAQ15" s="192"/>
      <c r="NAR15" s="192"/>
      <c r="NAS15" s="192"/>
      <c r="NAT15" s="192"/>
      <c r="NAU15" s="192"/>
      <c r="NAV15" s="192"/>
      <c r="NAW15" s="192"/>
      <c r="NAX15" s="192"/>
      <c r="NAY15" s="192"/>
      <c r="NAZ15" s="192"/>
      <c r="NBA15" s="192"/>
      <c r="NBB15" s="192"/>
      <c r="NBC15" s="192"/>
      <c r="NBD15" s="192"/>
      <c r="NBE15" s="192"/>
      <c r="NBF15" s="192"/>
      <c r="NBG15" s="192"/>
      <c r="NBH15" s="192"/>
      <c r="NBI15" s="192"/>
      <c r="NBJ15" s="192"/>
      <c r="NBK15" s="192"/>
      <c r="NBL15" s="192"/>
      <c r="NBM15" s="192"/>
      <c r="NBN15" s="192"/>
      <c r="NBO15" s="192"/>
      <c r="NBP15" s="192"/>
      <c r="NBQ15" s="192"/>
      <c r="NBR15" s="192"/>
      <c r="NBS15" s="192"/>
      <c r="NBT15" s="192"/>
      <c r="NBU15" s="192"/>
      <c r="NBV15" s="192"/>
      <c r="NBW15" s="192"/>
      <c r="NBX15" s="192"/>
      <c r="NBY15" s="192"/>
      <c r="NBZ15" s="192"/>
      <c r="NCA15" s="192"/>
      <c r="NCB15" s="192"/>
      <c r="NCC15" s="192"/>
      <c r="NCD15" s="192"/>
      <c r="NCE15" s="192"/>
      <c r="NCF15" s="192"/>
      <c r="NCG15" s="192"/>
      <c r="NCH15" s="192"/>
      <c r="NCI15" s="192"/>
      <c r="NCJ15" s="192"/>
      <c r="NCK15" s="192"/>
      <c r="NCL15" s="192"/>
      <c r="NCM15" s="192"/>
      <c r="NCN15" s="192"/>
      <c r="NCO15" s="192"/>
      <c r="NCP15" s="192"/>
      <c r="NCQ15" s="192"/>
      <c r="NCR15" s="192"/>
      <c r="NCS15" s="192"/>
      <c r="NCT15" s="192"/>
      <c r="NCU15" s="192"/>
      <c r="NCV15" s="192"/>
      <c r="NCW15" s="192"/>
      <c r="NCX15" s="192"/>
      <c r="NCY15" s="192"/>
      <c r="NCZ15" s="192"/>
      <c r="NDA15" s="192"/>
      <c r="NDB15" s="192"/>
      <c r="NDC15" s="192"/>
      <c r="NDD15" s="192"/>
      <c r="NDE15" s="192"/>
      <c r="NDF15" s="192"/>
      <c r="NDG15" s="192"/>
      <c r="NDH15" s="192"/>
      <c r="NDI15" s="192"/>
      <c r="NDJ15" s="192"/>
      <c r="NDK15" s="192"/>
      <c r="NDL15" s="192"/>
      <c r="NDM15" s="192"/>
      <c r="NDN15" s="192"/>
      <c r="NDO15" s="192"/>
      <c r="NDP15" s="192"/>
      <c r="NDQ15" s="192"/>
      <c r="NDR15" s="192"/>
      <c r="NDS15" s="192"/>
      <c r="NDT15" s="192"/>
      <c r="NDU15" s="192"/>
      <c r="NDV15" s="192"/>
      <c r="NDW15" s="192"/>
      <c r="NDX15" s="192"/>
      <c r="NDY15" s="192"/>
      <c r="NDZ15" s="192"/>
      <c r="NEA15" s="192"/>
      <c r="NEB15" s="192"/>
      <c r="NEC15" s="192"/>
      <c r="NED15" s="192"/>
      <c r="NEE15" s="192"/>
      <c r="NEF15" s="192"/>
      <c r="NEG15" s="192"/>
      <c r="NEH15" s="192"/>
      <c r="NEI15" s="192"/>
      <c r="NEJ15" s="192"/>
      <c r="NEK15" s="192"/>
      <c r="NEL15" s="192"/>
      <c r="NEM15" s="192"/>
      <c r="NEN15" s="192"/>
      <c r="NEO15" s="192"/>
      <c r="NEP15" s="192"/>
      <c r="NEQ15" s="192"/>
      <c r="NER15" s="192"/>
      <c r="NES15" s="192"/>
      <c r="NET15" s="192"/>
      <c r="NEU15" s="192"/>
      <c r="NEV15" s="192"/>
      <c r="NEW15" s="192"/>
      <c r="NEX15" s="192"/>
      <c r="NEY15" s="192"/>
      <c r="NEZ15" s="192"/>
      <c r="NFA15" s="192"/>
      <c r="NFB15" s="192"/>
      <c r="NFC15" s="192"/>
      <c r="NFD15" s="192"/>
      <c r="NFE15" s="192"/>
      <c r="NFF15" s="192"/>
      <c r="NFG15" s="192"/>
      <c r="NFH15" s="192"/>
      <c r="NFI15" s="192"/>
      <c r="NFJ15" s="192"/>
      <c r="NFK15" s="192"/>
      <c r="NFL15" s="192"/>
      <c r="NFM15" s="192"/>
      <c r="NFN15" s="192"/>
      <c r="NFO15" s="192"/>
      <c r="NFP15" s="192"/>
      <c r="NFQ15" s="192"/>
      <c r="NFR15" s="192"/>
      <c r="NFS15" s="192"/>
      <c r="NFT15" s="192"/>
      <c r="NFU15" s="192"/>
      <c r="NFV15" s="192"/>
      <c r="NFW15" s="192"/>
      <c r="NFX15" s="192"/>
      <c r="NFY15" s="192"/>
      <c r="NFZ15" s="192"/>
      <c r="NGA15" s="192"/>
      <c r="NGB15" s="192"/>
      <c r="NGC15" s="192"/>
      <c r="NGD15" s="192"/>
      <c r="NGE15" s="192"/>
      <c r="NGF15" s="192"/>
      <c r="NGG15" s="192"/>
      <c r="NGH15" s="192"/>
      <c r="NGI15" s="192"/>
      <c r="NGJ15" s="192"/>
      <c r="NGK15" s="192"/>
      <c r="NGL15" s="192"/>
      <c r="NGM15" s="192"/>
      <c r="NGN15" s="192"/>
      <c r="NGO15" s="192"/>
      <c r="NGP15" s="192"/>
      <c r="NGQ15" s="192"/>
      <c r="NGR15" s="192"/>
      <c r="NGS15" s="192"/>
      <c r="NGT15" s="192"/>
      <c r="NGU15" s="192"/>
      <c r="NGV15" s="192"/>
      <c r="NGW15" s="192"/>
      <c r="NGX15" s="192"/>
      <c r="NGY15" s="192"/>
      <c r="NGZ15" s="192"/>
      <c r="NHA15" s="192"/>
      <c r="NHB15" s="192"/>
      <c r="NHC15" s="192"/>
      <c r="NHD15" s="192"/>
      <c r="NHE15" s="192"/>
      <c r="NHF15" s="192"/>
      <c r="NHG15" s="192"/>
      <c r="NHH15" s="192"/>
      <c r="NHI15" s="192"/>
      <c r="NHJ15" s="192"/>
      <c r="NHK15" s="192"/>
      <c r="NHL15" s="192"/>
      <c r="NHM15" s="192"/>
      <c r="NHN15" s="192"/>
      <c r="NHO15" s="192"/>
      <c r="NHP15" s="192"/>
      <c r="NHQ15" s="192"/>
      <c r="NHR15" s="192"/>
      <c r="NHS15" s="192"/>
      <c r="NHT15" s="192"/>
      <c r="NHU15" s="192"/>
      <c r="NHV15" s="192"/>
      <c r="NHW15" s="192"/>
      <c r="NHX15" s="192"/>
      <c r="NHY15" s="192"/>
      <c r="NHZ15" s="192"/>
      <c r="NIA15" s="192"/>
      <c r="NIB15" s="192"/>
      <c r="NIC15" s="192"/>
      <c r="NID15" s="192"/>
      <c r="NIE15" s="192"/>
      <c r="NIF15" s="192"/>
      <c r="NIG15" s="192"/>
      <c r="NIH15" s="192"/>
      <c r="NII15" s="192"/>
      <c r="NIJ15" s="192"/>
      <c r="NIK15" s="192"/>
      <c r="NIL15" s="192"/>
      <c r="NIM15" s="192"/>
      <c r="NIN15" s="192"/>
      <c r="NIO15" s="192"/>
      <c r="NIP15" s="192"/>
      <c r="NIQ15" s="192"/>
      <c r="NIR15" s="192"/>
      <c r="NIS15" s="192"/>
      <c r="NIT15" s="192"/>
      <c r="NIU15" s="192"/>
      <c r="NIV15" s="192"/>
      <c r="NIW15" s="192"/>
      <c r="NIX15" s="192"/>
      <c r="NIY15" s="192"/>
      <c r="NIZ15" s="192"/>
      <c r="NJA15" s="192"/>
      <c r="NJB15" s="192"/>
      <c r="NJC15" s="192"/>
      <c r="NJD15" s="192"/>
      <c r="NJE15" s="192"/>
      <c r="NJF15" s="192"/>
      <c r="NJG15" s="192"/>
      <c r="NJH15" s="192"/>
      <c r="NJI15" s="192"/>
      <c r="NJJ15" s="192"/>
      <c r="NJK15" s="192"/>
      <c r="NJL15" s="192"/>
      <c r="NJM15" s="192"/>
      <c r="NJN15" s="192"/>
      <c r="NJO15" s="192"/>
      <c r="NJP15" s="192"/>
      <c r="NJQ15" s="192"/>
      <c r="NJR15" s="192"/>
      <c r="NJS15" s="192"/>
      <c r="NJT15" s="192"/>
      <c r="NJU15" s="192"/>
      <c r="NJV15" s="192"/>
      <c r="NJW15" s="192"/>
      <c r="NJX15" s="192"/>
      <c r="NJY15" s="192"/>
      <c r="NJZ15" s="192"/>
      <c r="NKA15" s="192"/>
      <c r="NKB15" s="192"/>
      <c r="NKC15" s="192"/>
      <c r="NKD15" s="192"/>
      <c r="NKE15" s="192"/>
      <c r="NKF15" s="192"/>
      <c r="NKG15" s="192"/>
      <c r="NKH15" s="192"/>
      <c r="NKI15" s="192"/>
      <c r="NKJ15" s="192"/>
      <c r="NKK15" s="192"/>
      <c r="NKL15" s="192"/>
      <c r="NKM15" s="192"/>
      <c r="NKN15" s="192"/>
      <c r="NKO15" s="192"/>
      <c r="NKP15" s="192"/>
      <c r="NKQ15" s="192"/>
      <c r="NKR15" s="192"/>
      <c r="NKS15" s="192"/>
      <c r="NKT15" s="192"/>
      <c r="NKU15" s="192"/>
      <c r="NKV15" s="192"/>
      <c r="NKW15" s="192"/>
      <c r="NKX15" s="192"/>
      <c r="NKY15" s="192"/>
      <c r="NKZ15" s="192"/>
      <c r="NLA15" s="192"/>
      <c r="NLB15" s="192"/>
      <c r="NLC15" s="192"/>
      <c r="NLD15" s="192"/>
      <c r="NLE15" s="192"/>
      <c r="NLF15" s="192"/>
      <c r="NLG15" s="192"/>
      <c r="NLH15" s="192"/>
      <c r="NLI15" s="192"/>
      <c r="NLJ15" s="192"/>
      <c r="NLK15" s="192"/>
      <c r="NLL15" s="192"/>
      <c r="NLM15" s="192"/>
      <c r="NLN15" s="192"/>
      <c r="NLO15" s="192"/>
      <c r="NLP15" s="192"/>
      <c r="NLQ15" s="192"/>
      <c r="NLR15" s="192"/>
      <c r="NLS15" s="192"/>
      <c r="NLT15" s="192"/>
      <c r="NLU15" s="192"/>
      <c r="NLV15" s="192"/>
      <c r="NLW15" s="192"/>
      <c r="NLX15" s="192"/>
      <c r="NLY15" s="192"/>
      <c r="NLZ15" s="192"/>
      <c r="NMA15" s="192"/>
      <c r="NMB15" s="192"/>
      <c r="NMC15" s="192"/>
      <c r="NMD15" s="192"/>
      <c r="NME15" s="192"/>
      <c r="NMF15" s="192"/>
      <c r="NMG15" s="192"/>
      <c r="NMH15" s="192"/>
      <c r="NMI15" s="192"/>
      <c r="NMJ15" s="192"/>
      <c r="NMK15" s="192"/>
      <c r="NML15" s="192"/>
      <c r="NMM15" s="192"/>
      <c r="NMN15" s="192"/>
      <c r="NMO15" s="192"/>
      <c r="NMP15" s="192"/>
      <c r="NMQ15" s="192"/>
      <c r="NMR15" s="192"/>
      <c r="NMS15" s="192"/>
      <c r="NMT15" s="192"/>
      <c r="NMU15" s="192"/>
      <c r="NMV15" s="192"/>
      <c r="NMW15" s="192"/>
      <c r="NMX15" s="192"/>
      <c r="NMY15" s="192"/>
      <c r="NMZ15" s="192"/>
      <c r="NNA15" s="192"/>
      <c r="NNB15" s="192"/>
      <c r="NNC15" s="192"/>
      <c r="NND15" s="192"/>
      <c r="NNE15" s="192"/>
      <c r="NNF15" s="192"/>
      <c r="NNG15" s="192"/>
      <c r="NNH15" s="192"/>
      <c r="NNI15" s="192"/>
      <c r="NNJ15" s="192"/>
      <c r="NNK15" s="192"/>
      <c r="NNL15" s="192"/>
      <c r="NNM15" s="192"/>
      <c r="NNN15" s="192"/>
      <c r="NNO15" s="192"/>
      <c r="NNP15" s="192"/>
      <c r="NNQ15" s="192"/>
      <c r="NNR15" s="192"/>
      <c r="NNS15" s="192"/>
      <c r="NNT15" s="192"/>
      <c r="NNU15" s="192"/>
      <c r="NNV15" s="192"/>
      <c r="NNW15" s="192"/>
      <c r="NNX15" s="192"/>
      <c r="NNY15" s="192"/>
      <c r="NNZ15" s="192"/>
      <c r="NOA15" s="192"/>
      <c r="NOB15" s="192"/>
      <c r="NOC15" s="192"/>
      <c r="NOD15" s="192"/>
      <c r="NOE15" s="192"/>
      <c r="NOF15" s="192"/>
      <c r="NOG15" s="192"/>
      <c r="NOH15" s="192"/>
      <c r="NOI15" s="192"/>
      <c r="NOJ15" s="192"/>
      <c r="NOK15" s="192"/>
      <c r="NOL15" s="192"/>
      <c r="NOM15" s="192"/>
      <c r="NON15" s="192"/>
      <c r="NOO15" s="192"/>
      <c r="NOP15" s="192"/>
      <c r="NOQ15" s="192"/>
      <c r="NOR15" s="192"/>
      <c r="NOS15" s="192"/>
      <c r="NOT15" s="192"/>
      <c r="NOU15" s="192"/>
      <c r="NOV15" s="192"/>
      <c r="NOW15" s="192"/>
      <c r="NOX15" s="192"/>
      <c r="NOY15" s="192"/>
      <c r="NOZ15" s="192"/>
      <c r="NPA15" s="192"/>
      <c r="NPB15" s="192"/>
      <c r="NPC15" s="192"/>
      <c r="NPD15" s="192"/>
      <c r="NPE15" s="192"/>
      <c r="NPF15" s="192"/>
      <c r="NPG15" s="192"/>
      <c r="NPH15" s="192"/>
      <c r="NPI15" s="192"/>
      <c r="NPJ15" s="192"/>
      <c r="NPK15" s="192"/>
      <c r="NPL15" s="192"/>
      <c r="NPM15" s="192"/>
      <c r="NPN15" s="192"/>
      <c r="NPO15" s="192"/>
      <c r="NPP15" s="192"/>
      <c r="NPQ15" s="192"/>
      <c r="NPR15" s="192"/>
      <c r="NPS15" s="192"/>
      <c r="NPT15" s="192"/>
      <c r="NPU15" s="192"/>
      <c r="NPV15" s="192"/>
      <c r="NPW15" s="192"/>
      <c r="NPX15" s="192"/>
      <c r="NPY15" s="192"/>
      <c r="NPZ15" s="192"/>
      <c r="NQA15" s="192"/>
      <c r="NQB15" s="192"/>
      <c r="NQC15" s="192"/>
      <c r="NQD15" s="192"/>
      <c r="NQE15" s="192"/>
      <c r="NQF15" s="192"/>
      <c r="NQG15" s="192"/>
      <c r="NQH15" s="192"/>
      <c r="NQI15" s="192"/>
      <c r="NQJ15" s="192"/>
      <c r="NQK15" s="192"/>
      <c r="NQL15" s="192"/>
      <c r="NQM15" s="192"/>
      <c r="NQN15" s="192"/>
      <c r="NQO15" s="192"/>
      <c r="NQP15" s="192"/>
      <c r="NQQ15" s="192"/>
      <c r="NQR15" s="192"/>
      <c r="NQS15" s="192"/>
      <c r="NQT15" s="192"/>
      <c r="NQU15" s="192"/>
      <c r="NQV15" s="192"/>
      <c r="NQW15" s="192"/>
      <c r="NQX15" s="192"/>
      <c r="NQY15" s="192"/>
      <c r="NQZ15" s="192"/>
      <c r="NRA15" s="192"/>
      <c r="NRB15" s="192"/>
      <c r="NRC15" s="192"/>
      <c r="NRD15" s="192"/>
      <c r="NRE15" s="192"/>
      <c r="NRF15" s="192"/>
      <c r="NRG15" s="192"/>
      <c r="NRH15" s="192"/>
      <c r="NRI15" s="192"/>
      <c r="NRJ15" s="192"/>
      <c r="NRK15" s="192"/>
      <c r="NRL15" s="192"/>
      <c r="NRM15" s="192"/>
      <c r="NRN15" s="192"/>
      <c r="NRO15" s="192"/>
      <c r="NRP15" s="192"/>
      <c r="NRQ15" s="192"/>
      <c r="NRR15" s="192"/>
      <c r="NRS15" s="192"/>
      <c r="NRT15" s="192"/>
      <c r="NRU15" s="192"/>
      <c r="NRV15" s="192"/>
      <c r="NRW15" s="192"/>
      <c r="NRX15" s="192"/>
      <c r="NRY15" s="192"/>
      <c r="NRZ15" s="192"/>
      <c r="NSA15" s="192"/>
      <c r="NSB15" s="192"/>
      <c r="NSC15" s="192"/>
      <c r="NSD15" s="192"/>
      <c r="NSE15" s="192"/>
      <c r="NSF15" s="192"/>
      <c r="NSG15" s="192"/>
      <c r="NSH15" s="192"/>
      <c r="NSI15" s="192"/>
      <c r="NSJ15" s="192"/>
      <c r="NSK15" s="192"/>
      <c r="NSL15" s="192"/>
      <c r="NSM15" s="192"/>
      <c r="NSN15" s="192"/>
      <c r="NSO15" s="192"/>
      <c r="NSP15" s="192"/>
      <c r="NSQ15" s="192"/>
      <c r="NSR15" s="192"/>
      <c r="NSS15" s="192"/>
      <c r="NST15" s="192"/>
      <c r="NSU15" s="192"/>
      <c r="NSV15" s="192"/>
      <c r="NSW15" s="192"/>
      <c r="NSX15" s="192"/>
      <c r="NSY15" s="192"/>
      <c r="NSZ15" s="192"/>
      <c r="NTA15" s="192"/>
      <c r="NTB15" s="192"/>
      <c r="NTC15" s="192"/>
      <c r="NTD15" s="192"/>
      <c r="NTE15" s="192"/>
      <c r="NTF15" s="192"/>
      <c r="NTG15" s="192"/>
      <c r="NTH15" s="192"/>
      <c r="NTI15" s="192"/>
      <c r="NTJ15" s="192"/>
      <c r="NTK15" s="192"/>
      <c r="NTL15" s="192"/>
      <c r="NTM15" s="192"/>
      <c r="NTN15" s="192"/>
      <c r="NTO15" s="192"/>
      <c r="NTP15" s="192"/>
      <c r="NTQ15" s="192"/>
      <c r="NTR15" s="192"/>
      <c r="NTS15" s="192"/>
      <c r="NTT15" s="192"/>
      <c r="NTU15" s="192"/>
      <c r="NTV15" s="192"/>
      <c r="NTW15" s="192"/>
      <c r="NTX15" s="192"/>
      <c r="NTY15" s="192"/>
      <c r="NTZ15" s="192"/>
      <c r="NUA15" s="192"/>
      <c r="NUB15" s="192"/>
      <c r="NUC15" s="192"/>
      <c r="NUD15" s="192"/>
      <c r="NUE15" s="192"/>
      <c r="NUF15" s="192"/>
      <c r="NUG15" s="192"/>
      <c r="NUH15" s="192"/>
      <c r="NUI15" s="192"/>
      <c r="NUJ15" s="192"/>
      <c r="NUK15" s="192"/>
      <c r="NUL15" s="192"/>
      <c r="NUM15" s="192"/>
      <c r="NUN15" s="192"/>
      <c r="NUO15" s="192"/>
      <c r="NUP15" s="192"/>
      <c r="NUQ15" s="192"/>
      <c r="NUR15" s="192"/>
      <c r="NUS15" s="192"/>
      <c r="NUT15" s="192"/>
      <c r="NUU15" s="192"/>
      <c r="NUV15" s="192"/>
      <c r="NUW15" s="192"/>
      <c r="NUX15" s="192"/>
      <c r="NUY15" s="192"/>
      <c r="NUZ15" s="192"/>
      <c r="NVA15" s="192"/>
      <c r="NVB15" s="192"/>
      <c r="NVC15" s="192"/>
      <c r="NVD15" s="192"/>
      <c r="NVE15" s="192"/>
      <c r="NVF15" s="192"/>
      <c r="NVG15" s="192"/>
      <c r="NVH15" s="192"/>
      <c r="NVI15" s="192"/>
      <c r="NVJ15" s="192"/>
      <c r="NVK15" s="192"/>
      <c r="NVL15" s="192"/>
      <c r="NVM15" s="192"/>
      <c r="NVN15" s="192"/>
      <c r="NVO15" s="192"/>
      <c r="NVP15" s="192"/>
      <c r="NVQ15" s="192"/>
      <c r="NVR15" s="192"/>
      <c r="NVS15" s="192"/>
      <c r="NVT15" s="192"/>
      <c r="NVU15" s="192"/>
      <c r="NVV15" s="192"/>
      <c r="NVW15" s="192"/>
      <c r="NVX15" s="192"/>
      <c r="NVY15" s="192"/>
      <c r="NVZ15" s="192"/>
      <c r="NWA15" s="192"/>
      <c r="NWB15" s="192"/>
      <c r="NWC15" s="192"/>
      <c r="NWD15" s="192"/>
      <c r="NWE15" s="192"/>
      <c r="NWF15" s="192"/>
      <c r="NWG15" s="192"/>
      <c r="NWH15" s="192"/>
      <c r="NWI15" s="192"/>
      <c r="NWJ15" s="192"/>
      <c r="NWK15" s="192"/>
      <c r="NWL15" s="192"/>
      <c r="NWM15" s="192"/>
      <c r="NWN15" s="192"/>
      <c r="NWO15" s="192"/>
      <c r="NWP15" s="192"/>
      <c r="NWQ15" s="192"/>
      <c r="NWR15" s="192"/>
      <c r="NWS15" s="192"/>
      <c r="NWT15" s="192"/>
      <c r="NWU15" s="192"/>
      <c r="NWV15" s="192"/>
      <c r="NWW15" s="192"/>
      <c r="NWX15" s="192"/>
      <c r="NWY15" s="192"/>
      <c r="NWZ15" s="192"/>
      <c r="NXA15" s="192"/>
      <c r="NXB15" s="192"/>
      <c r="NXC15" s="192"/>
      <c r="NXD15" s="192"/>
      <c r="NXE15" s="192"/>
      <c r="NXF15" s="192"/>
      <c r="NXG15" s="192"/>
      <c r="NXH15" s="192"/>
      <c r="NXI15" s="192"/>
      <c r="NXJ15" s="192"/>
      <c r="NXK15" s="192"/>
      <c r="NXL15" s="192"/>
      <c r="NXM15" s="192"/>
      <c r="NXN15" s="192"/>
      <c r="NXO15" s="192"/>
      <c r="NXP15" s="192"/>
      <c r="NXQ15" s="192"/>
      <c r="NXR15" s="192"/>
      <c r="NXS15" s="192"/>
      <c r="NXT15" s="192"/>
      <c r="NXU15" s="192"/>
      <c r="NXV15" s="192"/>
      <c r="NXW15" s="192"/>
      <c r="NXX15" s="192"/>
      <c r="NXY15" s="192"/>
      <c r="NXZ15" s="192"/>
      <c r="NYA15" s="192"/>
      <c r="NYB15" s="192"/>
      <c r="NYC15" s="192"/>
      <c r="NYD15" s="192"/>
      <c r="NYE15" s="192"/>
      <c r="NYF15" s="192"/>
      <c r="NYG15" s="192"/>
      <c r="NYH15" s="192"/>
      <c r="NYI15" s="192"/>
      <c r="NYJ15" s="192"/>
      <c r="NYK15" s="192"/>
      <c r="NYL15" s="192"/>
      <c r="NYM15" s="192"/>
      <c r="NYN15" s="192"/>
      <c r="NYO15" s="192"/>
      <c r="NYP15" s="192"/>
      <c r="NYQ15" s="192"/>
      <c r="NYR15" s="192"/>
      <c r="NYS15" s="192"/>
      <c r="NYT15" s="192"/>
      <c r="NYU15" s="192"/>
      <c r="NYV15" s="192"/>
      <c r="NYW15" s="192"/>
      <c r="NYX15" s="192"/>
      <c r="NYY15" s="192"/>
      <c r="NYZ15" s="192"/>
      <c r="NZA15" s="192"/>
      <c r="NZB15" s="192"/>
      <c r="NZC15" s="192"/>
      <c r="NZD15" s="192"/>
      <c r="NZE15" s="192"/>
      <c r="NZF15" s="192"/>
      <c r="NZG15" s="192"/>
      <c r="NZH15" s="192"/>
      <c r="NZI15" s="192"/>
      <c r="NZJ15" s="192"/>
      <c r="NZK15" s="192"/>
      <c r="NZL15" s="192"/>
      <c r="NZM15" s="192"/>
      <c r="NZN15" s="192"/>
      <c r="NZO15" s="192"/>
      <c r="NZP15" s="192"/>
      <c r="NZQ15" s="192"/>
      <c r="NZR15" s="192"/>
      <c r="NZS15" s="192"/>
      <c r="NZT15" s="192"/>
      <c r="NZU15" s="192"/>
      <c r="NZV15" s="192"/>
      <c r="NZW15" s="192"/>
      <c r="NZX15" s="192"/>
      <c r="NZY15" s="192"/>
      <c r="NZZ15" s="192"/>
      <c r="OAA15" s="192"/>
      <c r="OAB15" s="192"/>
      <c r="OAC15" s="192"/>
      <c r="OAD15" s="192"/>
      <c r="OAE15" s="192"/>
      <c r="OAF15" s="192"/>
      <c r="OAG15" s="192"/>
      <c r="OAH15" s="192"/>
      <c r="OAI15" s="192"/>
      <c r="OAJ15" s="192"/>
      <c r="OAK15" s="192"/>
      <c r="OAL15" s="192"/>
      <c r="OAM15" s="192"/>
      <c r="OAN15" s="192"/>
      <c r="OAO15" s="192"/>
      <c r="OAP15" s="192"/>
      <c r="OAQ15" s="192"/>
      <c r="OAR15" s="192"/>
      <c r="OAS15" s="192"/>
      <c r="OAT15" s="192"/>
      <c r="OAU15" s="192"/>
      <c r="OAV15" s="192"/>
      <c r="OAW15" s="192"/>
      <c r="OAX15" s="192"/>
      <c r="OAY15" s="192"/>
      <c r="OAZ15" s="192"/>
      <c r="OBA15" s="192"/>
      <c r="OBB15" s="192"/>
      <c r="OBC15" s="192"/>
      <c r="OBD15" s="192"/>
      <c r="OBE15" s="192"/>
      <c r="OBF15" s="192"/>
      <c r="OBG15" s="192"/>
      <c r="OBH15" s="192"/>
      <c r="OBI15" s="192"/>
      <c r="OBJ15" s="192"/>
      <c r="OBK15" s="192"/>
      <c r="OBL15" s="192"/>
      <c r="OBM15" s="192"/>
      <c r="OBN15" s="192"/>
      <c r="OBO15" s="192"/>
      <c r="OBP15" s="192"/>
      <c r="OBQ15" s="192"/>
      <c r="OBR15" s="192"/>
      <c r="OBS15" s="192"/>
      <c r="OBT15" s="192"/>
      <c r="OBU15" s="192"/>
      <c r="OBV15" s="192"/>
      <c r="OBW15" s="192"/>
      <c r="OBX15" s="192"/>
      <c r="OBY15" s="192"/>
      <c r="OBZ15" s="192"/>
      <c r="OCA15" s="192"/>
      <c r="OCB15" s="192"/>
      <c r="OCC15" s="192"/>
      <c r="OCD15" s="192"/>
      <c r="OCE15" s="192"/>
      <c r="OCF15" s="192"/>
      <c r="OCG15" s="192"/>
      <c r="OCH15" s="192"/>
      <c r="OCI15" s="192"/>
      <c r="OCJ15" s="192"/>
      <c r="OCK15" s="192"/>
      <c r="OCL15" s="192"/>
      <c r="OCM15" s="192"/>
      <c r="OCN15" s="192"/>
      <c r="OCO15" s="192"/>
      <c r="OCP15" s="192"/>
      <c r="OCQ15" s="192"/>
      <c r="OCR15" s="192"/>
      <c r="OCS15" s="192"/>
      <c r="OCT15" s="192"/>
      <c r="OCU15" s="192"/>
      <c r="OCV15" s="192"/>
      <c r="OCW15" s="192"/>
      <c r="OCX15" s="192"/>
      <c r="OCY15" s="192"/>
      <c r="OCZ15" s="192"/>
      <c r="ODA15" s="192"/>
      <c r="ODB15" s="192"/>
      <c r="ODC15" s="192"/>
      <c r="ODD15" s="192"/>
      <c r="ODE15" s="192"/>
      <c r="ODF15" s="192"/>
      <c r="ODG15" s="192"/>
      <c r="ODH15" s="192"/>
      <c r="ODI15" s="192"/>
      <c r="ODJ15" s="192"/>
      <c r="ODK15" s="192"/>
      <c r="ODL15" s="192"/>
      <c r="ODM15" s="192"/>
      <c r="ODN15" s="192"/>
      <c r="ODO15" s="192"/>
      <c r="ODP15" s="192"/>
      <c r="ODQ15" s="192"/>
      <c r="ODR15" s="192"/>
      <c r="ODS15" s="192"/>
      <c r="ODT15" s="192"/>
      <c r="ODU15" s="192"/>
      <c r="ODV15" s="192"/>
      <c r="ODW15" s="192"/>
      <c r="ODX15" s="192"/>
      <c r="ODY15" s="192"/>
      <c r="ODZ15" s="192"/>
      <c r="OEA15" s="192"/>
      <c r="OEB15" s="192"/>
      <c r="OEC15" s="192"/>
      <c r="OED15" s="192"/>
      <c r="OEE15" s="192"/>
      <c r="OEF15" s="192"/>
      <c r="OEG15" s="192"/>
      <c r="OEH15" s="192"/>
      <c r="OEI15" s="192"/>
      <c r="OEJ15" s="192"/>
      <c r="OEK15" s="192"/>
      <c r="OEL15" s="192"/>
      <c r="OEM15" s="192"/>
      <c r="OEN15" s="192"/>
      <c r="OEO15" s="192"/>
      <c r="OEP15" s="192"/>
      <c r="OEQ15" s="192"/>
      <c r="OER15" s="192"/>
      <c r="OES15" s="192"/>
      <c r="OET15" s="192"/>
      <c r="OEU15" s="192"/>
      <c r="OEV15" s="192"/>
      <c r="OEW15" s="192"/>
      <c r="OEX15" s="192"/>
      <c r="OEY15" s="192"/>
      <c r="OEZ15" s="192"/>
      <c r="OFA15" s="192"/>
      <c r="OFB15" s="192"/>
      <c r="OFC15" s="192"/>
      <c r="OFD15" s="192"/>
      <c r="OFE15" s="192"/>
      <c r="OFF15" s="192"/>
      <c r="OFG15" s="192"/>
      <c r="OFH15" s="192"/>
      <c r="OFI15" s="192"/>
      <c r="OFJ15" s="192"/>
      <c r="OFK15" s="192"/>
      <c r="OFL15" s="192"/>
      <c r="OFM15" s="192"/>
      <c r="OFN15" s="192"/>
      <c r="OFO15" s="192"/>
      <c r="OFP15" s="192"/>
      <c r="OFQ15" s="192"/>
      <c r="OFR15" s="192"/>
      <c r="OFS15" s="192"/>
      <c r="OFT15" s="192"/>
      <c r="OFU15" s="192"/>
      <c r="OFV15" s="192"/>
      <c r="OFW15" s="192"/>
      <c r="OFX15" s="192"/>
      <c r="OFY15" s="192"/>
      <c r="OFZ15" s="192"/>
      <c r="OGA15" s="192"/>
      <c r="OGB15" s="192"/>
      <c r="OGC15" s="192"/>
      <c r="OGD15" s="192"/>
      <c r="OGE15" s="192"/>
      <c r="OGF15" s="192"/>
      <c r="OGG15" s="192"/>
      <c r="OGH15" s="192"/>
      <c r="OGI15" s="192"/>
      <c r="OGJ15" s="192"/>
      <c r="OGK15" s="192"/>
      <c r="OGL15" s="192"/>
      <c r="OGM15" s="192"/>
      <c r="OGN15" s="192"/>
      <c r="OGO15" s="192"/>
      <c r="OGP15" s="192"/>
      <c r="OGQ15" s="192"/>
      <c r="OGR15" s="192"/>
      <c r="OGS15" s="192"/>
      <c r="OGT15" s="192"/>
      <c r="OGU15" s="192"/>
      <c r="OGV15" s="192"/>
      <c r="OGW15" s="192"/>
      <c r="OGX15" s="192"/>
      <c r="OGY15" s="192"/>
      <c r="OGZ15" s="192"/>
      <c r="OHA15" s="192"/>
      <c r="OHB15" s="192"/>
      <c r="OHC15" s="192"/>
      <c r="OHD15" s="192"/>
      <c r="OHE15" s="192"/>
      <c r="OHF15" s="192"/>
      <c r="OHG15" s="192"/>
      <c r="OHH15" s="192"/>
      <c r="OHI15" s="192"/>
      <c r="OHJ15" s="192"/>
      <c r="OHK15" s="192"/>
      <c r="OHL15" s="192"/>
      <c r="OHM15" s="192"/>
      <c r="OHN15" s="192"/>
      <c r="OHO15" s="192"/>
      <c r="OHP15" s="192"/>
      <c r="OHQ15" s="192"/>
      <c r="OHR15" s="192"/>
      <c r="OHS15" s="192"/>
      <c r="OHT15" s="192"/>
      <c r="OHU15" s="192"/>
      <c r="OHV15" s="192"/>
      <c r="OHW15" s="192"/>
      <c r="OHX15" s="192"/>
      <c r="OHY15" s="192"/>
      <c r="OHZ15" s="192"/>
      <c r="OIA15" s="192"/>
      <c r="OIB15" s="192"/>
      <c r="OIC15" s="192"/>
      <c r="OID15" s="192"/>
      <c r="OIE15" s="192"/>
      <c r="OIF15" s="192"/>
      <c r="OIG15" s="192"/>
      <c r="OIH15" s="192"/>
      <c r="OII15" s="192"/>
      <c r="OIJ15" s="192"/>
      <c r="OIK15" s="192"/>
      <c r="OIL15" s="192"/>
      <c r="OIM15" s="192"/>
      <c r="OIN15" s="192"/>
      <c r="OIO15" s="192"/>
      <c r="OIP15" s="192"/>
      <c r="OIQ15" s="192"/>
      <c r="OIR15" s="192"/>
      <c r="OIS15" s="192"/>
      <c r="OIT15" s="192"/>
      <c r="OIU15" s="192"/>
      <c r="OIV15" s="192"/>
      <c r="OIW15" s="192"/>
      <c r="OIX15" s="192"/>
      <c r="OIY15" s="192"/>
      <c r="OIZ15" s="192"/>
      <c r="OJA15" s="192"/>
      <c r="OJB15" s="192"/>
      <c r="OJC15" s="192"/>
      <c r="OJD15" s="192"/>
      <c r="OJE15" s="192"/>
      <c r="OJF15" s="192"/>
      <c r="OJG15" s="192"/>
      <c r="OJH15" s="192"/>
      <c r="OJI15" s="192"/>
      <c r="OJJ15" s="192"/>
      <c r="OJK15" s="192"/>
      <c r="OJL15" s="192"/>
      <c r="OJM15" s="192"/>
      <c r="OJN15" s="192"/>
      <c r="OJO15" s="192"/>
      <c r="OJP15" s="192"/>
      <c r="OJQ15" s="192"/>
      <c r="OJR15" s="192"/>
      <c r="OJS15" s="192"/>
      <c r="OJT15" s="192"/>
      <c r="OJU15" s="192"/>
      <c r="OJV15" s="192"/>
      <c r="OJW15" s="192"/>
      <c r="OJX15" s="192"/>
      <c r="OJY15" s="192"/>
      <c r="OJZ15" s="192"/>
      <c r="OKA15" s="192"/>
      <c r="OKB15" s="192"/>
      <c r="OKC15" s="192"/>
      <c r="OKD15" s="192"/>
      <c r="OKE15" s="192"/>
      <c r="OKF15" s="192"/>
      <c r="OKG15" s="192"/>
      <c r="OKH15" s="192"/>
      <c r="OKI15" s="192"/>
      <c r="OKJ15" s="192"/>
      <c r="OKK15" s="192"/>
      <c r="OKL15" s="192"/>
      <c r="OKM15" s="192"/>
      <c r="OKN15" s="192"/>
      <c r="OKO15" s="192"/>
      <c r="OKP15" s="192"/>
      <c r="OKQ15" s="192"/>
      <c r="OKR15" s="192"/>
      <c r="OKS15" s="192"/>
      <c r="OKT15" s="192"/>
      <c r="OKU15" s="192"/>
      <c r="OKV15" s="192"/>
      <c r="OKW15" s="192"/>
      <c r="OKX15" s="192"/>
      <c r="OKY15" s="192"/>
      <c r="OKZ15" s="192"/>
      <c r="OLA15" s="192"/>
      <c r="OLB15" s="192"/>
      <c r="OLC15" s="192"/>
      <c r="OLD15" s="192"/>
      <c r="OLE15" s="192"/>
      <c r="OLF15" s="192"/>
      <c r="OLG15" s="192"/>
      <c r="OLH15" s="192"/>
      <c r="OLI15" s="192"/>
      <c r="OLJ15" s="192"/>
      <c r="OLK15" s="192"/>
      <c r="OLL15" s="192"/>
      <c r="OLM15" s="192"/>
      <c r="OLN15" s="192"/>
      <c r="OLO15" s="192"/>
      <c r="OLP15" s="192"/>
      <c r="OLQ15" s="192"/>
      <c r="OLR15" s="192"/>
      <c r="OLS15" s="192"/>
      <c r="OLT15" s="192"/>
      <c r="OLU15" s="192"/>
      <c r="OLV15" s="192"/>
      <c r="OLW15" s="192"/>
      <c r="OLX15" s="192"/>
      <c r="OLY15" s="192"/>
      <c r="OLZ15" s="192"/>
      <c r="OMA15" s="192"/>
      <c r="OMB15" s="192"/>
      <c r="OMC15" s="192"/>
      <c r="OMD15" s="192"/>
      <c r="OME15" s="192"/>
      <c r="OMF15" s="192"/>
      <c r="OMG15" s="192"/>
      <c r="OMH15" s="192"/>
      <c r="OMI15" s="192"/>
      <c r="OMJ15" s="192"/>
      <c r="OMK15" s="192"/>
      <c r="OML15" s="192"/>
      <c r="OMM15" s="192"/>
      <c r="OMN15" s="192"/>
      <c r="OMO15" s="192"/>
      <c r="OMP15" s="192"/>
      <c r="OMQ15" s="192"/>
      <c r="OMR15" s="192"/>
      <c r="OMS15" s="192"/>
      <c r="OMT15" s="192"/>
      <c r="OMU15" s="192"/>
      <c r="OMV15" s="192"/>
      <c r="OMW15" s="192"/>
      <c r="OMX15" s="192"/>
      <c r="OMY15" s="192"/>
      <c r="OMZ15" s="192"/>
      <c r="ONA15" s="192"/>
      <c r="ONB15" s="192"/>
      <c r="ONC15" s="192"/>
      <c r="OND15" s="192"/>
      <c r="ONE15" s="192"/>
      <c r="ONF15" s="192"/>
      <c r="ONG15" s="192"/>
      <c r="ONH15" s="192"/>
      <c r="ONI15" s="192"/>
      <c r="ONJ15" s="192"/>
      <c r="ONK15" s="192"/>
      <c r="ONL15" s="192"/>
      <c r="ONM15" s="192"/>
      <c r="ONN15" s="192"/>
      <c r="ONO15" s="192"/>
      <c r="ONP15" s="192"/>
      <c r="ONQ15" s="192"/>
      <c r="ONR15" s="192"/>
      <c r="ONS15" s="192"/>
      <c r="ONT15" s="192"/>
      <c r="ONU15" s="192"/>
      <c r="ONV15" s="192"/>
      <c r="ONW15" s="192"/>
      <c r="ONX15" s="192"/>
      <c r="ONY15" s="192"/>
      <c r="ONZ15" s="192"/>
      <c r="OOA15" s="192"/>
      <c r="OOB15" s="192"/>
      <c r="OOC15" s="192"/>
      <c r="OOD15" s="192"/>
      <c r="OOE15" s="192"/>
      <c r="OOF15" s="192"/>
      <c r="OOG15" s="192"/>
      <c r="OOH15" s="192"/>
      <c r="OOI15" s="192"/>
      <c r="OOJ15" s="192"/>
      <c r="OOK15" s="192"/>
      <c r="OOL15" s="192"/>
      <c r="OOM15" s="192"/>
      <c r="OON15" s="192"/>
      <c r="OOO15" s="192"/>
      <c r="OOP15" s="192"/>
      <c r="OOQ15" s="192"/>
      <c r="OOR15" s="192"/>
      <c r="OOS15" s="192"/>
      <c r="OOT15" s="192"/>
      <c r="OOU15" s="192"/>
      <c r="OOV15" s="192"/>
      <c r="OOW15" s="192"/>
      <c r="OOX15" s="192"/>
      <c r="OOY15" s="192"/>
      <c r="OOZ15" s="192"/>
      <c r="OPA15" s="192"/>
      <c r="OPB15" s="192"/>
      <c r="OPC15" s="192"/>
      <c r="OPD15" s="192"/>
      <c r="OPE15" s="192"/>
      <c r="OPF15" s="192"/>
      <c r="OPG15" s="192"/>
      <c r="OPH15" s="192"/>
      <c r="OPI15" s="192"/>
      <c r="OPJ15" s="192"/>
      <c r="OPK15" s="192"/>
      <c r="OPL15" s="192"/>
      <c r="OPM15" s="192"/>
      <c r="OPN15" s="192"/>
      <c r="OPO15" s="192"/>
      <c r="OPP15" s="192"/>
      <c r="OPQ15" s="192"/>
      <c r="OPR15" s="192"/>
      <c r="OPS15" s="192"/>
      <c r="OPT15" s="192"/>
      <c r="OPU15" s="192"/>
      <c r="OPV15" s="192"/>
      <c r="OPW15" s="192"/>
      <c r="OPX15" s="192"/>
      <c r="OPY15" s="192"/>
      <c r="OPZ15" s="192"/>
      <c r="OQA15" s="192"/>
      <c r="OQB15" s="192"/>
      <c r="OQC15" s="192"/>
      <c r="OQD15" s="192"/>
      <c r="OQE15" s="192"/>
      <c r="OQF15" s="192"/>
      <c r="OQG15" s="192"/>
      <c r="OQH15" s="192"/>
      <c r="OQI15" s="192"/>
      <c r="OQJ15" s="192"/>
      <c r="OQK15" s="192"/>
      <c r="OQL15" s="192"/>
      <c r="OQM15" s="192"/>
      <c r="OQN15" s="192"/>
      <c r="OQO15" s="192"/>
      <c r="OQP15" s="192"/>
      <c r="OQQ15" s="192"/>
      <c r="OQR15" s="192"/>
      <c r="OQS15" s="192"/>
      <c r="OQT15" s="192"/>
      <c r="OQU15" s="192"/>
      <c r="OQV15" s="192"/>
      <c r="OQW15" s="192"/>
      <c r="OQX15" s="192"/>
      <c r="OQY15" s="192"/>
      <c r="OQZ15" s="192"/>
      <c r="ORA15" s="192"/>
      <c r="ORB15" s="192"/>
      <c r="ORC15" s="192"/>
      <c r="ORD15" s="192"/>
      <c r="ORE15" s="192"/>
      <c r="ORF15" s="192"/>
      <c r="ORG15" s="192"/>
      <c r="ORH15" s="192"/>
      <c r="ORI15" s="192"/>
      <c r="ORJ15" s="192"/>
      <c r="ORK15" s="192"/>
      <c r="ORL15" s="192"/>
      <c r="ORM15" s="192"/>
      <c r="ORN15" s="192"/>
      <c r="ORO15" s="192"/>
      <c r="ORP15" s="192"/>
      <c r="ORQ15" s="192"/>
      <c r="ORR15" s="192"/>
      <c r="ORS15" s="192"/>
      <c r="ORT15" s="192"/>
      <c r="ORU15" s="192"/>
      <c r="ORV15" s="192"/>
      <c r="ORW15" s="192"/>
      <c r="ORX15" s="192"/>
      <c r="ORY15" s="192"/>
      <c r="ORZ15" s="192"/>
      <c r="OSA15" s="192"/>
      <c r="OSB15" s="192"/>
      <c r="OSC15" s="192"/>
      <c r="OSD15" s="192"/>
      <c r="OSE15" s="192"/>
      <c r="OSF15" s="192"/>
      <c r="OSG15" s="192"/>
      <c r="OSH15" s="192"/>
      <c r="OSI15" s="192"/>
      <c r="OSJ15" s="192"/>
      <c r="OSK15" s="192"/>
      <c r="OSL15" s="192"/>
      <c r="OSM15" s="192"/>
      <c r="OSN15" s="192"/>
      <c r="OSO15" s="192"/>
      <c r="OSP15" s="192"/>
      <c r="OSQ15" s="192"/>
      <c r="OSR15" s="192"/>
      <c r="OSS15" s="192"/>
      <c r="OST15" s="192"/>
      <c r="OSU15" s="192"/>
      <c r="OSV15" s="192"/>
      <c r="OSW15" s="192"/>
      <c r="OSX15" s="192"/>
      <c r="OSY15" s="192"/>
      <c r="OSZ15" s="192"/>
      <c r="OTA15" s="192"/>
      <c r="OTB15" s="192"/>
      <c r="OTC15" s="192"/>
      <c r="OTD15" s="192"/>
      <c r="OTE15" s="192"/>
      <c r="OTF15" s="192"/>
      <c r="OTG15" s="192"/>
      <c r="OTH15" s="192"/>
      <c r="OTI15" s="192"/>
      <c r="OTJ15" s="192"/>
      <c r="OTK15" s="192"/>
      <c r="OTL15" s="192"/>
      <c r="OTM15" s="192"/>
      <c r="OTN15" s="192"/>
      <c r="OTO15" s="192"/>
      <c r="OTP15" s="192"/>
      <c r="OTQ15" s="192"/>
      <c r="OTR15" s="192"/>
      <c r="OTS15" s="192"/>
      <c r="OTT15" s="192"/>
      <c r="OTU15" s="192"/>
      <c r="OTV15" s="192"/>
      <c r="OTW15" s="192"/>
      <c r="OTX15" s="192"/>
      <c r="OTY15" s="192"/>
      <c r="OTZ15" s="192"/>
      <c r="OUA15" s="192"/>
      <c r="OUB15" s="192"/>
      <c r="OUC15" s="192"/>
      <c r="OUD15" s="192"/>
      <c r="OUE15" s="192"/>
      <c r="OUF15" s="192"/>
      <c r="OUG15" s="192"/>
      <c r="OUH15" s="192"/>
      <c r="OUI15" s="192"/>
      <c r="OUJ15" s="192"/>
      <c r="OUK15" s="192"/>
      <c r="OUL15" s="192"/>
      <c r="OUM15" s="192"/>
      <c r="OUN15" s="192"/>
      <c r="OUO15" s="192"/>
      <c r="OUP15" s="192"/>
      <c r="OUQ15" s="192"/>
      <c r="OUR15" s="192"/>
      <c r="OUS15" s="192"/>
      <c r="OUT15" s="192"/>
      <c r="OUU15" s="192"/>
      <c r="OUV15" s="192"/>
      <c r="OUW15" s="192"/>
      <c r="OUX15" s="192"/>
      <c r="OUY15" s="192"/>
      <c r="OUZ15" s="192"/>
      <c r="OVA15" s="192"/>
      <c r="OVB15" s="192"/>
      <c r="OVC15" s="192"/>
      <c r="OVD15" s="192"/>
      <c r="OVE15" s="192"/>
      <c r="OVF15" s="192"/>
      <c r="OVG15" s="192"/>
      <c r="OVH15" s="192"/>
      <c r="OVI15" s="192"/>
      <c r="OVJ15" s="192"/>
      <c r="OVK15" s="192"/>
      <c r="OVL15" s="192"/>
      <c r="OVM15" s="192"/>
      <c r="OVN15" s="192"/>
      <c r="OVO15" s="192"/>
      <c r="OVP15" s="192"/>
      <c r="OVQ15" s="192"/>
      <c r="OVR15" s="192"/>
      <c r="OVS15" s="192"/>
      <c r="OVT15" s="192"/>
      <c r="OVU15" s="192"/>
      <c r="OVV15" s="192"/>
      <c r="OVW15" s="192"/>
      <c r="OVX15" s="192"/>
      <c r="OVY15" s="192"/>
      <c r="OVZ15" s="192"/>
      <c r="OWA15" s="192"/>
      <c r="OWB15" s="192"/>
      <c r="OWC15" s="192"/>
      <c r="OWD15" s="192"/>
      <c r="OWE15" s="192"/>
      <c r="OWF15" s="192"/>
      <c r="OWG15" s="192"/>
      <c r="OWH15" s="192"/>
      <c r="OWI15" s="192"/>
      <c r="OWJ15" s="192"/>
      <c r="OWK15" s="192"/>
      <c r="OWL15" s="192"/>
      <c r="OWM15" s="192"/>
      <c r="OWN15" s="192"/>
      <c r="OWO15" s="192"/>
      <c r="OWP15" s="192"/>
      <c r="OWQ15" s="192"/>
      <c r="OWR15" s="192"/>
      <c r="OWS15" s="192"/>
      <c r="OWT15" s="192"/>
      <c r="OWU15" s="192"/>
      <c r="OWV15" s="192"/>
      <c r="OWW15" s="192"/>
      <c r="OWX15" s="192"/>
      <c r="OWY15" s="192"/>
      <c r="OWZ15" s="192"/>
      <c r="OXA15" s="192"/>
      <c r="OXB15" s="192"/>
      <c r="OXC15" s="192"/>
      <c r="OXD15" s="192"/>
      <c r="OXE15" s="192"/>
      <c r="OXF15" s="192"/>
      <c r="OXG15" s="192"/>
      <c r="OXH15" s="192"/>
      <c r="OXI15" s="192"/>
      <c r="OXJ15" s="192"/>
      <c r="OXK15" s="192"/>
      <c r="OXL15" s="192"/>
      <c r="OXM15" s="192"/>
      <c r="OXN15" s="192"/>
      <c r="OXO15" s="192"/>
      <c r="OXP15" s="192"/>
      <c r="OXQ15" s="192"/>
      <c r="OXR15" s="192"/>
      <c r="OXS15" s="192"/>
      <c r="OXT15" s="192"/>
      <c r="OXU15" s="192"/>
      <c r="OXV15" s="192"/>
      <c r="OXW15" s="192"/>
      <c r="OXX15" s="192"/>
      <c r="OXY15" s="192"/>
      <c r="OXZ15" s="192"/>
      <c r="OYA15" s="192"/>
      <c r="OYB15" s="192"/>
      <c r="OYC15" s="192"/>
      <c r="OYD15" s="192"/>
      <c r="OYE15" s="192"/>
      <c r="OYF15" s="192"/>
      <c r="OYG15" s="192"/>
      <c r="OYH15" s="192"/>
      <c r="OYI15" s="192"/>
      <c r="OYJ15" s="192"/>
      <c r="OYK15" s="192"/>
      <c r="OYL15" s="192"/>
      <c r="OYM15" s="192"/>
      <c r="OYN15" s="192"/>
      <c r="OYO15" s="192"/>
      <c r="OYP15" s="192"/>
      <c r="OYQ15" s="192"/>
      <c r="OYR15" s="192"/>
      <c r="OYS15" s="192"/>
      <c r="OYT15" s="192"/>
      <c r="OYU15" s="192"/>
      <c r="OYV15" s="192"/>
      <c r="OYW15" s="192"/>
      <c r="OYX15" s="192"/>
      <c r="OYY15" s="192"/>
      <c r="OYZ15" s="192"/>
      <c r="OZA15" s="192"/>
      <c r="OZB15" s="192"/>
      <c r="OZC15" s="192"/>
      <c r="OZD15" s="192"/>
      <c r="OZE15" s="192"/>
      <c r="OZF15" s="192"/>
      <c r="OZG15" s="192"/>
      <c r="OZH15" s="192"/>
      <c r="OZI15" s="192"/>
      <c r="OZJ15" s="192"/>
      <c r="OZK15" s="192"/>
      <c r="OZL15" s="192"/>
      <c r="OZM15" s="192"/>
      <c r="OZN15" s="192"/>
      <c r="OZO15" s="192"/>
      <c r="OZP15" s="192"/>
      <c r="OZQ15" s="192"/>
      <c r="OZR15" s="192"/>
      <c r="OZS15" s="192"/>
      <c r="OZT15" s="192"/>
      <c r="OZU15" s="192"/>
      <c r="OZV15" s="192"/>
      <c r="OZW15" s="192"/>
      <c r="OZX15" s="192"/>
      <c r="OZY15" s="192"/>
      <c r="OZZ15" s="192"/>
      <c r="PAA15" s="192"/>
      <c r="PAB15" s="192"/>
      <c r="PAC15" s="192"/>
      <c r="PAD15" s="192"/>
      <c r="PAE15" s="192"/>
      <c r="PAF15" s="192"/>
      <c r="PAG15" s="192"/>
      <c r="PAH15" s="192"/>
      <c r="PAI15" s="192"/>
      <c r="PAJ15" s="192"/>
      <c r="PAK15" s="192"/>
      <c r="PAL15" s="192"/>
      <c r="PAM15" s="192"/>
      <c r="PAN15" s="192"/>
      <c r="PAO15" s="192"/>
      <c r="PAP15" s="192"/>
      <c r="PAQ15" s="192"/>
      <c r="PAR15" s="192"/>
      <c r="PAS15" s="192"/>
      <c r="PAT15" s="192"/>
      <c r="PAU15" s="192"/>
      <c r="PAV15" s="192"/>
      <c r="PAW15" s="192"/>
      <c r="PAX15" s="192"/>
      <c r="PAY15" s="192"/>
      <c r="PAZ15" s="192"/>
      <c r="PBA15" s="192"/>
      <c r="PBB15" s="192"/>
      <c r="PBC15" s="192"/>
      <c r="PBD15" s="192"/>
      <c r="PBE15" s="192"/>
      <c r="PBF15" s="192"/>
      <c r="PBG15" s="192"/>
      <c r="PBH15" s="192"/>
      <c r="PBI15" s="192"/>
      <c r="PBJ15" s="192"/>
      <c r="PBK15" s="192"/>
      <c r="PBL15" s="192"/>
      <c r="PBM15" s="192"/>
      <c r="PBN15" s="192"/>
      <c r="PBO15" s="192"/>
      <c r="PBP15" s="192"/>
      <c r="PBQ15" s="192"/>
      <c r="PBR15" s="192"/>
      <c r="PBS15" s="192"/>
      <c r="PBT15" s="192"/>
      <c r="PBU15" s="192"/>
      <c r="PBV15" s="192"/>
      <c r="PBW15" s="192"/>
      <c r="PBX15" s="192"/>
      <c r="PBY15" s="192"/>
      <c r="PBZ15" s="192"/>
      <c r="PCA15" s="192"/>
      <c r="PCB15" s="192"/>
      <c r="PCC15" s="192"/>
      <c r="PCD15" s="192"/>
      <c r="PCE15" s="192"/>
      <c r="PCF15" s="192"/>
      <c r="PCG15" s="192"/>
      <c r="PCH15" s="192"/>
      <c r="PCI15" s="192"/>
      <c r="PCJ15" s="192"/>
      <c r="PCK15" s="192"/>
      <c r="PCL15" s="192"/>
      <c r="PCM15" s="192"/>
      <c r="PCN15" s="192"/>
      <c r="PCO15" s="192"/>
      <c r="PCP15" s="192"/>
      <c r="PCQ15" s="192"/>
      <c r="PCR15" s="192"/>
      <c r="PCS15" s="192"/>
      <c r="PCT15" s="192"/>
      <c r="PCU15" s="192"/>
      <c r="PCV15" s="192"/>
      <c r="PCW15" s="192"/>
      <c r="PCX15" s="192"/>
      <c r="PCY15" s="192"/>
      <c r="PCZ15" s="192"/>
      <c r="PDA15" s="192"/>
      <c r="PDB15" s="192"/>
      <c r="PDC15" s="192"/>
      <c r="PDD15" s="192"/>
      <c r="PDE15" s="192"/>
      <c r="PDF15" s="192"/>
      <c r="PDG15" s="192"/>
      <c r="PDH15" s="192"/>
      <c r="PDI15" s="192"/>
      <c r="PDJ15" s="192"/>
      <c r="PDK15" s="192"/>
      <c r="PDL15" s="192"/>
      <c r="PDM15" s="192"/>
      <c r="PDN15" s="192"/>
      <c r="PDO15" s="192"/>
      <c r="PDP15" s="192"/>
      <c r="PDQ15" s="192"/>
      <c r="PDR15" s="192"/>
      <c r="PDS15" s="192"/>
      <c r="PDT15" s="192"/>
      <c r="PDU15" s="192"/>
      <c r="PDV15" s="192"/>
      <c r="PDW15" s="192"/>
      <c r="PDX15" s="192"/>
      <c r="PDY15" s="192"/>
      <c r="PDZ15" s="192"/>
      <c r="PEA15" s="192"/>
      <c r="PEB15" s="192"/>
      <c r="PEC15" s="192"/>
      <c r="PED15" s="192"/>
      <c r="PEE15" s="192"/>
      <c r="PEF15" s="192"/>
      <c r="PEG15" s="192"/>
      <c r="PEH15" s="192"/>
      <c r="PEI15" s="192"/>
      <c r="PEJ15" s="192"/>
      <c r="PEK15" s="192"/>
      <c r="PEL15" s="192"/>
      <c r="PEM15" s="192"/>
      <c r="PEN15" s="192"/>
      <c r="PEO15" s="192"/>
      <c r="PEP15" s="192"/>
      <c r="PEQ15" s="192"/>
      <c r="PER15" s="192"/>
      <c r="PES15" s="192"/>
      <c r="PET15" s="192"/>
      <c r="PEU15" s="192"/>
      <c r="PEV15" s="192"/>
      <c r="PEW15" s="192"/>
      <c r="PEX15" s="192"/>
      <c r="PEY15" s="192"/>
      <c r="PEZ15" s="192"/>
      <c r="PFA15" s="192"/>
      <c r="PFB15" s="192"/>
      <c r="PFC15" s="192"/>
      <c r="PFD15" s="192"/>
      <c r="PFE15" s="192"/>
      <c r="PFF15" s="192"/>
      <c r="PFG15" s="192"/>
      <c r="PFH15" s="192"/>
      <c r="PFI15" s="192"/>
      <c r="PFJ15" s="192"/>
      <c r="PFK15" s="192"/>
      <c r="PFL15" s="192"/>
      <c r="PFM15" s="192"/>
      <c r="PFN15" s="192"/>
      <c r="PFO15" s="192"/>
      <c r="PFP15" s="192"/>
      <c r="PFQ15" s="192"/>
      <c r="PFR15" s="192"/>
      <c r="PFS15" s="192"/>
      <c r="PFT15" s="192"/>
      <c r="PFU15" s="192"/>
      <c r="PFV15" s="192"/>
      <c r="PFW15" s="192"/>
      <c r="PFX15" s="192"/>
      <c r="PFY15" s="192"/>
      <c r="PFZ15" s="192"/>
      <c r="PGA15" s="192"/>
      <c r="PGB15" s="192"/>
      <c r="PGC15" s="192"/>
      <c r="PGD15" s="192"/>
      <c r="PGE15" s="192"/>
      <c r="PGF15" s="192"/>
      <c r="PGG15" s="192"/>
      <c r="PGH15" s="192"/>
      <c r="PGI15" s="192"/>
      <c r="PGJ15" s="192"/>
      <c r="PGK15" s="192"/>
      <c r="PGL15" s="192"/>
      <c r="PGM15" s="192"/>
      <c r="PGN15" s="192"/>
      <c r="PGO15" s="192"/>
      <c r="PGP15" s="192"/>
      <c r="PGQ15" s="192"/>
      <c r="PGR15" s="192"/>
      <c r="PGS15" s="192"/>
      <c r="PGT15" s="192"/>
      <c r="PGU15" s="192"/>
      <c r="PGV15" s="192"/>
      <c r="PGW15" s="192"/>
      <c r="PGX15" s="192"/>
      <c r="PGY15" s="192"/>
      <c r="PGZ15" s="192"/>
      <c r="PHA15" s="192"/>
      <c r="PHB15" s="192"/>
      <c r="PHC15" s="192"/>
      <c r="PHD15" s="192"/>
      <c r="PHE15" s="192"/>
      <c r="PHF15" s="192"/>
      <c r="PHG15" s="192"/>
      <c r="PHH15" s="192"/>
      <c r="PHI15" s="192"/>
      <c r="PHJ15" s="192"/>
      <c r="PHK15" s="192"/>
      <c r="PHL15" s="192"/>
      <c r="PHM15" s="192"/>
      <c r="PHN15" s="192"/>
      <c r="PHO15" s="192"/>
      <c r="PHP15" s="192"/>
      <c r="PHQ15" s="192"/>
      <c r="PHR15" s="192"/>
      <c r="PHS15" s="192"/>
      <c r="PHT15" s="192"/>
      <c r="PHU15" s="192"/>
      <c r="PHV15" s="192"/>
      <c r="PHW15" s="192"/>
      <c r="PHX15" s="192"/>
      <c r="PHY15" s="192"/>
      <c r="PHZ15" s="192"/>
      <c r="PIA15" s="192"/>
      <c r="PIB15" s="192"/>
      <c r="PIC15" s="192"/>
      <c r="PID15" s="192"/>
      <c r="PIE15" s="192"/>
      <c r="PIF15" s="192"/>
      <c r="PIG15" s="192"/>
      <c r="PIH15" s="192"/>
      <c r="PII15" s="192"/>
      <c r="PIJ15" s="192"/>
      <c r="PIK15" s="192"/>
      <c r="PIL15" s="192"/>
      <c r="PIM15" s="192"/>
      <c r="PIN15" s="192"/>
      <c r="PIO15" s="192"/>
      <c r="PIP15" s="192"/>
      <c r="PIQ15" s="192"/>
      <c r="PIR15" s="192"/>
      <c r="PIS15" s="192"/>
      <c r="PIT15" s="192"/>
      <c r="PIU15" s="192"/>
      <c r="PIV15" s="192"/>
      <c r="PIW15" s="192"/>
      <c r="PIX15" s="192"/>
      <c r="PIY15" s="192"/>
      <c r="PIZ15" s="192"/>
      <c r="PJA15" s="192"/>
      <c r="PJB15" s="192"/>
      <c r="PJC15" s="192"/>
      <c r="PJD15" s="192"/>
      <c r="PJE15" s="192"/>
      <c r="PJF15" s="192"/>
      <c r="PJG15" s="192"/>
      <c r="PJH15" s="192"/>
      <c r="PJI15" s="192"/>
      <c r="PJJ15" s="192"/>
      <c r="PJK15" s="192"/>
      <c r="PJL15" s="192"/>
      <c r="PJM15" s="192"/>
      <c r="PJN15" s="192"/>
      <c r="PJO15" s="192"/>
      <c r="PJP15" s="192"/>
      <c r="PJQ15" s="192"/>
      <c r="PJR15" s="192"/>
      <c r="PJS15" s="192"/>
      <c r="PJT15" s="192"/>
      <c r="PJU15" s="192"/>
      <c r="PJV15" s="192"/>
      <c r="PJW15" s="192"/>
      <c r="PJX15" s="192"/>
      <c r="PJY15" s="192"/>
      <c r="PJZ15" s="192"/>
      <c r="PKA15" s="192"/>
      <c r="PKB15" s="192"/>
      <c r="PKC15" s="192"/>
      <c r="PKD15" s="192"/>
      <c r="PKE15" s="192"/>
      <c r="PKF15" s="192"/>
      <c r="PKG15" s="192"/>
      <c r="PKH15" s="192"/>
      <c r="PKI15" s="192"/>
      <c r="PKJ15" s="192"/>
      <c r="PKK15" s="192"/>
      <c r="PKL15" s="192"/>
      <c r="PKM15" s="192"/>
      <c r="PKN15" s="192"/>
      <c r="PKO15" s="192"/>
      <c r="PKP15" s="192"/>
      <c r="PKQ15" s="192"/>
      <c r="PKR15" s="192"/>
      <c r="PKS15" s="192"/>
      <c r="PKT15" s="192"/>
      <c r="PKU15" s="192"/>
      <c r="PKV15" s="192"/>
      <c r="PKW15" s="192"/>
      <c r="PKX15" s="192"/>
      <c r="PKY15" s="192"/>
      <c r="PKZ15" s="192"/>
      <c r="PLA15" s="192"/>
      <c r="PLB15" s="192"/>
      <c r="PLC15" s="192"/>
      <c r="PLD15" s="192"/>
      <c r="PLE15" s="192"/>
      <c r="PLF15" s="192"/>
      <c r="PLG15" s="192"/>
      <c r="PLH15" s="192"/>
      <c r="PLI15" s="192"/>
      <c r="PLJ15" s="192"/>
      <c r="PLK15" s="192"/>
      <c r="PLL15" s="192"/>
      <c r="PLM15" s="192"/>
      <c r="PLN15" s="192"/>
      <c r="PLO15" s="192"/>
      <c r="PLP15" s="192"/>
      <c r="PLQ15" s="192"/>
      <c r="PLR15" s="192"/>
      <c r="PLS15" s="192"/>
      <c r="PLT15" s="192"/>
      <c r="PLU15" s="192"/>
      <c r="PLV15" s="192"/>
      <c r="PLW15" s="192"/>
      <c r="PLX15" s="192"/>
      <c r="PLY15" s="192"/>
      <c r="PLZ15" s="192"/>
      <c r="PMA15" s="192"/>
      <c r="PMB15" s="192"/>
      <c r="PMC15" s="192"/>
      <c r="PMD15" s="192"/>
      <c r="PME15" s="192"/>
      <c r="PMF15" s="192"/>
      <c r="PMG15" s="192"/>
      <c r="PMH15" s="192"/>
      <c r="PMI15" s="192"/>
      <c r="PMJ15" s="192"/>
      <c r="PMK15" s="192"/>
      <c r="PML15" s="192"/>
      <c r="PMM15" s="192"/>
      <c r="PMN15" s="192"/>
      <c r="PMO15" s="192"/>
      <c r="PMP15" s="192"/>
      <c r="PMQ15" s="192"/>
      <c r="PMR15" s="192"/>
      <c r="PMS15" s="192"/>
      <c r="PMT15" s="192"/>
      <c r="PMU15" s="192"/>
      <c r="PMV15" s="192"/>
      <c r="PMW15" s="192"/>
      <c r="PMX15" s="192"/>
      <c r="PMY15" s="192"/>
      <c r="PMZ15" s="192"/>
      <c r="PNA15" s="192"/>
      <c r="PNB15" s="192"/>
      <c r="PNC15" s="192"/>
      <c r="PND15" s="192"/>
      <c r="PNE15" s="192"/>
      <c r="PNF15" s="192"/>
      <c r="PNG15" s="192"/>
      <c r="PNH15" s="192"/>
      <c r="PNI15" s="192"/>
      <c r="PNJ15" s="192"/>
      <c r="PNK15" s="192"/>
      <c r="PNL15" s="192"/>
      <c r="PNM15" s="192"/>
      <c r="PNN15" s="192"/>
      <c r="PNO15" s="192"/>
      <c r="PNP15" s="192"/>
      <c r="PNQ15" s="192"/>
      <c r="PNR15" s="192"/>
      <c r="PNS15" s="192"/>
      <c r="PNT15" s="192"/>
      <c r="PNU15" s="192"/>
      <c r="PNV15" s="192"/>
      <c r="PNW15" s="192"/>
      <c r="PNX15" s="192"/>
      <c r="PNY15" s="192"/>
      <c r="PNZ15" s="192"/>
      <c r="POA15" s="192"/>
      <c r="POB15" s="192"/>
      <c r="POC15" s="192"/>
      <c r="POD15" s="192"/>
      <c r="POE15" s="192"/>
      <c r="POF15" s="192"/>
      <c r="POG15" s="192"/>
      <c r="POH15" s="192"/>
      <c r="POI15" s="192"/>
      <c r="POJ15" s="192"/>
      <c r="POK15" s="192"/>
      <c r="POL15" s="192"/>
      <c r="POM15" s="192"/>
      <c r="PON15" s="192"/>
      <c r="POO15" s="192"/>
      <c r="POP15" s="192"/>
      <c r="POQ15" s="192"/>
      <c r="POR15" s="192"/>
      <c r="POS15" s="192"/>
      <c r="POT15" s="192"/>
      <c r="POU15" s="192"/>
      <c r="POV15" s="192"/>
      <c r="POW15" s="192"/>
      <c r="POX15" s="192"/>
      <c r="POY15" s="192"/>
      <c r="POZ15" s="192"/>
      <c r="PPA15" s="192"/>
      <c r="PPB15" s="192"/>
      <c r="PPC15" s="192"/>
      <c r="PPD15" s="192"/>
      <c r="PPE15" s="192"/>
      <c r="PPF15" s="192"/>
      <c r="PPG15" s="192"/>
      <c r="PPH15" s="192"/>
      <c r="PPI15" s="192"/>
      <c r="PPJ15" s="192"/>
      <c r="PPK15" s="192"/>
      <c r="PPL15" s="192"/>
      <c r="PPM15" s="192"/>
      <c r="PPN15" s="192"/>
      <c r="PPO15" s="192"/>
      <c r="PPP15" s="192"/>
      <c r="PPQ15" s="192"/>
      <c r="PPR15" s="192"/>
      <c r="PPS15" s="192"/>
      <c r="PPT15" s="192"/>
      <c r="PPU15" s="192"/>
      <c r="PPV15" s="192"/>
      <c r="PPW15" s="192"/>
      <c r="PPX15" s="192"/>
      <c r="PPY15" s="192"/>
      <c r="PPZ15" s="192"/>
      <c r="PQA15" s="192"/>
      <c r="PQB15" s="192"/>
      <c r="PQC15" s="192"/>
      <c r="PQD15" s="192"/>
      <c r="PQE15" s="192"/>
      <c r="PQF15" s="192"/>
      <c r="PQG15" s="192"/>
      <c r="PQH15" s="192"/>
      <c r="PQI15" s="192"/>
      <c r="PQJ15" s="192"/>
      <c r="PQK15" s="192"/>
      <c r="PQL15" s="192"/>
      <c r="PQM15" s="192"/>
      <c r="PQN15" s="192"/>
      <c r="PQO15" s="192"/>
      <c r="PQP15" s="192"/>
      <c r="PQQ15" s="192"/>
      <c r="PQR15" s="192"/>
      <c r="PQS15" s="192"/>
      <c r="PQT15" s="192"/>
      <c r="PQU15" s="192"/>
      <c r="PQV15" s="192"/>
      <c r="PQW15" s="192"/>
      <c r="PQX15" s="192"/>
      <c r="PQY15" s="192"/>
      <c r="PQZ15" s="192"/>
      <c r="PRA15" s="192"/>
      <c r="PRB15" s="192"/>
      <c r="PRC15" s="192"/>
      <c r="PRD15" s="192"/>
      <c r="PRE15" s="192"/>
      <c r="PRF15" s="192"/>
      <c r="PRG15" s="192"/>
      <c r="PRH15" s="192"/>
      <c r="PRI15" s="192"/>
      <c r="PRJ15" s="192"/>
      <c r="PRK15" s="192"/>
      <c r="PRL15" s="192"/>
      <c r="PRM15" s="192"/>
      <c r="PRN15" s="192"/>
      <c r="PRO15" s="192"/>
      <c r="PRP15" s="192"/>
      <c r="PRQ15" s="192"/>
      <c r="PRR15" s="192"/>
      <c r="PRS15" s="192"/>
      <c r="PRT15" s="192"/>
      <c r="PRU15" s="192"/>
      <c r="PRV15" s="192"/>
      <c r="PRW15" s="192"/>
      <c r="PRX15" s="192"/>
      <c r="PRY15" s="192"/>
      <c r="PRZ15" s="192"/>
      <c r="PSA15" s="192"/>
      <c r="PSB15" s="192"/>
      <c r="PSC15" s="192"/>
      <c r="PSD15" s="192"/>
      <c r="PSE15" s="192"/>
      <c r="PSF15" s="192"/>
      <c r="PSG15" s="192"/>
      <c r="PSH15" s="192"/>
      <c r="PSI15" s="192"/>
      <c r="PSJ15" s="192"/>
      <c r="PSK15" s="192"/>
      <c r="PSL15" s="192"/>
      <c r="PSM15" s="192"/>
      <c r="PSN15" s="192"/>
      <c r="PSO15" s="192"/>
      <c r="PSP15" s="192"/>
      <c r="PSQ15" s="192"/>
      <c r="PSR15" s="192"/>
      <c r="PSS15" s="192"/>
      <c r="PST15" s="192"/>
      <c r="PSU15" s="192"/>
      <c r="PSV15" s="192"/>
      <c r="PSW15" s="192"/>
      <c r="PSX15" s="192"/>
      <c r="PSY15" s="192"/>
      <c r="PSZ15" s="192"/>
      <c r="PTA15" s="192"/>
      <c r="PTB15" s="192"/>
      <c r="PTC15" s="192"/>
      <c r="PTD15" s="192"/>
      <c r="PTE15" s="192"/>
      <c r="PTF15" s="192"/>
      <c r="PTG15" s="192"/>
      <c r="PTH15" s="192"/>
      <c r="PTI15" s="192"/>
      <c r="PTJ15" s="192"/>
      <c r="PTK15" s="192"/>
      <c r="PTL15" s="192"/>
      <c r="PTM15" s="192"/>
      <c r="PTN15" s="192"/>
      <c r="PTO15" s="192"/>
      <c r="PTP15" s="192"/>
      <c r="PTQ15" s="192"/>
      <c r="PTR15" s="192"/>
      <c r="PTS15" s="192"/>
      <c r="PTT15" s="192"/>
      <c r="PTU15" s="192"/>
      <c r="PTV15" s="192"/>
      <c r="PTW15" s="192"/>
      <c r="PTX15" s="192"/>
      <c r="PTY15" s="192"/>
      <c r="PTZ15" s="192"/>
      <c r="PUA15" s="192"/>
      <c r="PUB15" s="192"/>
      <c r="PUC15" s="192"/>
      <c r="PUD15" s="192"/>
      <c r="PUE15" s="192"/>
      <c r="PUF15" s="192"/>
      <c r="PUG15" s="192"/>
      <c r="PUH15" s="192"/>
      <c r="PUI15" s="192"/>
      <c r="PUJ15" s="192"/>
      <c r="PUK15" s="192"/>
      <c r="PUL15" s="192"/>
      <c r="PUM15" s="192"/>
      <c r="PUN15" s="192"/>
      <c r="PUO15" s="192"/>
      <c r="PUP15" s="192"/>
      <c r="PUQ15" s="192"/>
      <c r="PUR15" s="192"/>
      <c r="PUS15" s="192"/>
      <c r="PUT15" s="192"/>
      <c r="PUU15" s="192"/>
      <c r="PUV15" s="192"/>
      <c r="PUW15" s="192"/>
      <c r="PUX15" s="192"/>
      <c r="PUY15" s="192"/>
      <c r="PUZ15" s="192"/>
      <c r="PVA15" s="192"/>
      <c r="PVB15" s="192"/>
      <c r="PVC15" s="192"/>
      <c r="PVD15" s="192"/>
      <c r="PVE15" s="192"/>
      <c r="PVF15" s="192"/>
      <c r="PVG15" s="192"/>
      <c r="PVH15" s="192"/>
      <c r="PVI15" s="192"/>
      <c r="PVJ15" s="192"/>
      <c r="PVK15" s="192"/>
      <c r="PVL15" s="192"/>
      <c r="PVM15" s="192"/>
      <c r="PVN15" s="192"/>
      <c r="PVO15" s="192"/>
      <c r="PVP15" s="192"/>
      <c r="PVQ15" s="192"/>
      <c r="PVR15" s="192"/>
      <c r="PVS15" s="192"/>
      <c r="PVT15" s="192"/>
      <c r="PVU15" s="192"/>
      <c r="PVV15" s="192"/>
      <c r="PVW15" s="192"/>
      <c r="PVX15" s="192"/>
      <c r="PVY15" s="192"/>
      <c r="PVZ15" s="192"/>
      <c r="PWA15" s="192"/>
      <c r="PWB15" s="192"/>
      <c r="PWC15" s="192"/>
      <c r="PWD15" s="192"/>
      <c r="PWE15" s="192"/>
      <c r="PWF15" s="192"/>
      <c r="PWG15" s="192"/>
      <c r="PWH15" s="192"/>
      <c r="PWI15" s="192"/>
      <c r="PWJ15" s="192"/>
      <c r="PWK15" s="192"/>
      <c r="PWL15" s="192"/>
      <c r="PWM15" s="192"/>
      <c r="PWN15" s="192"/>
      <c r="PWO15" s="192"/>
      <c r="PWP15" s="192"/>
      <c r="PWQ15" s="192"/>
      <c r="PWR15" s="192"/>
      <c r="PWS15" s="192"/>
      <c r="PWT15" s="192"/>
      <c r="PWU15" s="192"/>
      <c r="PWV15" s="192"/>
      <c r="PWW15" s="192"/>
      <c r="PWX15" s="192"/>
      <c r="PWY15" s="192"/>
      <c r="PWZ15" s="192"/>
      <c r="PXA15" s="192"/>
      <c r="PXB15" s="192"/>
      <c r="PXC15" s="192"/>
      <c r="PXD15" s="192"/>
      <c r="PXE15" s="192"/>
      <c r="PXF15" s="192"/>
      <c r="PXG15" s="192"/>
      <c r="PXH15" s="192"/>
      <c r="PXI15" s="192"/>
      <c r="PXJ15" s="192"/>
      <c r="PXK15" s="192"/>
      <c r="PXL15" s="192"/>
      <c r="PXM15" s="192"/>
      <c r="PXN15" s="192"/>
      <c r="PXO15" s="192"/>
      <c r="PXP15" s="192"/>
      <c r="PXQ15" s="192"/>
      <c r="PXR15" s="192"/>
      <c r="PXS15" s="192"/>
      <c r="PXT15" s="192"/>
      <c r="PXU15" s="192"/>
      <c r="PXV15" s="192"/>
      <c r="PXW15" s="192"/>
      <c r="PXX15" s="192"/>
      <c r="PXY15" s="192"/>
      <c r="PXZ15" s="192"/>
      <c r="PYA15" s="192"/>
      <c r="PYB15" s="192"/>
      <c r="PYC15" s="192"/>
      <c r="PYD15" s="192"/>
      <c r="PYE15" s="192"/>
      <c r="PYF15" s="192"/>
      <c r="PYG15" s="192"/>
      <c r="PYH15" s="192"/>
      <c r="PYI15" s="192"/>
      <c r="PYJ15" s="192"/>
      <c r="PYK15" s="192"/>
      <c r="PYL15" s="192"/>
      <c r="PYM15" s="192"/>
      <c r="PYN15" s="192"/>
      <c r="PYO15" s="192"/>
      <c r="PYP15" s="192"/>
      <c r="PYQ15" s="192"/>
      <c r="PYR15" s="192"/>
      <c r="PYS15" s="192"/>
      <c r="PYT15" s="192"/>
      <c r="PYU15" s="192"/>
      <c r="PYV15" s="192"/>
      <c r="PYW15" s="192"/>
      <c r="PYX15" s="192"/>
      <c r="PYY15" s="192"/>
      <c r="PYZ15" s="192"/>
      <c r="PZA15" s="192"/>
      <c r="PZB15" s="192"/>
      <c r="PZC15" s="192"/>
      <c r="PZD15" s="192"/>
      <c r="PZE15" s="192"/>
      <c r="PZF15" s="192"/>
      <c r="PZG15" s="192"/>
      <c r="PZH15" s="192"/>
      <c r="PZI15" s="192"/>
      <c r="PZJ15" s="192"/>
      <c r="PZK15" s="192"/>
      <c r="PZL15" s="192"/>
      <c r="PZM15" s="192"/>
      <c r="PZN15" s="192"/>
      <c r="PZO15" s="192"/>
      <c r="PZP15" s="192"/>
      <c r="PZQ15" s="192"/>
      <c r="PZR15" s="192"/>
      <c r="PZS15" s="192"/>
      <c r="PZT15" s="192"/>
      <c r="PZU15" s="192"/>
      <c r="PZV15" s="192"/>
      <c r="PZW15" s="192"/>
      <c r="PZX15" s="192"/>
      <c r="PZY15" s="192"/>
      <c r="PZZ15" s="192"/>
      <c r="QAA15" s="192"/>
      <c r="QAB15" s="192"/>
      <c r="QAC15" s="192"/>
      <c r="QAD15" s="192"/>
      <c r="QAE15" s="192"/>
      <c r="QAF15" s="192"/>
      <c r="QAG15" s="192"/>
      <c r="QAH15" s="192"/>
      <c r="QAI15" s="192"/>
      <c r="QAJ15" s="192"/>
      <c r="QAK15" s="192"/>
      <c r="QAL15" s="192"/>
      <c r="QAM15" s="192"/>
      <c r="QAN15" s="192"/>
      <c r="QAO15" s="192"/>
      <c r="QAP15" s="192"/>
      <c r="QAQ15" s="192"/>
      <c r="QAR15" s="192"/>
      <c r="QAS15" s="192"/>
      <c r="QAT15" s="192"/>
      <c r="QAU15" s="192"/>
      <c r="QAV15" s="192"/>
      <c r="QAW15" s="192"/>
      <c r="QAX15" s="192"/>
      <c r="QAY15" s="192"/>
      <c r="QAZ15" s="192"/>
      <c r="QBA15" s="192"/>
      <c r="QBB15" s="192"/>
      <c r="QBC15" s="192"/>
      <c r="QBD15" s="192"/>
      <c r="QBE15" s="192"/>
      <c r="QBF15" s="192"/>
      <c r="QBG15" s="192"/>
      <c r="QBH15" s="192"/>
      <c r="QBI15" s="192"/>
      <c r="QBJ15" s="192"/>
      <c r="QBK15" s="192"/>
      <c r="QBL15" s="192"/>
      <c r="QBM15" s="192"/>
      <c r="QBN15" s="192"/>
      <c r="QBO15" s="192"/>
      <c r="QBP15" s="192"/>
      <c r="QBQ15" s="192"/>
      <c r="QBR15" s="192"/>
      <c r="QBS15" s="192"/>
      <c r="QBT15" s="192"/>
      <c r="QBU15" s="192"/>
      <c r="QBV15" s="192"/>
      <c r="QBW15" s="192"/>
      <c r="QBX15" s="192"/>
      <c r="QBY15" s="192"/>
      <c r="QBZ15" s="192"/>
      <c r="QCA15" s="192"/>
      <c r="QCB15" s="192"/>
      <c r="QCC15" s="192"/>
      <c r="QCD15" s="192"/>
      <c r="QCE15" s="192"/>
      <c r="QCF15" s="192"/>
      <c r="QCG15" s="192"/>
      <c r="QCH15" s="192"/>
      <c r="QCI15" s="192"/>
      <c r="QCJ15" s="192"/>
      <c r="QCK15" s="192"/>
      <c r="QCL15" s="192"/>
      <c r="QCM15" s="192"/>
      <c r="QCN15" s="192"/>
      <c r="QCO15" s="192"/>
      <c r="QCP15" s="192"/>
      <c r="QCQ15" s="192"/>
      <c r="QCR15" s="192"/>
      <c r="QCS15" s="192"/>
      <c r="QCT15" s="192"/>
      <c r="QCU15" s="192"/>
      <c r="QCV15" s="192"/>
      <c r="QCW15" s="192"/>
      <c r="QCX15" s="192"/>
      <c r="QCY15" s="192"/>
      <c r="QCZ15" s="192"/>
      <c r="QDA15" s="192"/>
      <c r="QDB15" s="192"/>
      <c r="QDC15" s="192"/>
      <c r="QDD15" s="192"/>
      <c r="QDE15" s="192"/>
      <c r="QDF15" s="192"/>
      <c r="QDG15" s="192"/>
      <c r="QDH15" s="192"/>
      <c r="QDI15" s="192"/>
      <c r="QDJ15" s="192"/>
      <c r="QDK15" s="192"/>
      <c r="QDL15" s="192"/>
      <c r="QDM15" s="192"/>
      <c r="QDN15" s="192"/>
      <c r="QDO15" s="192"/>
      <c r="QDP15" s="192"/>
      <c r="QDQ15" s="192"/>
      <c r="QDR15" s="192"/>
      <c r="QDS15" s="192"/>
      <c r="QDT15" s="192"/>
      <c r="QDU15" s="192"/>
      <c r="QDV15" s="192"/>
      <c r="QDW15" s="192"/>
      <c r="QDX15" s="192"/>
      <c r="QDY15" s="192"/>
      <c r="QDZ15" s="192"/>
      <c r="QEA15" s="192"/>
      <c r="QEB15" s="192"/>
      <c r="QEC15" s="192"/>
      <c r="QED15" s="192"/>
      <c r="QEE15" s="192"/>
      <c r="QEF15" s="192"/>
      <c r="QEG15" s="192"/>
      <c r="QEH15" s="192"/>
      <c r="QEI15" s="192"/>
      <c r="QEJ15" s="192"/>
      <c r="QEK15" s="192"/>
      <c r="QEL15" s="192"/>
      <c r="QEM15" s="192"/>
      <c r="QEN15" s="192"/>
      <c r="QEO15" s="192"/>
      <c r="QEP15" s="192"/>
      <c r="QEQ15" s="192"/>
      <c r="QER15" s="192"/>
      <c r="QES15" s="192"/>
      <c r="QET15" s="192"/>
      <c r="QEU15" s="192"/>
      <c r="QEV15" s="192"/>
      <c r="QEW15" s="192"/>
      <c r="QEX15" s="192"/>
      <c r="QEY15" s="192"/>
      <c r="QEZ15" s="192"/>
      <c r="QFA15" s="192"/>
      <c r="QFB15" s="192"/>
      <c r="QFC15" s="192"/>
      <c r="QFD15" s="192"/>
      <c r="QFE15" s="192"/>
      <c r="QFF15" s="192"/>
      <c r="QFG15" s="192"/>
      <c r="QFH15" s="192"/>
      <c r="QFI15" s="192"/>
      <c r="QFJ15" s="192"/>
      <c r="QFK15" s="192"/>
      <c r="QFL15" s="192"/>
      <c r="QFM15" s="192"/>
      <c r="QFN15" s="192"/>
      <c r="QFO15" s="192"/>
      <c r="QFP15" s="192"/>
      <c r="QFQ15" s="192"/>
      <c r="QFR15" s="192"/>
      <c r="QFS15" s="192"/>
      <c r="QFT15" s="192"/>
      <c r="QFU15" s="192"/>
      <c r="QFV15" s="192"/>
      <c r="QFW15" s="192"/>
      <c r="QFX15" s="192"/>
      <c r="QFY15" s="192"/>
      <c r="QFZ15" s="192"/>
      <c r="QGA15" s="192"/>
      <c r="QGB15" s="192"/>
      <c r="QGC15" s="192"/>
      <c r="QGD15" s="192"/>
      <c r="QGE15" s="192"/>
      <c r="QGF15" s="192"/>
      <c r="QGG15" s="192"/>
      <c r="QGH15" s="192"/>
      <c r="QGI15" s="192"/>
      <c r="QGJ15" s="192"/>
      <c r="QGK15" s="192"/>
      <c r="QGL15" s="192"/>
      <c r="QGM15" s="192"/>
      <c r="QGN15" s="192"/>
      <c r="QGO15" s="192"/>
      <c r="QGP15" s="192"/>
      <c r="QGQ15" s="192"/>
      <c r="QGR15" s="192"/>
      <c r="QGS15" s="192"/>
      <c r="QGT15" s="192"/>
      <c r="QGU15" s="192"/>
      <c r="QGV15" s="192"/>
      <c r="QGW15" s="192"/>
      <c r="QGX15" s="192"/>
      <c r="QGY15" s="192"/>
      <c r="QGZ15" s="192"/>
      <c r="QHA15" s="192"/>
      <c r="QHB15" s="192"/>
      <c r="QHC15" s="192"/>
      <c r="QHD15" s="192"/>
      <c r="QHE15" s="192"/>
      <c r="QHF15" s="192"/>
      <c r="QHG15" s="192"/>
      <c r="QHH15" s="192"/>
      <c r="QHI15" s="192"/>
      <c r="QHJ15" s="192"/>
      <c r="QHK15" s="192"/>
      <c r="QHL15" s="192"/>
      <c r="QHM15" s="192"/>
      <c r="QHN15" s="192"/>
      <c r="QHO15" s="192"/>
      <c r="QHP15" s="192"/>
      <c r="QHQ15" s="192"/>
      <c r="QHR15" s="192"/>
      <c r="QHS15" s="192"/>
      <c r="QHT15" s="192"/>
      <c r="QHU15" s="192"/>
      <c r="QHV15" s="192"/>
      <c r="QHW15" s="192"/>
      <c r="QHX15" s="192"/>
      <c r="QHY15" s="192"/>
      <c r="QHZ15" s="192"/>
      <c r="QIA15" s="192"/>
      <c r="QIB15" s="192"/>
      <c r="QIC15" s="192"/>
      <c r="QID15" s="192"/>
      <c r="QIE15" s="192"/>
      <c r="QIF15" s="192"/>
      <c r="QIG15" s="192"/>
      <c r="QIH15" s="192"/>
      <c r="QII15" s="192"/>
      <c r="QIJ15" s="192"/>
      <c r="QIK15" s="192"/>
      <c r="QIL15" s="192"/>
      <c r="QIM15" s="192"/>
      <c r="QIN15" s="192"/>
      <c r="QIO15" s="192"/>
      <c r="QIP15" s="192"/>
      <c r="QIQ15" s="192"/>
      <c r="QIR15" s="192"/>
      <c r="QIS15" s="192"/>
      <c r="QIT15" s="192"/>
      <c r="QIU15" s="192"/>
      <c r="QIV15" s="192"/>
      <c r="QIW15" s="192"/>
      <c r="QIX15" s="192"/>
      <c r="QIY15" s="192"/>
      <c r="QIZ15" s="192"/>
      <c r="QJA15" s="192"/>
      <c r="QJB15" s="192"/>
      <c r="QJC15" s="192"/>
      <c r="QJD15" s="192"/>
      <c r="QJE15" s="192"/>
      <c r="QJF15" s="192"/>
      <c r="QJG15" s="192"/>
      <c r="QJH15" s="192"/>
      <c r="QJI15" s="192"/>
      <c r="QJJ15" s="192"/>
      <c r="QJK15" s="192"/>
      <c r="QJL15" s="192"/>
      <c r="QJM15" s="192"/>
      <c r="QJN15" s="192"/>
      <c r="QJO15" s="192"/>
      <c r="QJP15" s="192"/>
      <c r="QJQ15" s="192"/>
      <c r="QJR15" s="192"/>
      <c r="QJS15" s="192"/>
      <c r="QJT15" s="192"/>
      <c r="QJU15" s="192"/>
      <c r="QJV15" s="192"/>
      <c r="QJW15" s="192"/>
      <c r="QJX15" s="192"/>
      <c r="QJY15" s="192"/>
      <c r="QJZ15" s="192"/>
      <c r="QKA15" s="192"/>
      <c r="QKB15" s="192"/>
      <c r="QKC15" s="192"/>
      <c r="QKD15" s="192"/>
      <c r="QKE15" s="192"/>
      <c r="QKF15" s="192"/>
      <c r="QKG15" s="192"/>
      <c r="QKH15" s="192"/>
      <c r="QKI15" s="192"/>
      <c r="QKJ15" s="192"/>
      <c r="QKK15" s="192"/>
      <c r="QKL15" s="192"/>
      <c r="QKM15" s="192"/>
      <c r="QKN15" s="192"/>
      <c r="QKO15" s="192"/>
      <c r="QKP15" s="192"/>
      <c r="QKQ15" s="192"/>
      <c r="QKR15" s="192"/>
      <c r="QKS15" s="192"/>
      <c r="QKT15" s="192"/>
      <c r="QKU15" s="192"/>
      <c r="QKV15" s="192"/>
      <c r="QKW15" s="192"/>
      <c r="QKX15" s="192"/>
      <c r="QKY15" s="192"/>
      <c r="QKZ15" s="192"/>
      <c r="QLA15" s="192"/>
      <c r="QLB15" s="192"/>
      <c r="QLC15" s="192"/>
      <c r="QLD15" s="192"/>
      <c r="QLE15" s="192"/>
      <c r="QLF15" s="192"/>
      <c r="QLG15" s="192"/>
      <c r="QLH15" s="192"/>
      <c r="QLI15" s="192"/>
      <c r="QLJ15" s="192"/>
      <c r="QLK15" s="192"/>
      <c r="QLL15" s="192"/>
      <c r="QLM15" s="192"/>
      <c r="QLN15" s="192"/>
      <c r="QLO15" s="192"/>
      <c r="QLP15" s="192"/>
      <c r="QLQ15" s="192"/>
      <c r="QLR15" s="192"/>
      <c r="QLS15" s="192"/>
      <c r="QLT15" s="192"/>
      <c r="QLU15" s="192"/>
      <c r="QLV15" s="192"/>
      <c r="QLW15" s="192"/>
      <c r="QLX15" s="192"/>
      <c r="QLY15" s="192"/>
      <c r="QLZ15" s="192"/>
      <c r="QMA15" s="192"/>
      <c r="QMB15" s="192"/>
      <c r="QMC15" s="192"/>
      <c r="QMD15" s="192"/>
      <c r="QME15" s="192"/>
      <c r="QMF15" s="192"/>
      <c r="QMG15" s="192"/>
      <c r="QMH15" s="192"/>
      <c r="QMI15" s="192"/>
      <c r="QMJ15" s="192"/>
      <c r="QMK15" s="192"/>
      <c r="QML15" s="192"/>
      <c r="QMM15" s="192"/>
      <c r="QMN15" s="192"/>
      <c r="QMO15" s="192"/>
      <c r="QMP15" s="192"/>
      <c r="QMQ15" s="192"/>
      <c r="QMR15" s="192"/>
      <c r="QMS15" s="192"/>
      <c r="QMT15" s="192"/>
      <c r="QMU15" s="192"/>
      <c r="QMV15" s="192"/>
      <c r="QMW15" s="192"/>
      <c r="QMX15" s="192"/>
      <c r="QMY15" s="192"/>
      <c r="QMZ15" s="192"/>
      <c r="QNA15" s="192"/>
      <c r="QNB15" s="192"/>
      <c r="QNC15" s="192"/>
      <c r="QND15" s="192"/>
      <c r="QNE15" s="192"/>
      <c r="QNF15" s="192"/>
      <c r="QNG15" s="192"/>
      <c r="QNH15" s="192"/>
      <c r="QNI15" s="192"/>
      <c r="QNJ15" s="192"/>
      <c r="QNK15" s="192"/>
      <c r="QNL15" s="192"/>
      <c r="QNM15" s="192"/>
      <c r="QNN15" s="192"/>
      <c r="QNO15" s="192"/>
      <c r="QNP15" s="192"/>
      <c r="QNQ15" s="192"/>
      <c r="QNR15" s="192"/>
      <c r="QNS15" s="192"/>
      <c r="QNT15" s="192"/>
      <c r="QNU15" s="192"/>
      <c r="QNV15" s="192"/>
      <c r="QNW15" s="192"/>
      <c r="QNX15" s="192"/>
      <c r="QNY15" s="192"/>
      <c r="QNZ15" s="192"/>
      <c r="QOA15" s="192"/>
      <c r="QOB15" s="192"/>
      <c r="QOC15" s="192"/>
      <c r="QOD15" s="192"/>
      <c r="QOE15" s="192"/>
      <c r="QOF15" s="192"/>
      <c r="QOG15" s="192"/>
      <c r="QOH15" s="192"/>
      <c r="QOI15" s="192"/>
      <c r="QOJ15" s="192"/>
      <c r="QOK15" s="192"/>
      <c r="QOL15" s="192"/>
      <c r="QOM15" s="192"/>
      <c r="QON15" s="192"/>
      <c r="QOO15" s="192"/>
      <c r="QOP15" s="192"/>
      <c r="QOQ15" s="192"/>
      <c r="QOR15" s="192"/>
      <c r="QOS15" s="192"/>
      <c r="QOT15" s="192"/>
      <c r="QOU15" s="192"/>
      <c r="QOV15" s="192"/>
      <c r="QOW15" s="192"/>
      <c r="QOX15" s="192"/>
      <c r="QOY15" s="192"/>
      <c r="QOZ15" s="192"/>
      <c r="QPA15" s="192"/>
      <c r="QPB15" s="192"/>
      <c r="QPC15" s="192"/>
      <c r="QPD15" s="192"/>
      <c r="QPE15" s="192"/>
      <c r="QPF15" s="192"/>
      <c r="QPG15" s="192"/>
      <c r="QPH15" s="192"/>
      <c r="QPI15" s="192"/>
      <c r="QPJ15" s="192"/>
      <c r="QPK15" s="192"/>
      <c r="QPL15" s="192"/>
      <c r="QPM15" s="192"/>
      <c r="QPN15" s="192"/>
      <c r="QPO15" s="192"/>
      <c r="QPP15" s="192"/>
      <c r="QPQ15" s="192"/>
      <c r="QPR15" s="192"/>
      <c r="QPS15" s="192"/>
      <c r="QPT15" s="192"/>
      <c r="QPU15" s="192"/>
      <c r="QPV15" s="192"/>
      <c r="QPW15" s="192"/>
      <c r="QPX15" s="192"/>
      <c r="QPY15" s="192"/>
      <c r="QPZ15" s="192"/>
      <c r="QQA15" s="192"/>
      <c r="QQB15" s="192"/>
      <c r="QQC15" s="192"/>
      <c r="QQD15" s="192"/>
      <c r="QQE15" s="192"/>
      <c r="QQF15" s="192"/>
      <c r="QQG15" s="192"/>
      <c r="QQH15" s="192"/>
      <c r="QQI15" s="192"/>
      <c r="QQJ15" s="192"/>
      <c r="QQK15" s="192"/>
      <c r="QQL15" s="192"/>
      <c r="QQM15" s="192"/>
      <c r="QQN15" s="192"/>
      <c r="QQO15" s="192"/>
      <c r="QQP15" s="192"/>
      <c r="QQQ15" s="192"/>
      <c r="QQR15" s="192"/>
      <c r="QQS15" s="192"/>
      <c r="QQT15" s="192"/>
      <c r="QQU15" s="192"/>
      <c r="QQV15" s="192"/>
      <c r="QQW15" s="192"/>
      <c r="QQX15" s="192"/>
      <c r="QQY15" s="192"/>
      <c r="QQZ15" s="192"/>
      <c r="QRA15" s="192"/>
      <c r="QRB15" s="192"/>
      <c r="QRC15" s="192"/>
      <c r="QRD15" s="192"/>
      <c r="QRE15" s="192"/>
      <c r="QRF15" s="192"/>
      <c r="QRG15" s="192"/>
      <c r="QRH15" s="192"/>
      <c r="QRI15" s="192"/>
      <c r="QRJ15" s="192"/>
      <c r="QRK15" s="192"/>
      <c r="QRL15" s="192"/>
      <c r="QRM15" s="192"/>
      <c r="QRN15" s="192"/>
      <c r="QRO15" s="192"/>
      <c r="QRP15" s="192"/>
      <c r="QRQ15" s="192"/>
      <c r="QRR15" s="192"/>
      <c r="QRS15" s="192"/>
      <c r="QRT15" s="192"/>
      <c r="QRU15" s="192"/>
      <c r="QRV15" s="192"/>
      <c r="QRW15" s="192"/>
      <c r="QRX15" s="192"/>
      <c r="QRY15" s="192"/>
      <c r="QRZ15" s="192"/>
      <c r="QSA15" s="192"/>
      <c r="QSB15" s="192"/>
      <c r="QSC15" s="192"/>
      <c r="QSD15" s="192"/>
      <c r="QSE15" s="192"/>
      <c r="QSF15" s="192"/>
      <c r="QSG15" s="192"/>
      <c r="QSH15" s="192"/>
      <c r="QSI15" s="192"/>
      <c r="QSJ15" s="192"/>
      <c r="QSK15" s="192"/>
      <c r="QSL15" s="192"/>
      <c r="QSM15" s="192"/>
      <c r="QSN15" s="192"/>
      <c r="QSO15" s="192"/>
      <c r="QSP15" s="192"/>
      <c r="QSQ15" s="192"/>
      <c r="QSR15" s="192"/>
      <c r="QSS15" s="192"/>
      <c r="QST15" s="192"/>
      <c r="QSU15" s="192"/>
      <c r="QSV15" s="192"/>
      <c r="QSW15" s="192"/>
      <c r="QSX15" s="192"/>
      <c r="QSY15" s="192"/>
      <c r="QSZ15" s="192"/>
      <c r="QTA15" s="192"/>
      <c r="QTB15" s="192"/>
      <c r="QTC15" s="192"/>
      <c r="QTD15" s="192"/>
      <c r="QTE15" s="192"/>
      <c r="QTF15" s="192"/>
      <c r="QTG15" s="192"/>
      <c r="QTH15" s="192"/>
      <c r="QTI15" s="192"/>
      <c r="QTJ15" s="192"/>
      <c r="QTK15" s="192"/>
      <c r="QTL15" s="192"/>
      <c r="QTM15" s="192"/>
      <c r="QTN15" s="192"/>
      <c r="QTO15" s="192"/>
      <c r="QTP15" s="192"/>
      <c r="QTQ15" s="192"/>
      <c r="QTR15" s="192"/>
      <c r="QTS15" s="192"/>
      <c r="QTT15" s="192"/>
      <c r="QTU15" s="192"/>
      <c r="QTV15" s="192"/>
      <c r="QTW15" s="192"/>
      <c r="QTX15" s="192"/>
      <c r="QTY15" s="192"/>
      <c r="QTZ15" s="192"/>
      <c r="QUA15" s="192"/>
      <c r="QUB15" s="192"/>
      <c r="QUC15" s="192"/>
      <c r="QUD15" s="192"/>
      <c r="QUE15" s="192"/>
      <c r="QUF15" s="192"/>
      <c r="QUG15" s="192"/>
      <c r="QUH15" s="192"/>
      <c r="QUI15" s="192"/>
      <c r="QUJ15" s="192"/>
      <c r="QUK15" s="192"/>
      <c r="QUL15" s="192"/>
      <c r="QUM15" s="192"/>
      <c r="QUN15" s="192"/>
      <c r="QUO15" s="192"/>
      <c r="QUP15" s="192"/>
      <c r="QUQ15" s="192"/>
      <c r="QUR15" s="192"/>
      <c r="QUS15" s="192"/>
      <c r="QUT15" s="192"/>
      <c r="QUU15" s="192"/>
      <c r="QUV15" s="192"/>
      <c r="QUW15" s="192"/>
      <c r="QUX15" s="192"/>
      <c r="QUY15" s="192"/>
      <c r="QUZ15" s="192"/>
      <c r="QVA15" s="192"/>
      <c r="QVB15" s="192"/>
      <c r="QVC15" s="192"/>
      <c r="QVD15" s="192"/>
      <c r="QVE15" s="192"/>
      <c r="QVF15" s="192"/>
      <c r="QVG15" s="192"/>
      <c r="QVH15" s="192"/>
      <c r="QVI15" s="192"/>
      <c r="QVJ15" s="192"/>
      <c r="QVK15" s="192"/>
      <c r="QVL15" s="192"/>
      <c r="QVM15" s="192"/>
      <c r="QVN15" s="192"/>
      <c r="QVO15" s="192"/>
      <c r="QVP15" s="192"/>
      <c r="QVQ15" s="192"/>
      <c r="QVR15" s="192"/>
      <c r="QVS15" s="192"/>
      <c r="QVT15" s="192"/>
      <c r="QVU15" s="192"/>
      <c r="QVV15" s="192"/>
      <c r="QVW15" s="192"/>
      <c r="QVX15" s="192"/>
      <c r="QVY15" s="192"/>
      <c r="QVZ15" s="192"/>
      <c r="QWA15" s="192"/>
      <c r="QWB15" s="192"/>
      <c r="QWC15" s="192"/>
      <c r="QWD15" s="192"/>
      <c r="QWE15" s="192"/>
      <c r="QWF15" s="192"/>
      <c r="QWG15" s="192"/>
      <c r="QWH15" s="192"/>
      <c r="QWI15" s="192"/>
      <c r="QWJ15" s="192"/>
      <c r="QWK15" s="192"/>
      <c r="QWL15" s="192"/>
      <c r="QWM15" s="192"/>
      <c r="QWN15" s="192"/>
      <c r="QWO15" s="192"/>
      <c r="QWP15" s="192"/>
      <c r="QWQ15" s="192"/>
      <c r="QWR15" s="192"/>
      <c r="QWS15" s="192"/>
      <c r="QWT15" s="192"/>
      <c r="QWU15" s="192"/>
      <c r="QWV15" s="192"/>
      <c r="QWW15" s="192"/>
      <c r="QWX15" s="192"/>
      <c r="QWY15" s="192"/>
      <c r="QWZ15" s="192"/>
      <c r="QXA15" s="192"/>
      <c r="QXB15" s="192"/>
      <c r="QXC15" s="192"/>
      <c r="QXD15" s="192"/>
      <c r="QXE15" s="192"/>
      <c r="QXF15" s="192"/>
      <c r="QXG15" s="192"/>
      <c r="QXH15" s="192"/>
      <c r="QXI15" s="192"/>
      <c r="QXJ15" s="192"/>
      <c r="QXK15" s="192"/>
      <c r="QXL15" s="192"/>
      <c r="QXM15" s="192"/>
      <c r="QXN15" s="192"/>
      <c r="QXO15" s="192"/>
      <c r="QXP15" s="192"/>
      <c r="QXQ15" s="192"/>
      <c r="QXR15" s="192"/>
      <c r="QXS15" s="192"/>
      <c r="QXT15" s="192"/>
      <c r="QXU15" s="192"/>
      <c r="QXV15" s="192"/>
      <c r="QXW15" s="192"/>
      <c r="QXX15" s="192"/>
      <c r="QXY15" s="192"/>
      <c r="QXZ15" s="192"/>
      <c r="QYA15" s="192"/>
      <c r="QYB15" s="192"/>
      <c r="QYC15" s="192"/>
      <c r="QYD15" s="192"/>
      <c r="QYE15" s="192"/>
      <c r="QYF15" s="192"/>
      <c r="QYG15" s="192"/>
      <c r="QYH15" s="192"/>
      <c r="QYI15" s="192"/>
      <c r="QYJ15" s="192"/>
      <c r="QYK15" s="192"/>
      <c r="QYL15" s="192"/>
      <c r="QYM15" s="192"/>
      <c r="QYN15" s="192"/>
      <c r="QYO15" s="192"/>
      <c r="QYP15" s="192"/>
      <c r="QYQ15" s="192"/>
      <c r="QYR15" s="192"/>
      <c r="QYS15" s="192"/>
      <c r="QYT15" s="192"/>
      <c r="QYU15" s="192"/>
      <c r="QYV15" s="192"/>
      <c r="QYW15" s="192"/>
      <c r="QYX15" s="192"/>
      <c r="QYY15" s="192"/>
      <c r="QYZ15" s="192"/>
      <c r="QZA15" s="192"/>
      <c r="QZB15" s="192"/>
      <c r="QZC15" s="192"/>
      <c r="QZD15" s="192"/>
      <c r="QZE15" s="192"/>
      <c r="QZF15" s="192"/>
      <c r="QZG15" s="192"/>
      <c r="QZH15" s="192"/>
      <c r="QZI15" s="192"/>
      <c r="QZJ15" s="192"/>
      <c r="QZK15" s="192"/>
      <c r="QZL15" s="192"/>
      <c r="QZM15" s="192"/>
      <c r="QZN15" s="192"/>
      <c r="QZO15" s="192"/>
      <c r="QZP15" s="192"/>
      <c r="QZQ15" s="192"/>
      <c r="QZR15" s="192"/>
      <c r="QZS15" s="192"/>
      <c r="QZT15" s="192"/>
      <c r="QZU15" s="192"/>
      <c r="QZV15" s="192"/>
      <c r="QZW15" s="192"/>
      <c r="QZX15" s="192"/>
      <c r="QZY15" s="192"/>
      <c r="QZZ15" s="192"/>
      <c r="RAA15" s="192"/>
      <c r="RAB15" s="192"/>
      <c r="RAC15" s="192"/>
      <c r="RAD15" s="192"/>
      <c r="RAE15" s="192"/>
      <c r="RAF15" s="192"/>
      <c r="RAG15" s="192"/>
      <c r="RAH15" s="192"/>
      <c r="RAI15" s="192"/>
      <c r="RAJ15" s="192"/>
      <c r="RAK15" s="192"/>
      <c r="RAL15" s="192"/>
      <c r="RAM15" s="192"/>
      <c r="RAN15" s="192"/>
      <c r="RAO15" s="192"/>
      <c r="RAP15" s="192"/>
      <c r="RAQ15" s="192"/>
      <c r="RAR15" s="192"/>
      <c r="RAS15" s="192"/>
      <c r="RAT15" s="192"/>
      <c r="RAU15" s="192"/>
      <c r="RAV15" s="192"/>
      <c r="RAW15" s="192"/>
      <c r="RAX15" s="192"/>
      <c r="RAY15" s="192"/>
      <c r="RAZ15" s="192"/>
      <c r="RBA15" s="192"/>
      <c r="RBB15" s="192"/>
      <c r="RBC15" s="192"/>
      <c r="RBD15" s="192"/>
      <c r="RBE15" s="192"/>
      <c r="RBF15" s="192"/>
      <c r="RBG15" s="192"/>
      <c r="RBH15" s="192"/>
      <c r="RBI15" s="192"/>
      <c r="RBJ15" s="192"/>
      <c r="RBK15" s="192"/>
      <c r="RBL15" s="192"/>
      <c r="RBM15" s="192"/>
      <c r="RBN15" s="192"/>
      <c r="RBO15" s="192"/>
      <c r="RBP15" s="192"/>
      <c r="RBQ15" s="192"/>
      <c r="RBR15" s="192"/>
      <c r="RBS15" s="192"/>
      <c r="RBT15" s="192"/>
      <c r="RBU15" s="192"/>
      <c r="RBV15" s="192"/>
      <c r="RBW15" s="192"/>
      <c r="RBX15" s="192"/>
      <c r="RBY15" s="192"/>
      <c r="RBZ15" s="192"/>
      <c r="RCA15" s="192"/>
      <c r="RCB15" s="192"/>
      <c r="RCC15" s="192"/>
      <c r="RCD15" s="192"/>
      <c r="RCE15" s="192"/>
      <c r="RCF15" s="192"/>
      <c r="RCG15" s="192"/>
      <c r="RCH15" s="192"/>
      <c r="RCI15" s="192"/>
      <c r="RCJ15" s="192"/>
      <c r="RCK15" s="192"/>
      <c r="RCL15" s="192"/>
      <c r="RCM15" s="192"/>
      <c r="RCN15" s="192"/>
      <c r="RCO15" s="192"/>
      <c r="RCP15" s="192"/>
      <c r="RCQ15" s="192"/>
      <c r="RCR15" s="192"/>
      <c r="RCS15" s="192"/>
      <c r="RCT15" s="192"/>
      <c r="RCU15" s="192"/>
      <c r="RCV15" s="192"/>
      <c r="RCW15" s="192"/>
      <c r="RCX15" s="192"/>
      <c r="RCY15" s="192"/>
      <c r="RCZ15" s="192"/>
      <c r="RDA15" s="192"/>
      <c r="RDB15" s="192"/>
      <c r="RDC15" s="192"/>
      <c r="RDD15" s="192"/>
      <c r="RDE15" s="192"/>
      <c r="RDF15" s="192"/>
      <c r="RDG15" s="192"/>
      <c r="RDH15" s="192"/>
      <c r="RDI15" s="192"/>
      <c r="RDJ15" s="192"/>
      <c r="RDK15" s="192"/>
      <c r="RDL15" s="192"/>
      <c r="RDM15" s="192"/>
      <c r="RDN15" s="192"/>
      <c r="RDO15" s="192"/>
      <c r="RDP15" s="192"/>
      <c r="RDQ15" s="192"/>
      <c r="RDR15" s="192"/>
      <c r="RDS15" s="192"/>
      <c r="RDT15" s="192"/>
      <c r="RDU15" s="192"/>
      <c r="RDV15" s="192"/>
      <c r="RDW15" s="192"/>
      <c r="RDX15" s="192"/>
      <c r="RDY15" s="192"/>
      <c r="RDZ15" s="192"/>
      <c r="REA15" s="192"/>
      <c r="REB15" s="192"/>
      <c r="REC15" s="192"/>
      <c r="RED15" s="192"/>
      <c r="REE15" s="192"/>
      <c r="REF15" s="192"/>
      <c r="REG15" s="192"/>
      <c r="REH15" s="192"/>
      <c r="REI15" s="192"/>
      <c r="REJ15" s="192"/>
      <c r="REK15" s="192"/>
      <c r="REL15" s="192"/>
      <c r="REM15" s="192"/>
      <c r="REN15" s="192"/>
      <c r="REO15" s="192"/>
      <c r="REP15" s="192"/>
      <c r="REQ15" s="192"/>
      <c r="RER15" s="192"/>
      <c r="RES15" s="192"/>
      <c r="RET15" s="192"/>
      <c r="REU15" s="192"/>
      <c r="REV15" s="192"/>
      <c r="REW15" s="192"/>
      <c r="REX15" s="192"/>
      <c r="REY15" s="192"/>
      <c r="REZ15" s="192"/>
      <c r="RFA15" s="192"/>
      <c r="RFB15" s="192"/>
      <c r="RFC15" s="192"/>
      <c r="RFD15" s="192"/>
      <c r="RFE15" s="192"/>
      <c r="RFF15" s="192"/>
      <c r="RFG15" s="192"/>
      <c r="RFH15" s="192"/>
      <c r="RFI15" s="192"/>
      <c r="RFJ15" s="192"/>
      <c r="RFK15" s="192"/>
      <c r="RFL15" s="192"/>
      <c r="RFM15" s="192"/>
      <c r="RFN15" s="192"/>
      <c r="RFO15" s="192"/>
      <c r="RFP15" s="192"/>
      <c r="RFQ15" s="192"/>
      <c r="RFR15" s="192"/>
      <c r="RFS15" s="192"/>
      <c r="RFT15" s="192"/>
      <c r="RFU15" s="192"/>
      <c r="RFV15" s="192"/>
      <c r="RFW15" s="192"/>
      <c r="RFX15" s="192"/>
      <c r="RFY15" s="192"/>
      <c r="RFZ15" s="192"/>
      <c r="RGA15" s="192"/>
      <c r="RGB15" s="192"/>
      <c r="RGC15" s="192"/>
      <c r="RGD15" s="192"/>
      <c r="RGE15" s="192"/>
      <c r="RGF15" s="192"/>
      <c r="RGG15" s="192"/>
      <c r="RGH15" s="192"/>
      <c r="RGI15" s="192"/>
      <c r="RGJ15" s="192"/>
      <c r="RGK15" s="192"/>
      <c r="RGL15" s="192"/>
      <c r="RGM15" s="192"/>
      <c r="RGN15" s="192"/>
      <c r="RGO15" s="192"/>
      <c r="RGP15" s="192"/>
      <c r="RGQ15" s="192"/>
      <c r="RGR15" s="192"/>
      <c r="RGS15" s="192"/>
      <c r="RGT15" s="192"/>
      <c r="RGU15" s="192"/>
      <c r="RGV15" s="192"/>
      <c r="RGW15" s="192"/>
      <c r="RGX15" s="192"/>
      <c r="RGY15" s="192"/>
      <c r="RGZ15" s="192"/>
      <c r="RHA15" s="192"/>
      <c r="RHB15" s="192"/>
      <c r="RHC15" s="192"/>
      <c r="RHD15" s="192"/>
      <c r="RHE15" s="192"/>
      <c r="RHF15" s="192"/>
      <c r="RHG15" s="192"/>
      <c r="RHH15" s="192"/>
      <c r="RHI15" s="192"/>
      <c r="RHJ15" s="192"/>
      <c r="RHK15" s="192"/>
      <c r="RHL15" s="192"/>
      <c r="RHM15" s="192"/>
      <c r="RHN15" s="192"/>
      <c r="RHO15" s="192"/>
      <c r="RHP15" s="192"/>
      <c r="RHQ15" s="192"/>
      <c r="RHR15" s="192"/>
      <c r="RHS15" s="192"/>
      <c r="RHT15" s="192"/>
      <c r="RHU15" s="192"/>
      <c r="RHV15" s="192"/>
      <c r="RHW15" s="192"/>
      <c r="RHX15" s="192"/>
      <c r="RHY15" s="192"/>
      <c r="RHZ15" s="192"/>
      <c r="RIA15" s="192"/>
      <c r="RIB15" s="192"/>
      <c r="RIC15" s="192"/>
      <c r="RID15" s="192"/>
      <c r="RIE15" s="192"/>
      <c r="RIF15" s="192"/>
      <c r="RIG15" s="192"/>
      <c r="RIH15" s="192"/>
      <c r="RII15" s="192"/>
      <c r="RIJ15" s="192"/>
      <c r="RIK15" s="192"/>
      <c r="RIL15" s="192"/>
      <c r="RIM15" s="192"/>
      <c r="RIN15" s="192"/>
      <c r="RIO15" s="192"/>
      <c r="RIP15" s="192"/>
      <c r="RIQ15" s="192"/>
      <c r="RIR15" s="192"/>
      <c r="RIS15" s="192"/>
      <c r="RIT15" s="192"/>
      <c r="RIU15" s="192"/>
      <c r="RIV15" s="192"/>
      <c r="RIW15" s="192"/>
      <c r="RIX15" s="192"/>
      <c r="RIY15" s="192"/>
      <c r="RIZ15" s="192"/>
      <c r="RJA15" s="192"/>
      <c r="RJB15" s="192"/>
      <c r="RJC15" s="192"/>
      <c r="RJD15" s="192"/>
      <c r="RJE15" s="192"/>
      <c r="RJF15" s="192"/>
      <c r="RJG15" s="192"/>
      <c r="RJH15" s="192"/>
      <c r="RJI15" s="192"/>
      <c r="RJJ15" s="192"/>
      <c r="RJK15" s="192"/>
      <c r="RJL15" s="192"/>
      <c r="RJM15" s="192"/>
      <c r="RJN15" s="192"/>
      <c r="RJO15" s="192"/>
      <c r="RJP15" s="192"/>
      <c r="RJQ15" s="192"/>
      <c r="RJR15" s="192"/>
      <c r="RJS15" s="192"/>
      <c r="RJT15" s="192"/>
      <c r="RJU15" s="192"/>
      <c r="RJV15" s="192"/>
      <c r="RJW15" s="192"/>
      <c r="RJX15" s="192"/>
      <c r="RJY15" s="192"/>
      <c r="RJZ15" s="192"/>
      <c r="RKA15" s="192"/>
      <c r="RKB15" s="192"/>
      <c r="RKC15" s="192"/>
      <c r="RKD15" s="192"/>
      <c r="RKE15" s="192"/>
      <c r="RKF15" s="192"/>
      <c r="RKG15" s="192"/>
      <c r="RKH15" s="192"/>
      <c r="RKI15" s="192"/>
      <c r="RKJ15" s="192"/>
      <c r="RKK15" s="192"/>
      <c r="RKL15" s="192"/>
      <c r="RKM15" s="192"/>
      <c r="RKN15" s="192"/>
      <c r="RKO15" s="192"/>
      <c r="RKP15" s="192"/>
      <c r="RKQ15" s="192"/>
      <c r="RKR15" s="192"/>
      <c r="RKS15" s="192"/>
      <c r="RKT15" s="192"/>
      <c r="RKU15" s="192"/>
      <c r="RKV15" s="192"/>
      <c r="RKW15" s="192"/>
      <c r="RKX15" s="192"/>
      <c r="RKY15" s="192"/>
      <c r="RKZ15" s="192"/>
      <c r="RLA15" s="192"/>
      <c r="RLB15" s="192"/>
      <c r="RLC15" s="192"/>
      <c r="RLD15" s="192"/>
      <c r="RLE15" s="192"/>
      <c r="RLF15" s="192"/>
      <c r="RLG15" s="192"/>
      <c r="RLH15" s="192"/>
      <c r="RLI15" s="192"/>
      <c r="RLJ15" s="192"/>
      <c r="RLK15" s="192"/>
      <c r="RLL15" s="192"/>
      <c r="RLM15" s="192"/>
      <c r="RLN15" s="192"/>
      <c r="RLO15" s="192"/>
      <c r="RLP15" s="192"/>
      <c r="RLQ15" s="192"/>
      <c r="RLR15" s="192"/>
      <c r="RLS15" s="192"/>
      <c r="RLT15" s="192"/>
      <c r="RLU15" s="192"/>
      <c r="RLV15" s="192"/>
      <c r="RLW15" s="192"/>
      <c r="RLX15" s="192"/>
      <c r="RLY15" s="192"/>
      <c r="RLZ15" s="192"/>
      <c r="RMA15" s="192"/>
      <c r="RMB15" s="192"/>
      <c r="RMC15" s="192"/>
      <c r="RMD15" s="192"/>
      <c r="RME15" s="192"/>
      <c r="RMF15" s="192"/>
      <c r="RMG15" s="192"/>
      <c r="RMH15" s="192"/>
      <c r="RMI15" s="192"/>
      <c r="RMJ15" s="192"/>
      <c r="RMK15" s="192"/>
      <c r="RML15" s="192"/>
      <c r="RMM15" s="192"/>
      <c r="RMN15" s="192"/>
      <c r="RMO15" s="192"/>
      <c r="RMP15" s="192"/>
      <c r="RMQ15" s="192"/>
      <c r="RMR15" s="192"/>
      <c r="RMS15" s="192"/>
      <c r="RMT15" s="192"/>
      <c r="RMU15" s="192"/>
      <c r="RMV15" s="192"/>
      <c r="RMW15" s="192"/>
      <c r="RMX15" s="192"/>
      <c r="RMY15" s="192"/>
      <c r="RMZ15" s="192"/>
      <c r="RNA15" s="192"/>
      <c r="RNB15" s="192"/>
      <c r="RNC15" s="192"/>
      <c r="RND15" s="192"/>
      <c r="RNE15" s="192"/>
      <c r="RNF15" s="192"/>
      <c r="RNG15" s="192"/>
      <c r="RNH15" s="192"/>
      <c r="RNI15" s="192"/>
      <c r="RNJ15" s="192"/>
      <c r="RNK15" s="192"/>
      <c r="RNL15" s="192"/>
      <c r="RNM15" s="192"/>
      <c r="RNN15" s="192"/>
      <c r="RNO15" s="192"/>
      <c r="RNP15" s="192"/>
      <c r="RNQ15" s="192"/>
      <c r="RNR15" s="192"/>
      <c r="RNS15" s="192"/>
      <c r="RNT15" s="192"/>
      <c r="RNU15" s="192"/>
      <c r="RNV15" s="192"/>
      <c r="RNW15" s="192"/>
      <c r="RNX15" s="192"/>
      <c r="RNY15" s="192"/>
      <c r="RNZ15" s="192"/>
      <c r="ROA15" s="192"/>
      <c r="ROB15" s="192"/>
      <c r="ROC15" s="192"/>
      <c r="ROD15" s="192"/>
      <c r="ROE15" s="192"/>
      <c r="ROF15" s="192"/>
      <c r="ROG15" s="192"/>
      <c r="ROH15" s="192"/>
      <c r="ROI15" s="192"/>
      <c r="ROJ15" s="192"/>
      <c r="ROK15" s="192"/>
      <c r="ROL15" s="192"/>
      <c r="ROM15" s="192"/>
      <c r="RON15" s="192"/>
      <c r="ROO15" s="192"/>
      <c r="ROP15" s="192"/>
      <c r="ROQ15" s="192"/>
      <c r="ROR15" s="192"/>
      <c r="ROS15" s="192"/>
      <c r="ROT15" s="192"/>
      <c r="ROU15" s="192"/>
      <c r="ROV15" s="192"/>
      <c r="ROW15" s="192"/>
      <c r="ROX15" s="192"/>
      <c r="ROY15" s="192"/>
      <c r="ROZ15" s="192"/>
      <c r="RPA15" s="192"/>
      <c r="RPB15" s="192"/>
      <c r="RPC15" s="192"/>
      <c r="RPD15" s="192"/>
      <c r="RPE15" s="192"/>
      <c r="RPF15" s="192"/>
      <c r="RPG15" s="192"/>
      <c r="RPH15" s="192"/>
      <c r="RPI15" s="192"/>
      <c r="RPJ15" s="192"/>
      <c r="RPK15" s="192"/>
      <c r="RPL15" s="192"/>
      <c r="RPM15" s="192"/>
      <c r="RPN15" s="192"/>
      <c r="RPO15" s="192"/>
      <c r="RPP15" s="192"/>
      <c r="RPQ15" s="192"/>
      <c r="RPR15" s="192"/>
      <c r="RPS15" s="192"/>
      <c r="RPT15" s="192"/>
      <c r="RPU15" s="192"/>
      <c r="RPV15" s="192"/>
      <c r="RPW15" s="192"/>
      <c r="RPX15" s="192"/>
      <c r="RPY15" s="192"/>
      <c r="RPZ15" s="192"/>
      <c r="RQA15" s="192"/>
      <c r="RQB15" s="192"/>
      <c r="RQC15" s="192"/>
      <c r="RQD15" s="192"/>
      <c r="RQE15" s="192"/>
      <c r="RQF15" s="192"/>
      <c r="RQG15" s="192"/>
      <c r="RQH15" s="192"/>
      <c r="RQI15" s="192"/>
      <c r="RQJ15" s="192"/>
      <c r="RQK15" s="192"/>
      <c r="RQL15" s="192"/>
      <c r="RQM15" s="192"/>
      <c r="RQN15" s="192"/>
      <c r="RQO15" s="192"/>
      <c r="RQP15" s="192"/>
      <c r="RQQ15" s="192"/>
      <c r="RQR15" s="192"/>
      <c r="RQS15" s="192"/>
      <c r="RQT15" s="192"/>
      <c r="RQU15" s="192"/>
      <c r="RQV15" s="192"/>
      <c r="RQW15" s="192"/>
      <c r="RQX15" s="192"/>
      <c r="RQY15" s="192"/>
      <c r="RQZ15" s="192"/>
      <c r="RRA15" s="192"/>
      <c r="RRB15" s="192"/>
      <c r="RRC15" s="192"/>
      <c r="RRD15" s="192"/>
      <c r="RRE15" s="192"/>
      <c r="RRF15" s="192"/>
      <c r="RRG15" s="192"/>
      <c r="RRH15" s="192"/>
      <c r="RRI15" s="192"/>
      <c r="RRJ15" s="192"/>
      <c r="RRK15" s="192"/>
      <c r="RRL15" s="192"/>
      <c r="RRM15" s="192"/>
      <c r="RRN15" s="192"/>
      <c r="RRO15" s="192"/>
      <c r="RRP15" s="192"/>
      <c r="RRQ15" s="192"/>
      <c r="RRR15" s="192"/>
      <c r="RRS15" s="192"/>
      <c r="RRT15" s="192"/>
      <c r="RRU15" s="192"/>
      <c r="RRV15" s="192"/>
      <c r="RRW15" s="192"/>
      <c r="RRX15" s="192"/>
      <c r="RRY15" s="192"/>
      <c r="RRZ15" s="192"/>
      <c r="RSA15" s="192"/>
      <c r="RSB15" s="192"/>
      <c r="RSC15" s="192"/>
      <c r="RSD15" s="192"/>
      <c r="RSE15" s="192"/>
      <c r="RSF15" s="192"/>
      <c r="RSG15" s="192"/>
      <c r="RSH15" s="192"/>
      <c r="RSI15" s="192"/>
      <c r="RSJ15" s="192"/>
      <c r="RSK15" s="192"/>
      <c r="RSL15" s="192"/>
      <c r="RSM15" s="192"/>
      <c r="RSN15" s="192"/>
      <c r="RSO15" s="192"/>
      <c r="RSP15" s="192"/>
      <c r="RSQ15" s="192"/>
      <c r="RSR15" s="192"/>
      <c r="RSS15" s="192"/>
      <c r="RST15" s="192"/>
      <c r="RSU15" s="192"/>
      <c r="RSV15" s="192"/>
      <c r="RSW15" s="192"/>
      <c r="RSX15" s="192"/>
      <c r="RSY15" s="192"/>
      <c r="RSZ15" s="192"/>
      <c r="RTA15" s="192"/>
      <c r="RTB15" s="192"/>
      <c r="RTC15" s="192"/>
      <c r="RTD15" s="192"/>
      <c r="RTE15" s="192"/>
      <c r="RTF15" s="192"/>
      <c r="RTG15" s="192"/>
      <c r="RTH15" s="192"/>
      <c r="RTI15" s="192"/>
      <c r="RTJ15" s="192"/>
      <c r="RTK15" s="192"/>
      <c r="RTL15" s="192"/>
      <c r="RTM15" s="192"/>
      <c r="RTN15" s="192"/>
      <c r="RTO15" s="192"/>
      <c r="RTP15" s="192"/>
      <c r="RTQ15" s="192"/>
      <c r="RTR15" s="192"/>
      <c r="RTS15" s="192"/>
      <c r="RTT15" s="192"/>
      <c r="RTU15" s="192"/>
      <c r="RTV15" s="192"/>
      <c r="RTW15" s="192"/>
      <c r="RTX15" s="192"/>
      <c r="RTY15" s="192"/>
      <c r="RTZ15" s="192"/>
      <c r="RUA15" s="192"/>
      <c r="RUB15" s="192"/>
      <c r="RUC15" s="192"/>
      <c r="RUD15" s="192"/>
      <c r="RUE15" s="192"/>
      <c r="RUF15" s="192"/>
      <c r="RUG15" s="192"/>
      <c r="RUH15" s="192"/>
      <c r="RUI15" s="192"/>
      <c r="RUJ15" s="192"/>
      <c r="RUK15" s="192"/>
      <c r="RUL15" s="192"/>
      <c r="RUM15" s="192"/>
      <c r="RUN15" s="192"/>
      <c r="RUO15" s="192"/>
      <c r="RUP15" s="192"/>
      <c r="RUQ15" s="192"/>
      <c r="RUR15" s="192"/>
      <c r="RUS15" s="192"/>
      <c r="RUT15" s="192"/>
      <c r="RUU15" s="192"/>
      <c r="RUV15" s="192"/>
      <c r="RUW15" s="192"/>
      <c r="RUX15" s="192"/>
      <c r="RUY15" s="192"/>
      <c r="RUZ15" s="192"/>
      <c r="RVA15" s="192"/>
      <c r="RVB15" s="192"/>
      <c r="RVC15" s="192"/>
      <c r="RVD15" s="192"/>
      <c r="RVE15" s="192"/>
      <c r="RVF15" s="192"/>
      <c r="RVG15" s="192"/>
      <c r="RVH15" s="192"/>
      <c r="RVI15" s="192"/>
      <c r="RVJ15" s="192"/>
      <c r="RVK15" s="192"/>
      <c r="RVL15" s="192"/>
      <c r="RVM15" s="192"/>
      <c r="RVN15" s="192"/>
      <c r="RVO15" s="192"/>
      <c r="RVP15" s="192"/>
      <c r="RVQ15" s="192"/>
      <c r="RVR15" s="192"/>
      <c r="RVS15" s="192"/>
      <c r="RVT15" s="192"/>
      <c r="RVU15" s="192"/>
      <c r="RVV15" s="192"/>
      <c r="RVW15" s="192"/>
      <c r="RVX15" s="192"/>
      <c r="RVY15" s="192"/>
      <c r="RVZ15" s="192"/>
      <c r="RWA15" s="192"/>
      <c r="RWB15" s="192"/>
      <c r="RWC15" s="192"/>
      <c r="RWD15" s="192"/>
      <c r="RWE15" s="192"/>
      <c r="RWF15" s="192"/>
      <c r="RWG15" s="192"/>
      <c r="RWH15" s="192"/>
      <c r="RWI15" s="192"/>
      <c r="RWJ15" s="192"/>
      <c r="RWK15" s="192"/>
      <c r="RWL15" s="192"/>
      <c r="RWM15" s="192"/>
      <c r="RWN15" s="192"/>
      <c r="RWO15" s="192"/>
      <c r="RWP15" s="192"/>
      <c r="RWQ15" s="192"/>
      <c r="RWR15" s="192"/>
      <c r="RWS15" s="192"/>
      <c r="RWT15" s="192"/>
      <c r="RWU15" s="192"/>
      <c r="RWV15" s="192"/>
      <c r="RWW15" s="192"/>
      <c r="RWX15" s="192"/>
      <c r="RWY15" s="192"/>
      <c r="RWZ15" s="192"/>
      <c r="RXA15" s="192"/>
      <c r="RXB15" s="192"/>
      <c r="RXC15" s="192"/>
      <c r="RXD15" s="192"/>
      <c r="RXE15" s="192"/>
      <c r="RXF15" s="192"/>
      <c r="RXG15" s="192"/>
      <c r="RXH15" s="192"/>
      <c r="RXI15" s="192"/>
      <c r="RXJ15" s="192"/>
      <c r="RXK15" s="192"/>
      <c r="RXL15" s="192"/>
      <c r="RXM15" s="192"/>
      <c r="RXN15" s="192"/>
      <c r="RXO15" s="192"/>
      <c r="RXP15" s="192"/>
      <c r="RXQ15" s="192"/>
      <c r="RXR15" s="192"/>
      <c r="RXS15" s="192"/>
      <c r="RXT15" s="192"/>
      <c r="RXU15" s="192"/>
      <c r="RXV15" s="192"/>
      <c r="RXW15" s="192"/>
      <c r="RXX15" s="192"/>
      <c r="RXY15" s="192"/>
      <c r="RXZ15" s="192"/>
      <c r="RYA15" s="192"/>
      <c r="RYB15" s="192"/>
      <c r="RYC15" s="192"/>
      <c r="RYD15" s="192"/>
      <c r="RYE15" s="192"/>
      <c r="RYF15" s="192"/>
      <c r="RYG15" s="192"/>
      <c r="RYH15" s="192"/>
      <c r="RYI15" s="192"/>
      <c r="RYJ15" s="192"/>
      <c r="RYK15" s="192"/>
      <c r="RYL15" s="192"/>
      <c r="RYM15" s="192"/>
      <c r="RYN15" s="192"/>
      <c r="RYO15" s="192"/>
      <c r="RYP15" s="192"/>
      <c r="RYQ15" s="192"/>
      <c r="RYR15" s="192"/>
      <c r="RYS15" s="192"/>
      <c r="RYT15" s="192"/>
      <c r="RYU15" s="192"/>
      <c r="RYV15" s="192"/>
      <c r="RYW15" s="192"/>
      <c r="RYX15" s="192"/>
      <c r="RYY15" s="192"/>
      <c r="RYZ15" s="192"/>
      <c r="RZA15" s="192"/>
      <c r="RZB15" s="192"/>
      <c r="RZC15" s="192"/>
      <c r="RZD15" s="192"/>
      <c r="RZE15" s="192"/>
      <c r="RZF15" s="192"/>
      <c r="RZG15" s="192"/>
      <c r="RZH15" s="192"/>
      <c r="RZI15" s="192"/>
      <c r="RZJ15" s="192"/>
      <c r="RZK15" s="192"/>
      <c r="RZL15" s="192"/>
      <c r="RZM15" s="192"/>
      <c r="RZN15" s="192"/>
      <c r="RZO15" s="192"/>
      <c r="RZP15" s="192"/>
      <c r="RZQ15" s="192"/>
      <c r="RZR15" s="192"/>
      <c r="RZS15" s="192"/>
      <c r="RZT15" s="192"/>
      <c r="RZU15" s="192"/>
      <c r="RZV15" s="192"/>
      <c r="RZW15" s="192"/>
      <c r="RZX15" s="192"/>
      <c r="RZY15" s="192"/>
      <c r="RZZ15" s="192"/>
      <c r="SAA15" s="192"/>
      <c r="SAB15" s="192"/>
      <c r="SAC15" s="192"/>
      <c r="SAD15" s="192"/>
      <c r="SAE15" s="192"/>
      <c r="SAF15" s="192"/>
      <c r="SAG15" s="192"/>
      <c r="SAH15" s="192"/>
      <c r="SAI15" s="192"/>
      <c r="SAJ15" s="192"/>
      <c r="SAK15" s="192"/>
      <c r="SAL15" s="192"/>
      <c r="SAM15" s="192"/>
      <c r="SAN15" s="192"/>
      <c r="SAO15" s="192"/>
      <c r="SAP15" s="192"/>
      <c r="SAQ15" s="192"/>
      <c r="SAR15" s="192"/>
      <c r="SAS15" s="192"/>
      <c r="SAT15" s="192"/>
      <c r="SAU15" s="192"/>
      <c r="SAV15" s="192"/>
      <c r="SAW15" s="192"/>
      <c r="SAX15" s="192"/>
      <c r="SAY15" s="192"/>
      <c r="SAZ15" s="192"/>
      <c r="SBA15" s="192"/>
      <c r="SBB15" s="192"/>
      <c r="SBC15" s="192"/>
      <c r="SBD15" s="192"/>
      <c r="SBE15" s="192"/>
      <c r="SBF15" s="192"/>
      <c r="SBG15" s="192"/>
      <c r="SBH15" s="192"/>
      <c r="SBI15" s="192"/>
      <c r="SBJ15" s="192"/>
      <c r="SBK15" s="192"/>
      <c r="SBL15" s="192"/>
      <c r="SBM15" s="192"/>
      <c r="SBN15" s="192"/>
      <c r="SBO15" s="192"/>
      <c r="SBP15" s="192"/>
      <c r="SBQ15" s="192"/>
      <c r="SBR15" s="192"/>
      <c r="SBS15" s="192"/>
      <c r="SBT15" s="192"/>
      <c r="SBU15" s="192"/>
      <c r="SBV15" s="192"/>
      <c r="SBW15" s="192"/>
      <c r="SBX15" s="192"/>
      <c r="SBY15" s="192"/>
      <c r="SBZ15" s="192"/>
      <c r="SCA15" s="192"/>
      <c r="SCB15" s="192"/>
      <c r="SCC15" s="192"/>
      <c r="SCD15" s="192"/>
      <c r="SCE15" s="192"/>
      <c r="SCF15" s="192"/>
      <c r="SCG15" s="192"/>
      <c r="SCH15" s="192"/>
      <c r="SCI15" s="192"/>
      <c r="SCJ15" s="192"/>
      <c r="SCK15" s="192"/>
      <c r="SCL15" s="192"/>
      <c r="SCM15" s="192"/>
      <c r="SCN15" s="192"/>
      <c r="SCO15" s="192"/>
      <c r="SCP15" s="192"/>
      <c r="SCQ15" s="192"/>
      <c r="SCR15" s="192"/>
      <c r="SCS15" s="192"/>
      <c r="SCT15" s="192"/>
      <c r="SCU15" s="192"/>
      <c r="SCV15" s="192"/>
      <c r="SCW15" s="192"/>
      <c r="SCX15" s="192"/>
      <c r="SCY15" s="192"/>
      <c r="SCZ15" s="192"/>
      <c r="SDA15" s="192"/>
      <c r="SDB15" s="192"/>
      <c r="SDC15" s="192"/>
      <c r="SDD15" s="192"/>
      <c r="SDE15" s="192"/>
      <c r="SDF15" s="192"/>
      <c r="SDG15" s="192"/>
      <c r="SDH15" s="192"/>
      <c r="SDI15" s="192"/>
      <c r="SDJ15" s="192"/>
      <c r="SDK15" s="192"/>
      <c r="SDL15" s="192"/>
      <c r="SDM15" s="192"/>
      <c r="SDN15" s="192"/>
      <c r="SDO15" s="192"/>
      <c r="SDP15" s="192"/>
      <c r="SDQ15" s="192"/>
      <c r="SDR15" s="192"/>
      <c r="SDS15" s="192"/>
      <c r="SDT15" s="192"/>
      <c r="SDU15" s="192"/>
      <c r="SDV15" s="192"/>
      <c r="SDW15" s="192"/>
      <c r="SDX15" s="192"/>
      <c r="SDY15" s="192"/>
      <c r="SDZ15" s="192"/>
      <c r="SEA15" s="192"/>
      <c r="SEB15" s="192"/>
      <c r="SEC15" s="192"/>
      <c r="SED15" s="192"/>
      <c r="SEE15" s="192"/>
      <c r="SEF15" s="192"/>
      <c r="SEG15" s="192"/>
      <c r="SEH15" s="192"/>
      <c r="SEI15" s="192"/>
      <c r="SEJ15" s="192"/>
      <c r="SEK15" s="192"/>
      <c r="SEL15" s="192"/>
      <c r="SEM15" s="192"/>
      <c r="SEN15" s="192"/>
      <c r="SEO15" s="192"/>
      <c r="SEP15" s="192"/>
      <c r="SEQ15" s="192"/>
      <c r="SER15" s="192"/>
      <c r="SES15" s="192"/>
      <c r="SET15" s="192"/>
      <c r="SEU15" s="192"/>
      <c r="SEV15" s="192"/>
      <c r="SEW15" s="192"/>
      <c r="SEX15" s="192"/>
      <c r="SEY15" s="192"/>
      <c r="SEZ15" s="192"/>
      <c r="SFA15" s="192"/>
      <c r="SFB15" s="192"/>
      <c r="SFC15" s="192"/>
      <c r="SFD15" s="192"/>
      <c r="SFE15" s="192"/>
      <c r="SFF15" s="192"/>
      <c r="SFG15" s="192"/>
      <c r="SFH15" s="192"/>
      <c r="SFI15" s="192"/>
      <c r="SFJ15" s="192"/>
      <c r="SFK15" s="192"/>
      <c r="SFL15" s="192"/>
      <c r="SFM15" s="192"/>
      <c r="SFN15" s="192"/>
      <c r="SFO15" s="192"/>
      <c r="SFP15" s="192"/>
      <c r="SFQ15" s="192"/>
      <c r="SFR15" s="192"/>
      <c r="SFS15" s="192"/>
      <c r="SFT15" s="192"/>
      <c r="SFU15" s="192"/>
      <c r="SFV15" s="192"/>
      <c r="SFW15" s="192"/>
      <c r="SFX15" s="192"/>
      <c r="SFY15" s="192"/>
      <c r="SFZ15" s="192"/>
      <c r="SGA15" s="192"/>
      <c r="SGB15" s="192"/>
      <c r="SGC15" s="192"/>
      <c r="SGD15" s="192"/>
      <c r="SGE15" s="192"/>
      <c r="SGF15" s="192"/>
      <c r="SGG15" s="192"/>
      <c r="SGH15" s="192"/>
      <c r="SGI15" s="192"/>
      <c r="SGJ15" s="192"/>
      <c r="SGK15" s="192"/>
      <c r="SGL15" s="192"/>
      <c r="SGM15" s="192"/>
      <c r="SGN15" s="192"/>
      <c r="SGO15" s="192"/>
      <c r="SGP15" s="192"/>
      <c r="SGQ15" s="192"/>
      <c r="SGR15" s="192"/>
      <c r="SGS15" s="192"/>
      <c r="SGT15" s="192"/>
      <c r="SGU15" s="192"/>
      <c r="SGV15" s="192"/>
      <c r="SGW15" s="192"/>
      <c r="SGX15" s="192"/>
      <c r="SGY15" s="192"/>
      <c r="SGZ15" s="192"/>
      <c r="SHA15" s="192"/>
      <c r="SHB15" s="192"/>
      <c r="SHC15" s="192"/>
      <c r="SHD15" s="192"/>
      <c r="SHE15" s="192"/>
      <c r="SHF15" s="192"/>
      <c r="SHG15" s="192"/>
      <c r="SHH15" s="192"/>
      <c r="SHI15" s="192"/>
      <c r="SHJ15" s="192"/>
      <c r="SHK15" s="192"/>
      <c r="SHL15" s="192"/>
      <c r="SHM15" s="192"/>
      <c r="SHN15" s="192"/>
      <c r="SHO15" s="192"/>
      <c r="SHP15" s="192"/>
      <c r="SHQ15" s="192"/>
      <c r="SHR15" s="192"/>
      <c r="SHS15" s="192"/>
      <c r="SHT15" s="192"/>
      <c r="SHU15" s="192"/>
      <c r="SHV15" s="192"/>
      <c r="SHW15" s="192"/>
      <c r="SHX15" s="192"/>
      <c r="SHY15" s="192"/>
      <c r="SHZ15" s="192"/>
      <c r="SIA15" s="192"/>
      <c r="SIB15" s="192"/>
      <c r="SIC15" s="192"/>
      <c r="SID15" s="192"/>
      <c r="SIE15" s="192"/>
      <c r="SIF15" s="192"/>
      <c r="SIG15" s="192"/>
      <c r="SIH15" s="192"/>
      <c r="SII15" s="192"/>
      <c r="SIJ15" s="192"/>
      <c r="SIK15" s="192"/>
      <c r="SIL15" s="192"/>
      <c r="SIM15" s="192"/>
      <c r="SIN15" s="192"/>
      <c r="SIO15" s="192"/>
      <c r="SIP15" s="192"/>
      <c r="SIQ15" s="192"/>
      <c r="SIR15" s="192"/>
      <c r="SIS15" s="192"/>
      <c r="SIT15" s="192"/>
      <c r="SIU15" s="192"/>
      <c r="SIV15" s="192"/>
      <c r="SIW15" s="192"/>
      <c r="SIX15" s="192"/>
      <c r="SIY15" s="192"/>
      <c r="SIZ15" s="192"/>
      <c r="SJA15" s="192"/>
      <c r="SJB15" s="192"/>
      <c r="SJC15" s="192"/>
      <c r="SJD15" s="192"/>
      <c r="SJE15" s="192"/>
      <c r="SJF15" s="192"/>
      <c r="SJG15" s="192"/>
      <c r="SJH15" s="192"/>
      <c r="SJI15" s="192"/>
      <c r="SJJ15" s="192"/>
      <c r="SJK15" s="192"/>
      <c r="SJL15" s="192"/>
      <c r="SJM15" s="192"/>
      <c r="SJN15" s="192"/>
      <c r="SJO15" s="192"/>
      <c r="SJP15" s="192"/>
      <c r="SJQ15" s="192"/>
      <c r="SJR15" s="192"/>
      <c r="SJS15" s="192"/>
      <c r="SJT15" s="192"/>
      <c r="SJU15" s="192"/>
      <c r="SJV15" s="192"/>
      <c r="SJW15" s="192"/>
      <c r="SJX15" s="192"/>
      <c r="SJY15" s="192"/>
      <c r="SJZ15" s="192"/>
      <c r="SKA15" s="192"/>
      <c r="SKB15" s="192"/>
      <c r="SKC15" s="192"/>
      <c r="SKD15" s="192"/>
      <c r="SKE15" s="192"/>
      <c r="SKF15" s="192"/>
      <c r="SKG15" s="192"/>
      <c r="SKH15" s="192"/>
      <c r="SKI15" s="192"/>
      <c r="SKJ15" s="192"/>
      <c r="SKK15" s="192"/>
      <c r="SKL15" s="192"/>
      <c r="SKM15" s="192"/>
      <c r="SKN15" s="192"/>
      <c r="SKO15" s="192"/>
      <c r="SKP15" s="192"/>
      <c r="SKQ15" s="192"/>
      <c r="SKR15" s="192"/>
      <c r="SKS15" s="192"/>
      <c r="SKT15" s="192"/>
      <c r="SKU15" s="192"/>
      <c r="SKV15" s="192"/>
      <c r="SKW15" s="192"/>
      <c r="SKX15" s="192"/>
      <c r="SKY15" s="192"/>
      <c r="SKZ15" s="192"/>
      <c r="SLA15" s="192"/>
      <c r="SLB15" s="192"/>
      <c r="SLC15" s="192"/>
      <c r="SLD15" s="192"/>
      <c r="SLE15" s="192"/>
      <c r="SLF15" s="192"/>
      <c r="SLG15" s="192"/>
      <c r="SLH15" s="192"/>
      <c r="SLI15" s="192"/>
      <c r="SLJ15" s="192"/>
      <c r="SLK15" s="192"/>
      <c r="SLL15" s="192"/>
      <c r="SLM15" s="192"/>
      <c r="SLN15" s="192"/>
      <c r="SLO15" s="192"/>
      <c r="SLP15" s="192"/>
      <c r="SLQ15" s="192"/>
      <c r="SLR15" s="192"/>
      <c r="SLS15" s="192"/>
      <c r="SLT15" s="192"/>
      <c r="SLU15" s="192"/>
      <c r="SLV15" s="192"/>
      <c r="SLW15" s="192"/>
      <c r="SLX15" s="192"/>
      <c r="SLY15" s="192"/>
      <c r="SLZ15" s="192"/>
      <c r="SMA15" s="192"/>
      <c r="SMB15" s="192"/>
      <c r="SMC15" s="192"/>
      <c r="SMD15" s="192"/>
      <c r="SME15" s="192"/>
      <c r="SMF15" s="192"/>
      <c r="SMG15" s="192"/>
      <c r="SMH15" s="192"/>
      <c r="SMI15" s="192"/>
      <c r="SMJ15" s="192"/>
      <c r="SMK15" s="192"/>
      <c r="SML15" s="192"/>
      <c r="SMM15" s="192"/>
      <c r="SMN15" s="192"/>
      <c r="SMO15" s="192"/>
      <c r="SMP15" s="192"/>
      <c r="SMQ15" s="192"/>
      <c r="SMR15" s="192"/>
      <c r="SMS15" s="192"/>
      <c r="SMT15" s="192"/>
      <c r="SMU15" s="192"/>
      <c r="SMV15" s="192"/>
      <c r="SMW15" s="192"/>
      <c r="SMX15" s="192"/>
      <c r="SMY15" s="192"/>
      <c r="SMZ15" s="192"/>
      <c r="SNA15" s="192"/>
      <c r="SNB15" s="192"/>
      <c r="SNC15" s="192"/>
      <c r="SND15" s="192"/>
      <c r="SNE15" s="192"/>
      <c r="SNF15" s="192"/>
      <c r="SNG15" s="192"/>
      <c r="SNH15" s="192"/>
      <c r="SNI15" s="192"/>
      <c r="SNJ15" s="192"/>
      <c r="SNK15" s="192"/>
      <c r="SNL15" s="192"/>
      <c r="SNM15" s="192"/>
      <c r="SNN15" s="192"/>
      <c r="SNO15" s="192"/>
      <c r="SNP15" s="192"/>
      <c r="SNQ15" s="192"/>
      <c r="SNR15" s="192"/>
      <c r="SNS15" s="192"/>
      <c r="SNT15" s="192"/>
      <c r="SNU15" s="192"/>
      <c r="SNV15" s="192"/>
      <c r="SNW15" s="192"/>
      <c r="SNX15" s="192"/>
      <c r="SNY15" s="192"/>
      <c r="SNZ15" s="192"/>
      <c r="SOA15" s="192"/>
      <c r="SOB15" s="192"/>
      <c r="SOC15" s="192"/>
      <c r="SOD15" s="192"/>
      <c r="SOE15" s="192"/>
      <c r="SOF15" s="192"/>
      <c r="SOG15" s="192"/>
      <c r="SOH15" s="192"/>
      <c r="SOI15" s="192"/>
      <c r="SOJ15" s="192"/>
      <c r="SOK15" s="192"/>
      <c r="SOL15" s="192"/>
      <c r="SOM15" s="192"/>
      <c r="SON15" s="192"/>
      <c r="SOO15" s="192"/>
      <c r="SOP15" s="192"/>
      <c r="SOQ15" s="192"/>
      <c r="SOR15" s="192"/>
      <c r="SOS15" s="192"/>
      <c r="SOT15" s="192"/>
      <c r="SOU15" s="192"/>
      <c r="SOV15" s="192"/>
      <c r="SOW15" s="192"/>
      <c r="SOX15" s="192"/>
      <c r="SOY15" s="192"/>
      <c r="SOZ15" s="192"/>
      <c r="SPA15" s="192"/>
      <c r="SPB15" s="192"/>
      <c r="SPC15" s="192"/>
      <c r="SPD15" s="192"/>
      <c r="SPE15" s="192"/>
      <c r="SPF15" s="192"/>
      <c r="SPG15" s="192"/>
      <c r="SPH15" s="192"/>
      <c r="SPI15" s="192"/>
      <c r="SPJ15" s="192"/>
      <c r="SPK15" s="192"/>
      <c r="SPL15" s="192"/>
      <c r="SPM15" s="192"/>
      <c r="SPN15" s="192"/>
      <c r="SPO15" s="192"/>
      <c r="SPP15" s="192"/>
      <c r="SPQ15" s="192"/>
      <c r="SPR15" s="192"/>
      <c r="SPS15" s="192"/>
      <c r="SPT15" s="192"/>
      <c r="SPU15" s="192"/>
      <c r="SPV15" s="192"/>
      <c r="SPW15" s="192"/>
      <c r="SPX15" s="192"/>
      <c r="SPY15" s="192"/>
      <c r="SPZ15" s="192"/>
      <c r="SQA15" s="192"/>
      <c r="SQB15" s="192"/>
      <c r="SQC15" s="192"/>
      <c r="SQD15" s="192"/>
      <c r="SQE15" s="192"/>
      <c r="SQF15" s="192"/>
      <c r="SQG15" s="192"/>
      <c r="SQH15" s="192"/>
      <c r="SQI15" s="192"/>
      <c r="SQJ15" s="192"/>
      <c r="SQK15" s="192"/>
      <c r="SQL15" s="192"/>
      <c r="SQM15" s="192"/>
      <c r="SQN15" s="192"/>
      <c r="SQO15" s="192"/>
      <c r="SQP15" s="192"/>
      <c r="SQQ15" s="192"/>
      <c r="SQR15" s="192"/>
      <c r="SQS15" s="192"/>
      <c r="SQT15" s="192"/>
      <c r="SQU15" s="192"/>
      <c r="SQV15" s="192"/>
      <c r="SQW15" s="192"/>
      <c r="SQX15" s="192"/>
      <c r="SQY15" s="192"/>
      <c r="SQZ15" s="192"/>
      <c r="SRA15" s="192"/>
      <c r="SRB15" s="192"/>
      <c r="SRC15" s="192"/>
      <c r="SRD15" s="192"/>
      <c r="SRE15" s="192"/>
      <c r="SRF15" s="192"/>
      <c r="SRG15" s="192"/>
      <c r="SRH15" s="192"/>
      <c r="SRI15" s="192"/>
      <c r="SRJ15" s="192"/>
      <c r="SRK15" s="192"/>
      <c r="SRL15" s="192"/>
      <c r="SRM15" s="192"/>
      <c r="SRN15" s="192"/>
      <c r="SRO15" s="192"/>
      <c r="SRP15" s="192"/>
      <c r="SRQ15" s="192"/>
      <c r="SRR15" s="192"/>
      <c r="SRS15" s="192"/>
      <c r="SRT15" s="192"/>
      <c r="SRU15" s="192"/>
      <c r="SRV15" s="192"/>
      <c r="SRW15" s="192"/>
      <c r="SRX15" s="192"/>
      <c r="SRY15" s="192"/>
      <c r="SRZ15" s="192"/>
      <c r="SSA15" s="192"/>
      <c r="SSB15" s="192"/>
      <c r="SSC15" s="192"/>
      <c r="SSD15" s="192"/>
      <c r="SSE15" s="192"/>
      <c r="SSF15" s="192"/>
      <c r="SSG15" s="192"/>
      <c r="SSH15" s="192"/>
      <c r="SSI15" s="192"/>
      <c r="SSJ15" s="192"/>
      <c r="SSK15" s="192"/>
      <c r="SSL15" s="192"/>
      <c r="SSM15" s="192"/>
      <c r="SSN15" s="192"/>
      <c r="SSO15" s="192"/>
      <c r="SSP15" s="192"/>
      <c r="SSQ15" s="192"/>
      <c r="SSR15" s="192"/>
      <c r="SSS15" s="192"/>
      <c r="SST15" s="192"/>
      <c r="SSU15" s="192"/>
      <c r="SSV15" s="192"/>
      <c r="SSW15" s="192"/>
      <c r="SSX15" s="192"/>
      <c r="SSY15" s="192"/>
      <c r="SSZ15" s="192"/>
      <c r="STA15" s="192"/>
      <c r="STB15" s="192"/>
      <c r="STC15" s="192"/>
      <c r="STD15" s="192"/>
      <c r="STE15" s="192"/>
      <c r="STF15" s="192"/>
      <c r="STG15" s="192"/>
      <c r="STH15" s="192"/>
      <c r="STI15" s="192"/>
      <c r="STJ15" s="192"/>
      <c r="STK15" s="192"/>
      <c r="STL15" s="192"/>
      <c r="STM15" s="192"/>
      <c r="STN15" s="192"/>
      <c r="STO15" s="192"/>
      <c r="STP15" s="192"/>
      <c r="STQ15" s="192"/>
      <c r="STR15" s="192"/>
      <c r="STS15" s="192"/>
      <c r="STT15" s="192"/>
      <c r="STU15" s="192"/>
      <c r="STV15" s="192"/>
      <c r="STW15" s="192"/>
      <c r="STX15" s="192"/>
      <c r="STY15" s="192"/>
      <c r="STZ15" s="192"/>
      <c r="SUA15" s="192"/>
      <c r="SUB15" s="192"/>
      <c r="SUC15" s="192"/>
      <c r="SUD15" s="192"/>
      <c r="SUE15" s="192"/>
      <c r="SUF15" s="192"/>
      <c r="SUG15" s="192"/>
      <c r="SUH15" s="192"/>
      <c r="SUI15" s="192"/>
      <c r="SUJ15" s="192"/>
      <c r="SUK15" s="192"/>
      <c r="SUL15" s="192"/>
      <c r="SUM15" s="192"/>
      <c r="SUN15" s="192"/>
      <c r="SUO15" s="192"/>
      <c r="SUP15" s="192"/>
      <c r="SUQ15" s="192"/>
      <c r="SUR15" s="192"/>
      <c r="SUS15" s="192"/>
      <c r="SUT15" s="192"/>
      <c r="SUU15" s="192"/>
      <c r="SUV15" s="192"/>
      <c r="SUW15" s="192"/>
      <c r="SUX15" s="192"/>
      <c r="SUY15" s="192"/>
      <c r="SUZ15" s="192"/>
      <c r="SVA15" s="192"/>
      <c r="SVB15" s="192"/>
      <c r="SVC15" s="192"/>
      <c r="SVD15" s="192"/>
      <c r="SVE15" s="192"/>
      <c r="SVF15" s="192"/>
      <c r="SVG15" s="192"/>
      <c r="SVH15" s="192"/>
      <c r="SVI15" s="192"/>
      <c r="SVJ15" s="192"/>
      <c r="SVK15" s="192"/>
      <c r="SVL15" s="192"/>
      <c r="SVM15" s="192"/>
      <c r="SVN15" s="192"/>
      <c r="SVO15" s="192"/>
      <c r="SVP15" s="192"/>
      <c r="SVQ15" s="192"/>
      <c r="SVR15" s="192"/>
      <c r="SVS15" s="192"/>
      <c r="SVT15" s="192"/>
      <c r="SVU15" s="192"/>
      <c r="SVV15" s="192"/>
      <c r="SVW15" s="192"/>
      <c r="SVX15" s="192"/>
      <c r="SVY15" s="192"/>
      <c r="SVZ15" s="192"/>
      <c r="SWA15" s="192"/>
      <c r="SWB15" s="192"/>
      <c r="SWC15" s="192"/>
      <c r="SWD15" s="192"/>
      <c r="SWE15" s="192"/>
      <c r="SWF15" s="192"/>
      <c r="SWG15" s="192"/>
      <c r="SWH15" s="192"/>
      <c r="SWI15" s="192"/>
      <c r="SWJ15" s="192"/>
      <c r="SWK15" s="192"/>
      <c r="SWL15" s="192"/>
      <c r="SWM15" s="192"/>
      <c r="SWN15" s="192"/>
      <c r="SWO15" s="192"/>
      <c r="SWP15" s="192"/>
      <c r="SWQ15" s="192"/>
      <c r="SWR15" s="192"/>
      <c r="SWS15" s="192"/>
      <c r="SWT15" s="192"/>
      <c r="SWU15" s="192"/>
      <c r="SWV15" s="192"/>
      <c r="SWW15" s="192"/>
      <c r="SWX15" s="192"/>
      <c r="SWY15" s="192"/>
      <c r="SWZ15" s="192"/>
      <c r="SXA15" s="192"/>
      <c r="SXB15" s="192"/>
      <c r="SXC15" s="192"/>
      <c r="SXD15" s="192"/>
      <c r="SXE15" s="192"/>
      <c r="SXF15" s="192"/>
      <c r="SXG15" s="192"/>
      <c r="SXH15" s="192"/>
      <c r="SXI15" s="192"/>
      <c r="SXJ15" s="192"/>
      <c r="SXK15" s="192"/>
      <c r="SXL15" s="192"/>
      <c r="SXM15" s="192"/>
      <c r="SXN15" s="192"/>
      <c r="SXO15" s="192"/>
      <c r="SXP15" s="192"/>
      <c r="SXQ15" s="192"/>
      <c r="SXR15" s="192"/>
      <c r="SXS15" s="192"/>
      <c r="SXT15" s="192"/>
      <c r="SXU15" s="192"/>
      <c r="SXV15" s="192"/>
      <c r="SXW15" s="192"/>
      <c r="SXX15" s="192"/>
      <c r="SXY15" s="192"/>
      <c r="SXZ15" s="192"/>
      <c r="SYA15" s="192"/>
      <c r="SYB15" s="192"/>
      <c r="SYC15" s="192"/>
      <c r="SYD15" s="192"/>
      <c r="SYE15" s="192"/>
      <c r="SYF15" s="192"/>
      <c r="SYG15" s="192"/>
      <c r="SYH15" s="192"/>
      <c r="SYI15" s="192"/>
      <c r="SYJ15" s="192"/>
      <c r="SYK15" s="192"/>
      <c r="SYL15" s="192"/>
      <c r="SYM15" s="192"/>
      <c r="SYN15" s="192"/>
      <c r="SYO15" s="192"/>
      <c r="SYP15" s="192"/>
      <c r="SYQ15" s="192"/>
      <c r="SYR15" s="192"/>
      <c r="SYS15" s="192"/>
      <c r="SYT15" s="192"/>
      <c r="SYU15" s="192"/>
      <c r="SYV15" s="192"/>
      <c r="SYW15" s="192"/>
      <c r="SYX15" s="192"/>
      <c r="SYY15" s="192"/>
      <c r="SYZ15" s="192"/>
      <c r="SZA15" s="192"/>
      <c r="SZB15" s="192"/>
      <c r="SZC15" s="192"/>
      <c r="SZD15" s="192"/>
      <c r="SZE15" s="192"/>
      <c r="SZF15" s="192"/>
      <c r="SZG15" s="192"/>
      <c r="SZH15" s="192"/>
      <c r="SZI15" s="192"/>
      <c r="SZJ15" s="192"/>
      <c r="SZK15" s="192"/>
      <c r="SZL15" s="192"/>
      <c r="SZM15" s="192"/>
      <c r="SZN15" s="192"/>
      <c r="SZO15" s="192"/>
      <c r="SZP15" s="192"/>
      <c r="SZQ15" s="192"/>
      <c r="SZR15" s="192"/>
      <c r="SZS15" s="192"/>
      <c r="SZT15" s="192"/>
      <c r="SZU15" s="192"/>
      <c r="SZV15" s="192"/>
      <c r="SZW15" s="192"/>
      <c r="SZX15" s="192"/>
      <c r="SZY15" s="192"/>
      <c r="SZZ15" s="192"/>
      <c r="TAA15" s="192"/>
      <c r="TAB15" s="192"/>
      <c r="TAC15" s="192"/>
      <c r="TAD15" s="192"/>
      <c r="TAE15" s="192"/>
      <c r="TAF15" s="192"/>
      <c r="TAG15" s="192"/>
      <c r="TAH15" s="192"/>
      <c r="TAI15" s="192"/>
      <c r="TAJ15" s="192"/>
      <c r="TAK15" s="192"/>
      <c r="TAL15" s="192"/>
      <c r="TAM15" s="192"/>
      <c r="TAN15" s="192"/>
      <c r="TAO15" s="192"/>
      <c r="TAP15" s="192"/>
      <c r="TAQ15" s="192"/>
      <c r="TAR15" s="192"/>
      <c r="TAS15" s="192"/>
      <c r="TAT15" s="192"/>
      <c r="TAU15" s="192"/>
      <c r="TAV15" s="192"/>
      <c r="TAW15" s="192"/>
      <c r="TAX15" s="192"/>
      <c r="TAY15" s="192"/>
      <c r="TAZ15" s="192"/>
      <c r="TBA15" s="192"/>
      <c r="TBB15" s="192"/>
      <c r="TBC15" s="192"/>
      <c r="TBD15" s="192"/>
      <c r="TBE15" s="192"/>
      <c r="TBF15" s="192"/>
      <c r="TBG15" s="192"/>
      <c r="TBH15" s="192"/>
      <c r="TBI15" s="192"/>
      <c r="TBJ15" s="192"/>
      <c r="TBK15" s="192"/>
      <c r="TBL15" s="192"/>
      <c r="TBM15" s="192"/>
      <c r="TBN15" s="192"/>
      <c r="TBO15" s="192"/>
      <c r="TBP15" s="192"/>
      <c r="TBQ15" s="192"/>
      <c r="TBR15" s="192"/>
      <c r="TBS15" s="192"/>
      <c r="TBT15" s="192"/>
      <c r="TBU15" s="192"/>
      <c r="TBV15" s="192"/>
      <c r="TBW15" s="192"/>
      <c r="TBX15" s="192"/>
      <c r="TBY15" s="192"/>
      <c r="TBZ15" s="192"/>
      <c r="TCA15" s="192"/>
      <c r="TCB15" s="192"/>
      <c r="TCC15" s="192"/>
      <c r="TCD15" s="192"/>
      <c r="TCE15" s="192"/>
      <c r="TCF15" s="192"/>
      <c r="TCG15" s="192"/>
      <c r="TCH15" s="192"/>
      <c r="TCI15" s="192"/>
      <c r="TCJ15" s="192"/>
      <c r="TCK15" s="192"/>
      <c r="TCL15" s="192"/>
      <c r="TCM15" s="192"/>
      <c r="TCN15" s="192"/>
      <c r="TCO15" s="192"/>
      <c r="TCP15" s="192"/>
      <c r="TCQ15" s="192"/>
      <c r="TCR15" s="192"/>
      <c r="TCS15" s="192"/>
      <c r="TCT15" s="192"/>
      <c r="TCU15" s="192"/>
      <c r="TCV15" s="192"/>
      <c r="TCW15" s="192"/>
      <c r="TCX15" s="192"/>
      <c r="TCY15" s="192"/>
      <c r="TCZ15" s="192"/>
      <c r="TDA15" s="192"/>
      <c r="TDB15" s="192"/>
      <c r="TDC15" s="192"/>
      <c r="TDD15" s="192"/>
      <c r="TDE15" s="192"/>
      <c r="TDF15" s="192"/>
      <c r="TDG15" s="192"/>
      <c r="TDH15" s="192"/>
      <c r="TDI15" s="192"/>
      <c r="TDJ15" s="192"/>
      <c r="TDK15" s="192"/>
      <c r="TDL15" s="192"/>
      <c r="TDM15" s="192"/>
      <c r="TDN15" s="192"/>
      <c r="TDO15" s="192"/>
      <c r="TDP15" s="192"/>
      <c r="TDQ15" s="192"/>
      <c r="TDR15" s="192"/>
      <c r="TDS15" s="192"/>
      <c r="TDT15" s="192"/>
      <c r="TDU15" s="192"/>
      <c r="TDV15" s="192"/>
      <c r="TDW15" s="192"/>
      <c r="TDX15" s="192"/>
      <c r="TDY15" s="192"/>
      <c r="TDZ15" s="192"/>
      <c r="TEA15" s="192"/>
      <c r="TEB15" s="192"/>
      <c r="TEC15" s="192"/>
      <c r="TED15" s="192"/>
      <c r="TEE15" s="192"/>
      <c r="TEF15" s="192"/>
      <c r="TEG15" s="192"/>
      <c r="TEH15" s="192"/>
      <c r="TEI15" s="192"/>
      <c r="TEJ15" s="192"/>
      <c r="TEK15" s="192"/>
      <c r="TEL15" s="192"/>
      <c r="TEM15" s="192"/>
      <c r="TEN15" s="192"/>
      <c r="TEO15" s="192"/>
      <c r="TEP15" s="192"/>
      <c r="TEQ15" s="192"/>
      <c r="TER15" s="192"/>
      <c r="TES15" s="192"/>
      <c r="TET15" s="192"/>
      <c r="TEU15" s="192"/>
      <c r="TEV15" s="192"/>
      <c r="TEW15" s="192"/>
      <c r="TEX15" s="192"/>
      <c r="TEY15" s="192"/>
      <c r="TEZ15" s="192"/>
      <c r="TFA15" s="192"/>
      <c r="TFB15" s="192"/>
      <c r="TFC15" s="192"/>
      <c r="TFD15" s="192"/>
      <c r="TFE15" s="192"/>
      <c r="TFF15" s="192"/>
      <c r="TFG15" s="192"/>
      <c r="TFH15" s="192"/>
      <c r="TFI15" s="192"/>
      <c r="TFJ15" s="192"/>
      <c r="TFK15" s="192"/>
      <c r="TFL15" s="192"/>
      <c r="TFM15" s="192"/>
      <c r="TFN15" s="192"/>
      <c r="TFO15" s="192"/>
      <c r="TFP15" s="192"/>
      <c r="TFQ15" s="192"/>
      <c r="TFR15" s="192"/>
      <c r="TFS15" s="192"/>
      <c r="TFT15" s="192"/>
      <c r="TFU15" s="192"/>
      <c r="TFV15" s="192"/>
      <c r="TFW15" s="192"/>
      <c r="TFX15" s="192"/>
      <c r="TFY15" s="192"/>
      <c r="TFZ15" s="192"/>
      <c r="TGA15" s="192"/>
      <c r="TGB15" s="192"/>
      <c r="TGC15" s="192"/>
      <c r="TGD15" s="192"/>
      <c r="TGE15" s="192"/>
      <c r="TGF15" s="192"/>
      <c r="TGG15" s="192"/>
      <c r="TGH15" s="192"/>
      <c r="TGI15" s="192"/>
      <c r="TGJ15" s="192"/>
      <c r="TGK15" s="192"/>
      <c r="TGL15" s="192"/>
      <c r="TGM15" s="192"/>
      <c r="TGN15" s="192"/>
      <c r="TGO15" s="192"/>
      <c r="TGP15" s="192"/>
      <c r="TGQ15" s="192"/>
      <c r="TGR15" s="192"/>
      <c r="TGS15" s="192"/>
      <c r="TGT15" s="192"/>
      <c r="TGU15" s="192"/>
      <c r="TGV15" s="192"/>
      <c r="TGW15" s="192"/>
      <c r="TGX15" s="192"/>
      <c r="TGY15" s="192"/>
      <c r="TGZ15" s="192"/>
      <c r="THA15" s="192"/>
      <c r="THB15" s="192"/>
      <c r="THC15" s="192"/>
      <c r="THD15" s="192"/>
      <c r="THE15" s="192"/>
      <c r="THF15" s="192"/>
      <c r="THG15" s="192"/>
      <c r="THH15" s="192"/>
      <c r="THI15" s="192"/>
      <c r="THJ15" s="192"/>
      <c r="THK15" s="192"/>
      <c r="THL15" s="192"/>
      <c r="THM15" s="192"/>
      <c r="THN15" s="192"/>
      <c r="THO15" s="192"/>
      <c r="THP15" s="192"/>
      <c r="THQ15" s="192"/>
      <c r="THR15" s="192"/>
      <c r="THS15" s="192"/>
      <c r="THT15" s="192"/>
      <c r="THU15" s="192"/>
      <c r="THV15" s="192"/>
      <c r="THW15" s="192"/>
      <c r="THX15" s="192"/>
      <c r="THY15" s="192"/>
      <c r="THZ15" s="192"/>
      <c r="TIA15" s="192"/>
      <c r="TIB15" s="192"/>
      <c r="TIC15" s="192"/>
      <c r="TID15" s="192"/>
      <c r="TIE15" s="192"/>
      <c r="TIF15" s="192"/>
      <c r="TIG15" s="192"/>
      <c r="TIH15" s="192"/>
      <c r="TII15" s="192"/>
      <c r="TIJ15" s="192"/>
      <c r="TIK15" s="192"/>
      <c r="TIL15" s="192"/>
      <c r="TIM15" s="192"/>
      <c r="TIN15" s="192"/>
      <c r="TIO15" s="192"/>
      <c r="TIP15" s="192"/>
      <c r="TIQ15" s="192"/>
      <c r="TIR15" s="192"/>
      <c r="TIS15" s="192"/>
      <c r="TIT15" s="192"/>
      <c r="TIU15" s="192"/>
      <c r="TIV15" s="192"/>
      <c r="TIW15" s="192"/>
      <c r="TIX15" s="192"/>
      <c r="TIY15" s="192"/>
      <c r="TIZ15" s="192"/>
      <c r="TJA15" s="192"/>
      <c r="TJB15" s="192"/>
      <c r="TJC15" s="192"/>
      <c r="TJD15" s="192"/>
      <c r="TJE15" s="192"/>
      <c r="TJF15" s="192"/>
      <c r="TJG15" s="192"/>
      <c r="TJH15" s="192"/>
      <c r="TJI15" s="192"/>
      <c r="TJJ15" s="192"/>
      <c r="TJK15" s="192"/>
      <c r="TJL15" s="192"/>
      <c r="TJM15" s="192"/>
      <c r="TJN15" s="192"/>
      <c r="TJO15" s="192"/>
      <c r="TJP15" s="192"/>
      <c r="TJQ15" s="192"/>
      <c r="TJR15" s="192"/>
      <c r="TJS15" s="192"/>
      <c r="TJT15" s="192"/>
      <c r="TJU15" s="192"/>
      <c r="TJV15" s="192"/>
      <c r="TJW15" s="192"/>
      <c r="TJX15" s="192"/>
      <c r="TJY15" s="192"/>
      <c r="TJZ15" s="192"/>
      <c r="TKA15" s="192"/>
      <c r="TKB15" s="192"/>
      <c r="TKC15" s="192"/>
      <c r="TKD15" s="192"/>
      <c r="TKE15" s="192"/>
      <c r="TKF15" s="192"/>
      <c r="TKG15" s="192"/>
      <c r="TKH15" s="192"/>
      <c r="TKI15" s="192"/>
      <c r="TKJ15" s="192"/>
      <c r="TKK15" s="192"/>
      <c r="TKL15" s="192"/>
      <c r="TKM15" s="192"/>
      <c r="TKN15" s="192"/>
      <c r="TKO15" s="192"/>
      <c r="TKP15" s="192"/>
      <c r="TKQ15" s="192"/>
      <c r="TKR15" s="192"/>
      <c r="TKS15" s="192"/>
      <c r="TKT15" s="192"/>
      <c r="TKU15" s="192"/>
      <c r="TKV15" s="192"/>
      <c r="TKW15" s="192"/>
      <c r="TKX15" s="192"/>
      <c r="TKY15" s="192"/>
      <c r="TKZ15" s="192"/>
      <c r="TLA15" s="192"/>
      <c r="TLB15" s="192"/>
      <c r="TLC15" s="192"/>
      <c r="TLD15" s="192"/>
      <c r="TLE15" s="192"/>
      <c r="TLF15" s="192"/>
      <c r="TLG15" s="192"/>
      <c r="TLH15" s="192"/>
      <c r="TLI15" s="192"/>
      <c r="TLJ15" s="192"/>
      <c r="TLK15" s="192"/>
      <c r="TLL15" s="192"/>
      <c r="TLM15" s="192"/>
      <c r="TLN15" s="192"/>
      <c r="TLO15" s="192"/>
      <c r="TLP15" s="192"/>
      <c r="TLQ15" s="192"/>
      <c r="TLR15" s="192"/>
      <c r="TLS15" s="192"/>
      <c r="TLT15" s="192"/>
      <c r="TLU15" s="192"/>
      <c r="TLV15" s="192"/>
      <c r="TLW15" s="192"/>
      <c r="TLX15" s="192"/>
      <c r="TLY15" s="192"/>
      <c r="TLZ15" s="192"/>
      <c r="TMA15" s="192"/>
      <c r="TMB15" s="192"/>
      <c r="TMC15" s="192"/>
      <c r="TMD15" s="192"/>
      <c r="TME15" s="192"/>
      <c r="TMF15" s="192"/>
      <c r="TMG15" s="192"/>
      <c r="TMH15" s="192"/>
      <c r="TMI15" s="192"/>
      <c r="TMJ15" s="192"/>
      <c r="TMK15" s="192"/>
      <c r="TML15" s="192"/>
      <c r="TMM15" s="192"/>
      <c r="TMN15" s="192"/>
      <c r="TMO15" s="192"/>
      <c r="TMP15" s="192"/>
      <c r="TMQ15" s="192"/>
      <c r="TMR15" s="192"/>
      <c r="TMS15" s="192"/>
      <c r="TMT15" s="192"/>
      <c r="TMU15" s="192"/>
      <c r="TMV15" s="192"/>
      <c r="TMW15" s="192"/>
      <c r="TMX15" s="192"/>
      <c r="TMY15" s="192"/>
      <c r="TMZ15" s="192"/>
      <c r="TNA15" s="192"/>
      <c r="TNB15" s="192"/>
      <c r="TNC15" s="192"/>
      <c r="TND15" s="192"/>
      <c r="TNE15" s="192"/>
      <c r="TNF15" s="192"/>
      <c r="TNG15" s="192"/>
      <c r="TNH15" s="192"/>
      <c r="TNI15" s="192"/>
      <c r="TNJ15" s="192"/>
      <c r="TNK15" s="192"/>
      <c r="TNL15" s="192"/>
      <c r="TNM15" s="192"/>
      <c r="TNN15" s="192"/>
      <c r="TNO15" s="192"/>
      <c r="TNP15" s="192"/>
      <c r="TNQ15" s="192"/>
      <c r="TNR15" s="192"/>
      <c r="TNS15" s="192"/>
      <c r="TNT15" s="192"/>
      <c r="TNU15" s="192"/>
      <c r="TNV15" s="192"/>
      <c r="TNW15" s="192"/>
      <c r="TNX15" s="192"/>
      <c r="TNY15" s="192"/>
      <c r="TNZ15" s="192"/>
      <c r="TOA15" s="192"/>
      <c r="TOB15" s="192"/>
      <c r="TOC15" s="192"/>
      <c r="TOD15" s="192"/>
      <c r="TOE15" s="192"/>
      <c r="TOF15" s="192"/>
      <c r="TOG15" s="192"/>
      <c r="TOH15" s="192"/>
      <c r="TOI15" s="192"/>
      <c r="TOJ15" s="192"/>
      <c r="TOK15" s="192"/>
      <c r="TOL15" s="192"/>
      <c r="TOM15" s="192"/>
      <c r="TON15" s="192"/>
      <c r="TOO15" s="192"/>
      <c r="TOP15" s="192"/>
      <c r="TOQ15" s="192"/>
      <c r="TOR15" s="192"/>
      <c r="TOS15" s="192"/>
      <c r="TOT15" s="192"/>
      <c r="TOU15" s="192"/>
      <c r="TOV15" s="192"/>
      <c r="TOW15" s="192"/>
      <c r="TOX15" s="192"/>
      <c r="TOY15" s="192"/>
      <c r="TOZ15" s="192"/>
      <c r="TPA15" s="192"/>
      <c r="TPB15" s="192"/>
      <c r="TPC15" s="192"/>
      <c r="TPD15" s="192"/>
      <c r="TPE15" s="192"/>
      <c r="TPF15" s="192"/>
      <c r="TPG15" s="192"/>
      <c r="TPH15" s="192"/>
      <c r="TPI15" s="192"/>
      <c r="TPJ15" s="192"/>
      <c r="TPK15" s="192"/>
      <c r="TPL15" s="192"/>
      <c r="TPM15" s="192"/>
      <c r="TPN15" s="192"/>
      <c r="TPO15" s="192"/>
      <c r="TPP15" s="192"/>
      <c r="TPQ15" s="192"/>
      <c r="TPR15" s="192"/>
      <c r="TPS15" s="192"/>
      <c r="TPT15" s="192"/>
      <c r="TPU15" s="192"/>
      <c r="TPV15" s="192"/>
      <c r="TPW15" s="192"/>
      <c r="TPX15" s="192"/>
      <c r="TPY15" s="192"/>
      <c r="TPZ15" s="192"/>
      <c r="TQA15" s="192"/>
      <c r="TQB15" s="192"/>
      <c r="TQC15" s="192"/>
      <c r="TQD15" s="192"/>
      <c r="TQE15" s="192"/>
      <c r="TQF15" s="192"/>
      <c r="TQG15" s="192"/>
      <c r="TQH15" s="192"/>
      <c r="TQI15" s="192"/>
      <c r="TQJ15" s="192"/>
      <c r="TQK15" s="192"/>
      <c r="TQL15" s="192"/>
      <c r="TQM15" s="192"/>
      <c r="TQN15" s="192"/>
      <c r="TQO15" s="192"/>
      <c r="TQP15" s="192"/>
      <c r="TQQ15" s="192"/>
      <c r="TQR15" s="192"/>
      <c r="TQS15" s="192"/>
      <c r="TQT15" s="192"/>
      <c r="TQU15" s="192"/>
      <c r="TQV15" s="192"/>
      <c r="TQW15" s="192"/>
      <c r="TQX15" s="192"/>
      <c r="TQY15" s="192"/>
      <c r="TQZ15" s="192"/>
      <c r="TRA15" s="192"/>
      <c r="TRB15" s="192"/>
      <c r="TRC15" s="192"/>
      <c r="TRD15" s="192"/>
      <c r="TRE15" s="192"/>
      <c r="TRF15" s="192"/>
      <c r="TRG15" s="192"/>
      <c r="TRH15" s="192"/>
      <c r="TRI15" s="192"/>
      <c r="TRJ15" s="192"/>
      <c r="TRK15" s="192"/>
      <c r="TRL15" s="192"/>
      <c r="TRM15" s="192"/>
      <c r="TRN15" s="192"/>
      <c r="TRO15" s="192"/>
      <c r="TRP15" s="192"/>
      <c r="TRQ15" s="192"/>
      <c r="TRR15" s="192"/>
      <c r="TRS15" s="192"/>
      <c r="TRT15" s="192"/>
      <c r="TRU15" s="192"/>
      <c r="TRV15" s="192"/>
      <c r="TRW15" s="192"/>
      <c r="TRX15" s="192"/>
      <c r="TRY15" s="192"/>
      <c r="TRZ15" s="192"/>
      <c r="TSA15" s="192"/>
      <c r="TSB15" s="192"/>
      <c r="TSC15" s="192"/>
      <c r="TSD15" s="192"/>
      <c r="TSE15" s="192"/>
      <c r="TSF15" s="192"/>
      <c r="TSG15" s="192"/>
      <c r="TSH15" s="192"/>
      <c r="TSI15" s="192"/>
      <c r="TSJ15" s="192"/>
      <c r="TSK15" s="192"/>
      <c r="TSL15" s="192"/>
      <c r="TSM15" s="192"/>
      <c r="TSN15" s="192"/>
      <c r="TSO15" s="192"/>
      <c r="TSP15" s="192"/>
      <c r="TSQ15" s="192"/>
      <c r="TSR15" s="192"/>
      <c r="TSS15" s="192"/>
      <c r="TST15" s="192"/>
      <c r="TSU15" s="192"/>
      <c r="TSV15" s="192"/>
      <c r="TSW15" s="192"/>
      <c r="TSX15" s="192"/>
      <c r="TSY15" s="192"/>
      <c r="TSZ15" s="192"/>
      <c r="TTA15" s="192"/>
      <c r="TTB15" s="192"/>
      <c r="TTC15" s="192"/>
      <c r="TTD15" s="192"/>
      <c r="TTE15" s="192"/>
      <c r="TTF15" s="192"/>
      <c r="TTG15" s="192"/>
      <c r="TTH15" s="192"/>
      <c r="TTI15" s="192"/>
      <c r="TTJ15" s="192"/>
      <c r="TTK15" s="192"/>
      <c r="TTL15" s="192"/>
      <c r="TTM15" s="192"/>
      <c r="TTN15" s="192"/>
      <c r="TTO15" s="192"/>
      <c r="TTP15" s="192"/>
      <c r="TTQ15" s="192"/>
      <c r="TTR15" s="192"/>
      <c r="TTS15" s="192"/>
      <c r="TTT15" s="192"/>
      <c r="TTU15" s="192"/>
      <c r="TTV15" s="192"/>
      <c r="TTW15" s="192"/>
      <c r="TTX15" s="192"/>
      <c r="TTY15" s="192"/>
      <c r="TTZ15" s="192"/>
      <c r="TUA15" s="192"/>
      <c r="TUB15" s="192"/>
      <c r="TUC15" s="192"/>
      <c r="TUD15" s="192"/>
      <c r="TUE15" s="192"/>
      <c r="TUF15" s="192"/>
      <c r="TUG15" s="192"/>
      <c r="TUH15" s="192"/>
      <c r="TUI15" s="192"/>
      <c r="TUJ15" s="192"/>
      <c r="TUK15" s="192"/>
      <c r="TUL15" s="192"/>
      <c r="TUM15" s="192"/>
      <c r="TUN15" s="192"/>
      <c r="TUO15" s="192"/>
      <c r="TUP15" s="192"/>
      <c r="TUQ15" s="192"/>
      <c r="TUR15" s="192"/>
      <c r="TUS15" s="192"/>
      <c r="TUT15" s="192"/>
      <c r="TUU15" s="192"/>
      <c r="TUV15" s="192"/>
      <c r="TUW15" s="192"/>
      <c r="TUX15" s="192"/>
      <c r="TUY15" s="192"/>
      <c r="TUZ15" s="192"/>
      <c r="TVA15" s="192"/>
      <c r="TVB15" s="192"/>
      <c r="TVC15" s="192"/>
      <c r="TVD15" s="192"/>
      <c r="TVE15" s="192"/>
      <c r="TVF15" s="192"/>
      <c r="TVG15" s="192"/>
      <c r="TVH15" s="192"/>
      <c r="TVI15" s="192"/>
      <c r="TVJ15" s="192"/>
      <c r="TVK15" s="192"/>
      <c r="TVL15" s="192"/>
      <c r="TVM15" s="192"/>
      <c r="TVN15" s="192"/>
      <c r="TVO15" s="192"/>
      <c r="TVP15" s="192"/>
      <c r="TVQ15" s="192"/>
      <c r="TVR15" s="192"/>
      <c r="TVS15" s="192"/>
      <c r="TVT15" s="192"/>
      <c r="TVU15" s="192"/>
      <c r="TVV15" s="192"/>
      <c r="TVW15" s="192"/>
      <c r="TVX15" s="192"/>
      <c r="TVY15" s="192"/>
      <c r="TVZ15" s="192"/>
      <c r="TWA15" s="192"/>
      <c r="TWB15" s="192"/>
      <c r="TWC15" s="192"/>
      <c r="TWD15" s="192"/>
      <c r="TWE15" s="192"/>
      <c r="TWF15" s="192"/>
      <c r="TWG15" s="192"/>
      <c r="TWH15" s="192"/>
      <c r="TWI15" s="192"/>
      <c r="TWJ15" s="192"/>
      <c r="TWK15" s="192"/>
      <c r="TWL15" s="192"/>
      <c r="TWM15" s="192"/>
      <c r="TWN15" s="192"/>
      <c r="TWO15" s="192"/>
      <c r="TWP15" s="192"/>
      <c r="TWQ15" s="192"/>
      <c r="TWR15" s="192"/>
      <c r="TWS15" s="192"/>
      <c r="TWT15" s="192"/>
      <c r="TWU15" s="192"/>
      <c r="TWV15" s="192"/>
      <c r="TWW15" s="192"/>
      <c r="TWX15" s="192"/>
      <c r="TWY15" s="192"/>
      <c r="TWZ15" s="192"/>
      <c r="TXA15" s="192"/>
      <c r="TXB15" s="192"/>
      <c r="TXC15" s="192"/>
      <c r="TXD15" s="192"/>
      <c r="TXE15" s="192"/>
      <c r="TXF15" s="192"/>
      <c r="TXG15" s="192"/>
      <c r="TXH15" s="192"/>
      <c r="TXI15" s="192"/>
      <c r="TXJ15" s="192"/>
      <c r="TXK15" s="192"/>
      <c r="TXL15" s="192"/>
      <c r="TXM15" s="192"/>
      <c r="TXN15" s="192"/>
      <c r="TXO15" s="192"/>
      <c r="TXP15" s="192"/>
      <c r="TXQ15" s="192"/>
      <c r="TXR15" s="192"/>
      <c r="TXS15" s="192"/>
      <c r="TXT15" s="192"/>
      <c r="TXU15" s="192"/>
      <c r="TXV15" s="192"/>
      <c r="TXW15" s="192"/>
      <c r="TXX15" s="192"/>
      <c r="TXY15" s="192"/>
      <c r="TXZ15" s="192"/>
      <c r="TYA15" s="192"/>
      <c r="TYB15" s="192"/>
      <c r="TYC15" s="192"/>
      <c r="TYD15" s="192"/>
      <c r="TYE15" s="192"/>
      <c r="TYF15" s="192"/>
      <c r="TYG15" s="192"/>
      <c r="TYH15" s="192"/>
      <c r="TYI15" s="192"/>
      <c r="TYJ15" s="192"/>
      <c r="TYK15" s="192"/>
      <c r="TYL15" s="192"/>
      <c r="TYM15" s="192"/>
      <c r="TYN15" s="192"/>
      <c r="TYO15" s="192"/>
      <c r="TYP15" s="192"/>
      <c r="TYQ15" s="192"/>
      <c r="TYR15" s="192"/>
      <c r="TYS15" s="192"/>
      <c r="TYT15" s="192"/>
      <c r="TYU15" s="192"/>
      <c r="TYV15" s="192"/>
      <c r="TYW15" s="192"/>
      <c r="TYX15" s="192"/>
      <c r="TYY15" s="192"/>
      <c r="TYZ15" s="192"/>
      <c r="TZA15" s="192"/>
      <c r="TZB15" s="192"/>
      <c r="TZC15" s="192"/>
      <c r="TZD15" s="192"/>
      <c r="TZE15" s="192"/>
      <c r="TZF15" s="192"/>
      <c r="TZG15" s="192"/>
      <c r="TZH15" s="192"/>
      <c r="TZI15" s="192"/>
      <c r="TZJ15" s="192"/>
      <c r="TZK15" s="192"/>
      <c r="TZL15" s="192"/>
      <c r="TZM15" s="192"/>
      <c r="TZN15" s="192"/>
      <c r="TZO15" s="192"/>
      <c r="TZP15" s="192"/>
      <c r="TZQ15" s="192"/>
      <c r="TZR15" s="192"/>
      <c r="TZS15" s="192"/>
      <c r="TZT15" s="192"/>
      <c r="TZU15" s="192"/>
      <c r="TZV15" s="192"/>
      <c r="TZW15" s="192"/>
      <c r="TZX15" s="192"/>
      <c r="TZY15" s="192"/>
      <c r="TZZ15" s="192"/>
      <c r="UAA15" s="192"/>
      <c r="UAB15" s="192"/>
      <c r="UAC15" s="192"/>
      <c r="UAD15" s="192"/>
      <c r="UAE15" s="192"/>
      <c r="UAF15" s="192"/>
      <c r="UAG15" s="192"/>
      <c r="UAH15" s="192"/>
      <c r="UAI15" s="192"/>
      <c r="UAJ15" s="192"/>
      <c r="UAK15" s="192"/>
      <c r="UAL15" s="192"/>
      <c r="UAM15" s="192"/>
      <c r="UAN15" s="192"/>
      <c r="UAO15" s="192"/>
      <c r="UAP15" s="192"/>
      <c r="UAQ15" s="192"/>
      <c r="UAR15" s="192"/>
      <c r="UAS15" s="192"/>
      <c r="UAT15" s="192"/>
      <c r="UAU15" s="192"/>
      <c r="UAV15" s="192"/>
      <c r="UAW15" s="192"/>
      <c r="UAX15" s="192"/>
      <c r="UAY15" s="192"/>
      <c r="UAZ15" s="192"/>
      <c r="UBA15" s="192"/>
      <c r="UBB15" s="192"/>
      <c r="UBC15" s="192"/>
      <c r="UBD15" s="192"/>
      <c r="UBE15" s="192"/>
      <c r="UBF15" s="192"/>
      <c r="UBG15" s="192"/>
      <c r="UBH15" s="192"/>
      <c r="UBI15" s="192"/>
      <c r="UBJ15" s="192"/>
      <c r="UBK15" s="192"/>
      <c r="UBL15" s="192"/>
      <c r="UBM15" s="192"/>
      <c r="UBN15" s="192"/>
      <c r="UBO15" s="192"/>
      <c r="UBP15" s="192"/>
      <c r="UBQ15" s="192"/>
      <c r="UBR15" s="192"/>
      <c r="UBS15" s="192"/>
      <c r="UBT15" s="192"/>
      <c r="UBU15" s="192"/>
      <c r="UBV15" s="192"/>
      <c r="UBW15" s="192"/>
      <c r="UBX15" s="192"/>
      <c r="UBY15" s="192"/>
      <c r="UBZ15" s="192"/>
      <c r="UCA15" s="192"/>
      <c r="UCB15" s="192"/>
      <c r="UCC15" s="192"/>
      <c r="UCD15" s="192"/>
      <c r="UCE15" s="192"/>
      <c r="UCF15" s="192"/>
      <c r="UCG15" s="192"/>
      <c r="UCH15" s="192"/>
      <c r="UCI15" s="192"/>
      <c r="UCJ15" s="192"/>
      <c r="UCK15" s="192"/>
      <c r="UCL15" s="192"/>
      <c r="UCM15" s="192"/>
      <c r="UCN15" s="192"/>
      <c r="UCO15" s="192"/>
      <c r="UCP15" s="192"/>
      <c r="UCQ15" s="192"/>
      <c r="UCR15" s="192"/>
      <c r="UCS15" s="192"/>
      <c r="UCT15" s="192"/>
      <c r="UCU15" s="192"/>
      <c r="UCV15" s="192"/>
      <c r="UCW15" s="192"/>
      <c r="UCX15" s="192"/>
      <c r="UCY15" s="192"/>
      <c r="UCZ15" s="192"/>
      <c r="UDA15" s="192"/>
      <c r="UDB15" s="192"/>
      <c r="UDC15" s="192"/>
      <c r="UDD15" s="192"/>
      <c r="UDE15" s="192"/>
      <c r="UDF15" s="192"/>
      <c r="UDG15" s="192"/>
      <c r="UDH15" s="192"/>
      <c r="UDI15" s="192"/>
      <c r="UDJ15" s="192"/>
      <c r="UDK15" s="192"/>
      <c r="UDL15" s="192"/>
      <c r="UDM15" s="192"/>
      <c r="UDN15" s="192"/>
      <c r="UDO15" s="192"/>
      <c r="UDP15" s="192"/>
      <c r="UDQ15" s="192"/>
      <c r="UDR15" s="192"/>
      <c r="UDS15" s="192"/>
      <c r="UDT15" s="192"/>
      <c r="UDU15" s="192"/>
      <c r="UDV15" s="192"/>
      <c r="UDW15" s="192"/>
      <c r="UDX15" s="192"/>
      <c r="UDY15" s="192"/>
      <c r="UDZ15" s="192"/>
      <c r="UEA15" s="192"/>
      <c r="UEB15" s="192"/>
      <c r="UEC15" s="192"/>
      <c r="UED15" s="192"/>
      <c r="UEE15" s="192"/>
      <c r="UEF15" s="192"/>
      <c r="UEG15" s="192"/>
      <c r="UEH15" s="192"/>
      <c r="UEI15" s="192"/>
      <c r="UEJ15" s="192"/>
      <c r="UEK15" s="192"/>
      <c r="UEL15" s="192"/>
      <c r="UEM15" s="192"/>
      <c r="UEN15" s="192"/>
      <c r="UEO15" s="192"/>
      <c r="UEP15" s="192"/>
      <c r="UEQ15" s="192"/>
      <c r="UER15" s="192"/>
      <c r="UES15" s="192"/>
      <c r="UET15" s="192"/>
      <c r="UEU15" s="192"/>
      <c r="UEV15" s="192"/>
      <c r="UEW15" s="192"/>
      <c r="UEX15" s="192"/>
      <c r="UEY15" s="192"/>
      <c r="UEZ15" s="192"/>
      <c r="UFA15" s="192"/>
      <c r="UFB15" s="192"/>
      <c r="UFC15" s="192"/>
      <c r="UFD15" s="192"/>
      <c r="UFE15" s="192"/>
      <c r="UFF15" s="192"/>
      <c r="UFG15" s="192"/>
      <c r="UFH15" s="192"/>
      <c r="UFI15" s="192"/>
      <c r="UFJ15" s="192"/>
      <c r="UFK15" s="192"/>
      <c r="UFL15" s="192"/>
      <c r="UFM15" s="192"/>
      <c r="UFN15" s="192"/>
      <c r="UFO15" s="192"/>
      <c r="UFP15" s="192"/>
      <c r="UFQ15" s="192"/>
      <c r="UFR15" s="192"/>
      <c r="UFS15" s="192"/>
      <c r="UFT15" s="192"/>
      <c r="UFU15" s="192"/>
      <c r="UFV15" s="192"/>
      <c r="UFW15" s="192"/>
      <c r="UFX15" s="192"/>
      <c r="UFY15" s="192"/>
      <c r="UFZ15" s="192"/>
      <c r="UGA15" s="192"/>
      <c r="UGB15" s="192"/>
      <c r="UGC15" s="192"/>
      <c r="UGD15" s="192"/>
      <c r="UGE15" s="192"/>
      <c r="UGF15" s="192"/>
      <c r="UGG15" s="192"/>
      <c r="UGH15" s="192"/>
      <c r="UGI15" s="192"/>
      <c r="UGJ15" s="192"/>
      <c r="UGK15" s="192"/>
      <c r="UGL15" s="192"/>
      <c r="UGM15" s="192"/>
      <c r="UGN15" s="192"/>
      <c r="UGO15" s="192"/>
      <c r="UGP15" s="192"/>
      <c r="UGQ15" s="192"/>
      <c r="UGR15" s="192"/>
      <c r="UGS15" s="192"/>
      <c r="UGT15" s="192"/>
      <c r="UGU15" s="192"/>
      <c r="UGV15" s="192"/>
      <c r="UGW15" s="192"/>
      <c r="UGX15" s="192"/>
      <c r="UGY15" s="192"/>
      <c r="UGZ15" s="192"/>
      <c r="UHA15" s="192"/>
      <c r="UHB15" s="192"/>
      <c r="UHC15" s="192"/>
      <c r="UHD15" s="192"/>
      <c r="UHE15" s="192"/>
      <c r="UHF15" s="192"/>
      <c r="UHG15" s="192"/>
      <c r="UHH15" s="192"/>
      <c r="UHI15" s="192"/>
      <c r="UHJ15" s="192"/>
      <c r="UHK15" s="192"/>
      <c r="UHL15" s="192"/>
      <c r="UHM15" s="192"/>
      <c r="UHN15" s="192"/>
      <c r="UHO15" s="192"/>
      <c r="UHP15" s="192"/>
      <c r="UHQ15" s="192"/>
      <c r="UHR15" s="192"/>
      <c r="UHS15" s="192"/>
      <c r="UHT15" s="192"/>
      <c r="UHU15" s="192"/>
      <c r="UHV15" s="192"/>
      <c r="UHW15" s="192"/>
      <c r="UHX15" s="192"/>
      <c r="UHY15" s="192"/>
      <c r="UHZ15" s="192"/>
      <c r="UIA15" s="192"/>
      <c r="UIB15" s="192"/>
      <c r="UIC15" s="192"/>
      <c r="UID15" s="192"/>
      <c r="UIE15" s="192"/>
      <c r="UIF15" s="192"/>
      <c r="UIG15" s="192"/>
      <c r="UIH15" s="192"/>
      <c r="UII15" s="192"/>
      <c r="UIJ15" s="192"/>
      <c r="UIK15" s="192"/>
      <c r="UIL15" s="192"/>
      <c r="UIM15" s="192"/>
      <c r="UIN15" s="192"/>
      <c r="UIO15" s="192"/>
      <c r="UIP15" s="192"/>
      <c r="UIQ15" s="192"/>
      <c r="UIR15" s="192"/>
      <c r="UIS15" s="192"/>
      <c r="UIT15" s="192"/>
      <c r="UIU15" s="192"/>
      <c r="UIV15" s="192"/>
      <c r="UIW15" s="192"/>
      <c r="UIX15" s="192"/>
      <c r="UIY15" s="192"/>
      <c r="UIZ15" s="192"/>
      <c r="UJA15" s="192"/>
      <c r="UJB15" s="192"/>
      <c r="UJC15" s="192"/>
      <c r="UJD15" s="192"/>
      <c r="UJE15" s="192"/>
      <c r="UJF15" s="192"/>
      <c r="UJG15" s="192"/>
      <c r="UJH15" s="192"/>
      <c r="UJI15" s="192"/>
      <c r="UJJ15" s="192"/>
      <c r="UJK15" s="192"/>
      <c r="UJL15" s="192"/>
      <c r="UJM15" s="192"/>
      <c r="UJN15" s="192"/>
      <c r="UJO15" s="192"/>
      <c r="UJP15" s="192"/>
      <c r="UJQ15" s="192"/>
      <c r="UJR15" s="192"/>
      <c r="UJS15" s="192"/>
      <c r="UJT15" s="192"/>
      <c r="UJU15" s="192"/>
      <c r="UJV15" s="192"/>
      <c r="UJW15" s="192"/>
      <c r="UJX15" s="192"/>
      <c r="UJY15" s="192"/>
      <c r="UJZ15" s="192"/>
      <c r="UKA15" s="192"/>
      <c r="UKB15" s="192"/>
      <c r="UKC15" s="192"/>
      <c r="UKD15" s="192"/>
      <c r="UKE15" s="192"/>
      <c r="UKF15" s="192"/>
      <c r="UKG15" s="192"/>
      <c r="UKH15" s="192"/>
      <c r="UKI15" s="192"/>
      <c r="UKJ15" s="192"/>
      <c r="UKK15" s="192"/>
      <c r="UKL15" s="192"/>
      <c r="UKM15" s="192"/>
      <c r="UKN15" s="192"/>
      <c r="UKO15" s="192"/>
      <c r="UKP15" s="192"/>
      <c r="UKQ15" s="192"/>
      <c r="UKR15" s="192"/>
      <c r="UKS15" s="192"/>
      <c r="UKT15" s="192"/>
      <c r="UKU15" s="192"/>
      <c r="UKV15" s="192"/>
      <c r="UKW15" s="192"/>
      <c r="UKX15" s="192"/>
      <c r="UKY15" s="192"/>
      <c r="UKZ15" s="192"/>
      <c r="ULA15" s="192"/>
      <c r="ULB15" s="192"/>
      <c r="ULC15" s="192"/>
      <c r="ULD15" s="192"/>
      <c r="ULE15" s="192"/>
      <c r="ULF15" s="192"/>
      <c r="ULG15" s="192"/>
      <c r="ULH15" s="192"/>
      <c r="ULI15" s="192"/>
      <c r="ULJ15" s="192"/>
      <c r="ULK15" s="192"/>
      <c r="ULL15" s="192"/>
      <c r="ULM15" s="192"/>
      <c r="ULN15" s="192"/>
      <c r="ULO15" s="192"/>
      <c r="ULP15" s="192"/>
      <c r="ULQ15" s="192"/>
      <c r="ULR15" s="192"/>
      <c r="ULS15" s="192"/>
      <c r="ULT15" s="192"/>
      <c r="ULU15" s="192"/>
      <c r="ULV15" s="192"/>
      <c r="ULW15" s="192"/>
      <c r="ULX15" s="192"/>
      <c r="ULY15" s="192"/>
      <c r="ULZ15" s="192"/>
      <c r="UMA15" s="192"/>
      <c r="UMB15" s="192"/>
      <c r="UMC15" s="192"/>
      <c r="UMD15" s="192"/>
      <c r="UME15" s="192"/>
      <c r="UMF15" s="192"/>
      <c r="UMG15" s="192"/>
      <c r="UMH15" s="192"/>
      <c r="UMI15" s="192"/>
      <c r="UMJ15" s="192"/>
      <c r="UMK15" s="192"/>
      <c r="UML15" s="192"/>
      <c r="UMM15" s="192"/>
      <c r="UMN15" s="192"/>
      <c r="UMO15" s="192"/>
      <c r="UMP15" s="192"/>
      <c r="UMQ15" s="192"/>
      <c r="UMR15" s="192"/>
      <c r="UMS15" s="192"/>
      <c r="UMT15" s="192"/>
      <c r="UMU15" s="192"/>
      <c r="UMV15" s="192"/>
      <c r="UMW15" s="192"/>
      <c r="UMX15" s="192"/>
      <c r="UMY15" s="192"/>
      <c r="UMZ15" s="192"/>
      <c r="UNA15" s="192"/>
      <c r="UNB15" s="192"/>
      <c r="UNC15" s="192"/>
      <c r="UND15" s="192"/>
      <c r="UNE15" s="192"/>
      <c r="UNF15" s="192"/>
      <c r="UNG15" s="192"/>
      <c r="UNH15" s="192"/>
      <c r="UNI15" s="192"/>
      <c r="UNJ15" s="192"/>
      <c r="UNK15" s="192"/>
      <c r="UNL15" s="192"/>
      <c r="UNM15" s="192"/>
      <c r="UNN15" s="192"/>
      <c r="UNO15" s="192"/>
      <c r="UNP15" s="192"/>
      <c r="UNQ15" s="192"/>
      <c r="UNR15" s="192"/>
      <c r="UNS15" s="192"/>
      <c r="UNT15" s="192"/>
      <c r="UNU15" s="192"/>
      <c r="UNV15" s="192"/>
      <c r="UNW15" s="192"/>
      <c r="UNX15" s="192"/>
      <c r="UNY15" s="192"/>
      <c r="UNZ15" s="192"/>
      <c r="UOA15" s="192"/>
      <c r="UOB15" s="192"/>
      <c r="UOC15" s="192"/>
      <c r="UOD15" s="192"/>
      <c r="UOE15" s="192"/>
      <c r="UOF15" s="192"/>
      <c r="UOG15" s="192"/>
      <c r="UOH15" s="192"/>
      <c r="UOI15" s="192"/>
      <c r="UOJ15" s="192"/>
      <c r="UOK15" s="192"/>
      <c r="UOL15" s="192"/>
      <c r="UOM15" s="192"/>
      <c r="UON15" s="192"/>
      <c r="UOO15" s="192"/>
      <c r="UOP15" s="192"/>
      <c r="UOQ15" s="192"/>
      <c r="UOR15" s="192"/>
      <c r="UOS15" s="192"/>
      <c r="UOT15" s="192"/>
      <c r="UOU15" s="192"/>
      <c r="UOV15" s="192"/>
      <c r="UOW15" s="192"/>
      <c r="UOX15" s="192"/>
      <c r="UOY15" s="192"/>
      <c r="UOZ15" s="192"/>
      <c r="UPA15" s="192"/>
      <c r="UPB15" s="192"/>
      <c r="UPC15" s="192"/>
      <c r="UPD15" s="192"/>
      <c r="UPE15" s="192"/>
      <c r="UPF15" s="192"/>
      <c r="UPG15" s="192"/>
      <c r="UPH15" s="192"/>
      <c r="UPI15" s="192"/>
      <c r="UPJ15" s="192"/>
      <c r="UPK15" s="192"/>
      <c r="UPL15" s="192"/>
      <c r="UPM15" s="192"/>
      <c r="UPN15" s="192"/>
      <c r="UPO15" s="192"/>
      <c r="UPP15" s="192"/>
      <c r="UPQ15" s="192"/>
      <c r="UPR15" s="192"/>
      <c r="UPS15" s="192"/>
      <c r="UPT15" s="192"/>
      <c r="UPU15" s="192"/>
      <c r="UPV15" s="192"/>
      <c r="UPW15" s="192"/>
      <c r="UPX15" s="192"/>
      <c r="UPY15" s="192"/>
      <c r="UPZ15" s="192"/>
      <c r="UQA15" s="192"/>
      <c r="UQB15" s="192"/>
      <c r="UQC15" s="192"/>
      <c r="UQD15" s="192"/>
      <c r="UQE15" s="192"/>
      <c r="UQF15" s="192"/>
      <c r="UQG15" s="192"/>
      <c r="UQH15" s="192"/>
      <c r="UQI15" s="192"/>
      <c r="UQJ15" s="192"/>
      <c r="UQK15" s="192"/>
      <c r="UQL15" s="192"/>
      <c r="UQM15" s="192"/>
      <c r="UQN15" s="192"/>
      <c r="UQO15" s="192"/>
      <c r="UQP15" s="192"/>
      <c r="UQQ15" s="192"/>
      <c r="UQR15" s="192"/>
      <c r="UQS15" s="192"/>
      <c r="UQT15" s="192"/>
      <c r="UQU15" s="192"/>
      <c r="UQV15" s="192"/>
      <c r="UQW15" s="192"/>
      <c r="UQX15" s="192"/>
      <c r="UQY15" s="192"/>
      <c r="UQZ15" s="192"/>
      <c r="URA15" s="192"/>
      <c r="URB15" s="192"/>
      <c r="URC15" s="192"/>
      <c r="URD15" s="192"/>
      <c r="URE15" s="192"/>
      <c r="URF15" s="192"/>
      <c r="URG15" s="192"/>
      <c r="URH15" s="192"/>
      <c r="URI15" s="192"/>
      <c r="URJ15" s="192"/>
      <c r="URK15" s="192"/>
      <c r="URL15" s="192"/>
      <c r="URM15" s="192"/>
      <c r="URN15" s="192"/>
      <c r="URO15" s="192"/>
      <c r="URP15" s="192"/>
      <c r="URQ15" s="192"/>
      <c r="URR15" s="192"/>
      <c r="URS15" s="192"/>
      <c r="URT15" s="192"/>
      <c r="URU15" s="192"/>
      <c r="URV15" s="192"/>
      <c r="URW15" s="192"/>
      <c r="URX15" s="192"/>
      <c r="URY15" s="192"/>
      <c r="URZ15" s="192"/>
      <c r="USA15" s="192"/>
      <c r="USB15" s="192"/>
      <c r="USC15" s="192"/>
      <c r="USD15" s="192"/>
      <c r="USE15" s="192"/>
      <c r="USF15" s="192"/>
      <c r="USG15" s="192"/>
      <c r="USH15" s="192"/>
      <c r="USI15" s="192"/>
      <c r="USJ15" s="192"/>
      <c r="USK15" s="192"/>
      <c r="USL15" s="192"/>
      <c r="USM15" s="192"/>
      <c r="USN15" s="192"/>
      <c r="USO15" s="192"/>
      <c r="USP15" s="192"/>
      <c r="USQ15" s="192"/>
      <c r="USR15" s="192"/>
      <c r="USS15" s="192"/>
      <c r="UST15" s="192"/>
      <c r="USU15" s="192"/>
      <c r="USV15" s="192"/>
      <c r="USW15" s="192"/>
      <c r="USX15" s="192"/>
      <c r="USY15" s="192"/>
      <c r="USZ15" s="192"/>
      <c r="UTA15" s="192"/>
      <c r="UTB15" s="192"/>
      <c r="UTC15" s="192"/>
      <c r="UTD15" s="192"/>
      <c r="UTE15" s="192"/>
      <c r="UTF15" s="192"/>
      <c r="UTG15" s="192"/>
      <c r="UTH15" s="192"/>
      <c r="UTI15" s="192"/>
      <c r="UTJ15" s="192"/>
      <c r="UTK15" s="192"/>
      <c r="UTL15" s="192"/>
      <c r="UTM15" s="192"/>
      <c r="UTN15" s="192"/>
      <c r="UTO15" s="192"/>
      <c r="UTP15" s="192"/>
      <c r="UTQ15" s="192"/>
      <c r="UTR15" s="192"/>
      <c r="UTS15" s="192"/>
      <c r="UTT15" s="192"/>
      <c r="UTU15" s="192"/>
      <c r="UTV15" s="192"/>
      <c r="UTW15" s="192"/>
      <c r="UTX15" s="192"/>
      <c r="UTY15" s="192"/>
      <c r="UTZ15" s="192"/>
      <c r="UUA15" s="192"/>
      <c r="UUB15" s="192"/>
      <c r="UUC15" s="192"/>
      <c r="UUD15" s="192"/>
      <c r="UUE15" s="192"/>
      <c r="UUF15" s="192"/>
      <c r="UUG15" s="192"/>
      <c r="UUH15" s="192"/>
      <c r="UUI15" s="192"/>
      <c r="UUJ15" s="192"/>
      <c r="UUK15" s="192"/>
      <c r="UUL15" s="192"/>
      <c r="UUM15" s="192"/>
      <c r="UUN15" s="192"/>
      <c r="UUO15" s="192"/>
      <c r="UUP15" s="192"/>
      <c r="UUQ15" s="192"/>
      <c r="UUR15" s="192"/>
      <c r="UUS15" s="192"/>
      <c r="UUT15" s="192"/>
      <c r="UUU15" s="192"/>
      <c r="UUV15" s="192"/>
      <c r="UUW15" s="192"/>
      <c r="UUX15" s="192"/>
      <c r="UUY15" s="192"/>
      <c r="UUZ15" s="192"/>
      <c r="UVA15" s="192"/>
      <c r="UVB15" s="192"/>
      <c r="UVC15" s="192"/>
      <c r="UVD15" s="192"/>
      <c r="UVE15" s="192"/>
      <c r="UVF15" s="192"/>
      <c r="UVG15" s="192"/>
      <c r="UVH15" s="192"/>
      <c r="UVI15" s="192"/>
      <c r="UVJ15" s="192"/>
      <c r="UVK15" s="192"/>
      <c r="UVL15" s="192"/>
      <c r="UVM15" s="192"/>
      <c r="UVN15" s="192"/>
      <c r="UVO15" s="192"/>
      <c r="UVP15" s="192"/>
      <c r="UVQ15" s="192"/>
      <c r="UVR15" s="192"/>
      <c r="UVS15" s="192"/>
      <c r="UVT15" s="192"/>
      <c r="UVU15" s="192"/>
      <c r="UVV15" s="192"/>
      <c r="UVW15" s="192"/>
      <c r="UVX15" s="192"/>
      <c r="UVY15" s="192"/>
      <c r="UVZ15" s="192"/>
      <c r="UWA15" s="192"/>
      <c r="UWB15" s="192"/>
      <c r="UWC15" s="192"/>
      <c r="UWD15" s="192"/>
      <c r="UWE15" s="192"/>
      <c r="UWF15" s="192"/>
      <c r="UWG15" s="192"/>
      <c r="UWH15" s="192"/>
      <c r="UWI15" s="192"/>
      <c r="UWJ15" s="192"/>
      <c r="UWK15" s="192"/>
      <c r="UWL15" s="192"/>
      <c r="UWM15" s="192"/>
      <c r="UWN15" s="192"/>
      <c r="UWO15" s="192"/>
      <c r="UWP15" s="192"/>
      <c r="UWQ15" s="192"/>
      <c r="UWR15" s="192"/>
      <c r="UWS15" s="192"/>
      <c r="UWT15" s="192"/>
      <c r="UWU15" s="192"/>
      <c r="UWV15" s="192"/>
      <c r="UWW15" s="192"/>
      <c r="UWX15" s="192"/>
      <c r="UWY15" s="192"/>
      <c r="UWZ15" s="192"/>
      <c r="UXA15" s="192"/>
      <c r="UXB15" s="192"/>
      <c r="UXC15" s="192"/>
      <c r="UXD15" s="192"/>
      <c r="UXE15" s="192"/>
      <c r="UXF15" s="192"/>
      <c r="UXG15" s="192"/>
      <c r="UXH15" s="192"/>
      <c r="UXI15" s="192"/>
      <c r="UXJ15" s="192"/>
      <c r="UXK15" s="192"/>
      <c r="UXL15" s="192"/>
      <c r="UXM15" s="192"/>
      <c r="UXN15" s="192"/>
      <c r="UXO15" s="192"/>
      <c r="UXP15" s="192"/>
      <c r="UXQ15" s="192"/>
      <c r="UXR15" s="192"/>
      <c r="UXS15" s="192"/>
      <c r="UXT15" s="192"/>
      <c r="UXU15" s="192"/>
      <c r="UXV15" s="192"/>
      <c r="UXW15" s="192"/>
      <c r="UXX15" s="192"/>
      <c r="UXY15" s="192"/>
      <c r="UXZ15" s="192"/>
      <c r="UYA15" s="192"/>
      <c r="UYB15" s="192"/>
      <c r="UYC15" s="192"/>
      <c r="UYD15" s="192"/>
      <c r="UYE15" s="192"/>
      <c r="UYF15" s="192"/>
      <c r="UYG15" s="192"/>
      <c r="UYH15" s="192"/>
      <c r="UYI15" s="192"/>
      <c r="UYJ15" s="192"/>
      <c r="UYK15" s="192"/>
      <c r="UYL15" s="192"/>
      <c r="UYM15" s="192"/>
      <c r="UYN15" s="192"/>
      <c r="UYO15" s="192"/>
      <c r="UYP15" s="192"/>
      <c r="UYQ15" s="192"/>
      <c r="UYR15" s="192"/>
      <c r="UYS15" s="192"/>
      <c r="UYT15" s="192"/>
      <c r="UYU15" s="192"/>
      <c r="UYV15" s="192"/>
      <c r="UYW15" s="192"/>
      <c r="UYX15" s="192"/>
      <c r="UYY15" s="192"/>
      <c r="UYZ15" s="192"/>
      <c r="UZA15" s="192"/>
      <c r="UZB15" s="192"/>
      <c r="UZC15" s="192"/>
      <c r="UZD15" s="192"/>
      <c r="UZE15" s="192"/>
      <c r="UZF15" s="192"/>
      <c r="UZG15" s="192"/>
      <c r="UZH15" s="192"/>
      <c r="UZI15" s="192"/>
      <c r="UZJ15" s="192"/>
      <c r="UZK15" s="192"/>
      <c r="UZL15" s="192"/>
      <c r="UZM15" s="192"/>
      <c r="UZN15" s="192"/>
      <c r="UZO15" s="192"/>
      <c r="UZP15" s="192"/>
      <c r="UZQ15" s="192"/>
      <c r="UZR15" s="192"/>
      <c r="UZS15" s="192"/>
      <c r="UZT15" s="192"/>
      <c r="UZU15" s="192"/>
      <c r="UZV15" s="192"/>
      <c r="UZW15" s="192"/>
      <c r="UZX15" s="192"/>
      <c r="UZY15" s="192"/>
      <c r="UZZ15" s="192"/>
      <c r="VAA15" s="192"/>
      <c r="VAB15" s="192"/>
      <c r="VAC15" s="192"/>
      <c r="VAD15" s="192"/>
      <c r="VAE15" s="192"/>
      <c r="VAF15" s="192"/>
      <c r="VAG15" s="192"/>
      <c r="VAH15" s="192"/>
      <c r="VAI15" s="192"/>
      <c r="VAJ15" s="192"/>
      <c r="VAK15" s="192"/>
      <c r="VAL15" s="192"/>
      <c r="VAM15" s="192"/>
      <c r="VAN15" s="192"/>
      <c r="VAO15" s="192"/>
      <c r="VAP15" s="192"/>
      <c r="VAQ15" s="192"/>
      <c r="VAR15" s="192"/>
      <c r="VAS15" s="192"/>
      <c r="VAT15" s="192"/>
      <c r="VAU15" s="192"/>
      <c r="VAV15" s="192"/>
      <c r="VAW15" s="192"/>
      <c r="VAX15" s="192"/>
      <c r="VAY15" s="192"/>
      <c r="VAZ15" s="192"/>
      <c r="VBA15" s="192"/>
      <c r="VBB15" s="192"/>
      <c r="VBC15" s="192"/>
      <c r="VBD15" s="192"/>
      <c r="VBE15" s="192"/>
      <c r="VBF15" s="192"/>
      <c r="VBG15" s="192"/>
      <c r="VBH15" s="192"/>
      <c r="VBI15" s="192"/>
      <c r="VBJ15" s="192"/>
      <c r="VBK15" s="192"/>
      <c r="VBL15" s="192"/>
      <c r="VBM15" s="192"/>
      <c r="VBN15" s="192"/>
      <c r="VBO15" s="192"/>
      <c r="VBP15" s="192"/>
      <c r="VBQ15" s="192"/>
      <c r="VBR15" s="192"/>
      <c r="VBS15" s="192"/>
      <c r="VBT15" s="192"/>
      <c r="VBU15" s="192"/>
      <c r="VBV15" s="192"/>
      <c r="VBW15" s="192"/>
      <c r="VBX15" s="192"/>
      <c r="VBY15" s="192"/>
      <c r="VBZ15" s="192"/>
      <c r="VCA15" s="192"/>
      <c r="VCB15" s="192"/>
      <c r="VCC15" s="192"/>
      <c r="VCD15" s="192"/>
      <c r="VCE15" s="192"/>
      <c r="VCF15" s="192"/>
      <c r="VCG15" s="192"/>
      <c r="VCH15" s="192"/>
      <c r="VCI15" s="192"/>
      <c r="VCJ15" s="192"/>
      <c r="VCK15" s="192"/>
      <c r="VCL15" s="192"/>
      <c r="VCM15" s="192"/>
      <c r="VCN15" s="192"/>
      <c r="VCO15" s="192"/>
      <c r="VCP15" s="192"/>
      <c r="VCQ15" s="192"/>
      <c r="VCR15" s="192"/>
      <c r="VCS15" s="192"/>
      <c r="VCT15" s="192"/>
      <c r="VCU15" s="192"/>
      <c r="VCV15" s="192"/>
      <c r="VCW15" s="192"/>
      <c r="VCX15" s="192"/>
      <c r="VCY15" s="192"/>
      <c r="VCZ15" s="192"/>
      <c r="VDA15" s="192"/>
      <c r="VDB15" s="192"/>
      <c r="VDC15" s="192"/>
      <c r="VDD15" s="192"/>
      <c r="VDE15" s="192"/>
      <c r="VDF15" s="192"/>
      <c r="VDG15" s="192"/>
      <c r="VDH15" s="192"/>
      <c r="VDI15" s="192"/>
      <c r="VDJ15" s="192"/>
      <c r="VDK15" s="192"/>
      <c r="VDL15" s="192"/>
      <c r="VDM15" s="192"/>
      <c r="VDN15" s="192"/>
      <c r="VDO15" s="192"/>
      <c r="VDP15" s="192"/>
      <c r="VDQ15" s="192"/>
      <c r="VDR15" s="192"/>
      <c r="VDS15" s="192"/>
      <c r="VDT15" s="192"/>
      <c r="VDU15" s="192"/>
      <c r="VDV15" s="192"/>
      <c r="VDW15" s="192"/>
      <c r="VDX15" s="192"/>
      <c r="VDY15" s="192"/>
      <c r="VDZ15" s="192"/>
      <c r="VEA15" s="192"/>
      <c r="VEB15" s="192"/>
      <c r="VEC15" s="192"/>
      <c r="VED15" s="192"/>
      <c r="VEE15" s="192"/>
      <c r="VEF15" s="192"/>
      <c r="VEG15" s="192"/>
      <c r="VEH15" s="192"/>
      <c r="VEI15" s="192"/>
      <c r="VEJ15" s="192"/>
      <c r="VEK15" s="192"/>
      <c r="VEL15" s="192"/>
      <c r="VEM15" s="192"/>
      <c r="VEN15" s="192"/>
      <c r="VEO15" s="192"/>
      <c r="VEP15" s="192"/>
      <c r="VEQ15" s="192"/>
      <c r="VER15" s="192"/>
      <c r="VES15" s="192"/>
      <c r="VET15" s="192"/>
      <c r="VEU15" s="192"/>
      <c r="VEV15" s="192"/>
      <c r="VEW15" s="192"/>
      <c r="VEX15" s="192"/>
      <c r="VEY15" s="192"/>
      <c r="VEZ15" s="192"/>
      <c r="VFA15" s="192"/>
      <c r="VFB15" s="192"/>
      <c r="VFC15" s="192"/>
      <c r="VFD15" s="192"/>
      <c r="VFE15" s="192"/>
      <c r="VFF15" s="192"/>
      <c r="VFG15" s="192"/>
      <c r="VFH15" s="192"/>
      <c r="VFI15" s="192"/>
      <c r="VFJ15" s="192"/>
      <c r="VFK15" s="192"/>
      <c r="VFL15" s="192"/>
      <c r="VFM15" s="192"/>
      <c r="VFN15" s="192"/>
      <c r="VFO15" s="192"/>
      <c r="VFP15" s="192"/>
      <c r="VFQ15" s="192"/>
      <c r="VFR15" s="192"/>
      <c r="VFS15" s="192"/>
      <c r="VFT15" s="192"/>
      <c r="VFU15" s="192"/>
      <c r="VFV15" s="192"/>
      <c r="VFW15" s="192"/>
      <c r="VFX15" s="192"/>
      <c r="VFY15" s="192"/>
      <c r="VFZ15" s="192"/>
      <c r="VGA15" s="192"/>
      <c r="VGB15" s="192"/>
      <c r="VGC15" s="192"/>
      <c r="VGD15" s="192"/>
      <c r="VGE15" s="192"/>
      <c r="VGF15" s="192"/>
      <c r="VGG15" s="192"/>
      <c r="VGH15" s="192"/>
      <c r="VGI15" s="192"/>
      <c r="VGJ15" s="192"/>
      <c r="VGK15" s="192"/>
      <c r="VGL15" s="192"/>
      <c r="VGM15" s="192"/>
      <c r="VGN15" s="192"/>
      <c r="VGO15" s="192"/>
      <c r="VGP15" s="192"/>
      <c r="VGQ15" s="192"/>
      <c r="VGR15" s="192"/>
      <c r="VGS15" s="192"/>
      <c r="VGT15" s="192"/>
      <c r="VGU15" s="192"/>
      <c r="VGV15" s="192"/>
      <c r="VGW15" s="192"/>
      <c r="VGX15" s="192"/>
      <c r="VGY15" s="192"/>
      <c r="VGZ15" s="192"/>
      <c r="VHA15" s="192"/>
      <c r="VHB15" s="192"/>
      <c r="VHC15" s="192"/>
      <c r="VHD15" s="192"/>
      <c r="VHE15" s="192"/>
      <c r="VHF15" s="192"/>
      <c r="VHG15" s="192"/>
      <c r="VHH15" s="192"/>
      <c r="VHI15" s="192"/>
      <c r="VHJ15" s="192"/>
      <c r="VHK15" s="192"/>
      <c r="VHL15" s="192"/>
      <c r="VHM15" s="192"/>
      <c r="VHN15" s="192"/>
      <c r="VHO15" s="192"/>
      <c r="VHP15" s="192"/>
      <c r="VHQ15" s="192"/>
      <c r="VHR15" s="192"/>
      <c r="VHS15" s="192"/>
      <c r="VHT15" s="192"/>
      <c r="VHU15" s="192"/>
      <c r="VHV15" s="192"/>
      <c r="VHW15" s="192"/>
      <c r="VHX15" s="192"/>
      <c r="VHY15" s="192"/>
      <c r="VHZ15" s="192"/>
      <c r="VIA15" s="192"/>
      <c r="VIB15" s="192"/>
      <c r="VIC15" s="192"/>
      <c r="VID15" s="192"/>
      <c r="VIE15" s="192"/>
      <c r="VIF15" s="192"/>
      <c r="VIG15" s="192"/>
      <c r="VIH15" s="192"/>
      <c r="VII15" s="192"/>
      <c r="VIJ15" s="192"/>
      <c r="VIK15" s="192"/>
      <c r="VIL15" s="192"/>
      <c r="VIM15" s="192"/>
      <c r="VIN15" s="192"/>
      <c r="VIO15" s="192"/>
      <c r="VIP15" s="192"/>
      <c r="VIQ15" s="192"/>
      <c r="VIR15" s="192"/>
      <c r="VIS15" s="192"/>
      <c r="VIT15" s="192"/>
      <c r="VIU15" s="192"/>
      <c r="VIV15" s="192"/>
      <c r="VIW15" s="192"/>
      <c r="VIX15" s="192"/>
      <c r="VIY15" s="192"/>
      <c r="VIZ15" s="192"/>
      <c r="VJA15" s="192"/>
      <c r="VJB15" s="192"/>
      <c r="VJC15" s="192"/>
      <c r="VJD15" s="192"/>
      <c r="VJE15" s="192"/>
      <c r="VJF15" s="192"/>
      <c r="VJG15" s="192"/>
      <c r="VJH15" s="192"/>
      <c r="VJI15" s="192"/>
      <c r="VJJ15" s="192"/>
      <c r="VJK15" s="192"/>
      <c r="VJL15" s="192"/>
      <c r="VJM15" s="192"/>
      <c r="VJN15" s="192"/>
      <c r="VJO15" s="192"/>
      <c r="VJP15" s="192"/>
      <c r="VJQ15" s="192"/>
      <c r="VJR15" s="192"/>
      <c r="VJS15" s="192"/>
      <c r="VJT15" s="192"/>
      <c r="VJU15" s="192"/>
      <c r="VJV15" s="192"/>
      <c r="VJW15" s="192"/>
      <c r="VJX15" s="192"/>
      <c r="VJY15" s="192"/>
      <c r="VJZ15" s="192"/>
      <c r="VKA15" s="192"/>
      <c r="VKB15" s="192"/>
      <c r="VKC15" s="192"/>
      <c r="VKD15" s="192"/>
      <c r="VKE15" s="192"/>
      <c r="VKF15" s="192"/>
      <c r="VKG15" s="192"/>
      <c r="VKH15" s="192"/>
      <c r="VKI15" s="192"/>
      <c r="VKJ15" s="192"/>
      <c r="VKK15" s="192"/>
      <c r="VKL15" s="192"/>
      <c r="VKM15" s="192"/>
      <c r="VKN15" s="192"/>
      <c r="VKO15" s="192"/>
      <c r="VKP15" s="192"/>
      <c r="VKQ15" s="192"/>
      <c r="VKR15" s="192"/>
      <c r="VKS15" s="192"/>
      <c r="VKT15" s="192"/>
      <c r="VKU15" s="192"/>
      <c r="VKV15" s="192"/>
      <c r="VKW15" s="192"/>
      <c r="VKX15" s="192"/>
      <c r="VKY15" s="192"/>
      <c r="VKZ15" s="192"/>
      <c r="VLA15" s="192"/>
      <c r="VLB15" s="192"/>
      <c r="VLC15" s="192"/>
      <c r="VLD15" s="192"/>
      <c r="VLE15" s="192"/>
      <c r="VLF15" s="192"/>
      <c r="VLG15" s="192"/>
      <c r="VLH15" s="192"/>
      <c r="VLI15" s="192"/>
      <c r="VLJ15" s="192"/>
      <c r="VLK15" s="192"/>
      <c r="VLL15" s="192"/>
      <c r="VLM15" s="192"/>
      <c r="VLN15" s="192"/>
      <c r="VLO15" s="192"/>
      <c r="VLP15" s="192"/>
      <c r="VLQ15" s="192"/>
      <c r="VLR15" s="192"/>
      <c r="VLS15" s="192"/>
      <c r="VLT15" s="192"/>
      <c r="VLU15" s="192"/>
      <c r="VLV15" s="192"/>
      <c r="VLW15" s="192"/>
      <c r="VLX15" s="192"/>
      <c r="VLY15" s="192"/>
      <c r="VLZ15" s="192"/>
      <c r="VMA15" s="192"/>
      <c r="VMB15" s="192"/>
      <c r="VMC15" s="192"/>
      <c r="VMD15" s="192"/>
      <c r="VME15" s="192"/>
      <c r="VMF15" s="192"/>
      <c r="VMG15" s="192"/>
      <c r="VMH15" s="192"/>
      <c r="VMI15" s="192"/>
      <c r="VMJ15" s="192"/>
      <c r="VMK15" s="192"/>
      <c r="VML15" s="192"/>
      <c r="VMM15" s="192"/>
      <c r="VMN15" s="192"/>
      <c r="VMO15" s="192"/>
      <c r="VMP15" s="192"/>
      <c r="VMQ15" s="192"/>
      <c r="VMR15" s="192"/>
      <c r="VMS15" s="192"/>
      <c r="VMT15" s="192"/>
      <c r="VMU15" s="192"/>
      <c r="VMV15" s="192"/>
      <c r="VMW15" s="192"/>
      <c r="VMX15" s="192"/>
      <c r="VMY15" s="192"/>
      <c r="VMZ15" s="192"/>
      <c r="VNA15" s="192"/>
      <c r="VNB15" s="192"/>
      <c r="VNC15" s="192"/>
      <c r="VND15" s="192"/>
      <c r="VNE15" s="192"/>
      <c r="VNF15" s="192"/>
      <c r="VNG15" s="192"/>
      <c r="VNH15" s="192"/>
      <c r="VNI15" s="192"/>
      <c r="VNJ15" s="192"/>
      <c r="VNK15" s="192"/>
      <c r="VNL15" s="192"/>
      <c r="VNM15" s="192"/>
      <c r="VNN15" s="192"/>
      <c r="VNO15" s="192"/>
      <c r="VNP15" s="192"/>
      <c r="VNQ15" s="192"/>
      <c r="VNR15" s="192"/>
      <c r="VNS15" s="192"/>
      <c r="VNT15" s="192"/>
      <c r="VNU15" s="192"/>
      <c r="VNV15" s="192"/>
      <c r="VNW15" s="192"/>
      <c r="VNX15" s="192"/>
      <c r="VNY15" s="192"/>
      <c r="VNZ15" s="192"/>
      <c r="VOA15" s="192"/>
      <c r="VOB15" s="192"/>
      <c r="VOC15" s="192"/>
      <c r="VOD15" s="192"/>
      <c r="VOE15" s="192"/>
      <c r="VOF15" s="192"/>
      <c r="VOG15" s="192"/>
      <c r="VOH15" s="192"/>
      <c r="VOI15" s="192"/>
      <c r="VOJ15" s="192"/>
      <c r="VOK15" s="192"/>
      <c r="VOL15" s="192"/>
      <c r="VOM15" s="192"/>
      <c r="VON15" s="192"/>
      <c r="VOO15" s="192"/>
      <c r="VOP15" s="192"/>
      <c r="VOQ15" s="192"/>
      <c r="VOR15" s="192"/>
      <c r="VOS15" s="192"/>
      <c r="VOT15" s="192"/>
      <c r="VOU15" s="192"/>
      <c r="VOV15" s="192"/>
      <c r="VOW15" s="192"/>
      <c r="VOX15" s="192"/>
      <c r="VOY15" s="192"/>
      <c r="VOZ15" s="192"/>
      <c r="VPA15" s="192"/>
      <c r="VPB15" s="192"/>
      <c r="VPC15" s="192"/>
      <c r="VPD15" s="192"/>
      <c r="VPE15" s="192"/>
      <c r="VPF15" s="192"/>
      <c r="VPG15" s="192"/>
      <c r="VPH15" s="192"/>
      <c r="VPI15" s="192"/>
      <c r="VPJ15" s="192"/>
      <c r="VPK15" s="192"/>
      <c r="VPL15" s="192"/>
      <c r="VPM15" s="192"/>
      <c r="VPN15" s="192"/>
      <c r="VPO15" s="192"/>
      <c r="VPP15" s="192"/>
      <c r="VPQ15" s="192"/>
      <c r="VPR15" s="192"/>
      <c r="VPS15" s="192"/>
      <c r="VPT15" s="192"/>
      <c r="VPU15" s="192"/>
      <c r="VPV15" s="192"/>
      <c r="VPW15" s="192"/>
      <c r="VPX15" s="192"/>
      <c r="VPY15" s="192"/>
      <c r="VPZ15" s="192"/>
      <c r="VQA15" s="192"/>
      <c r="VQB15" s="192"/>
      <c r="VQC15" s="192"/>
      <c r="VQD15" s="192"/>
      <c r="VQE15" s="192"/>
      <c r="VQF15" s="192"/>
      <c r="VQG15" s="192"/>
      <c r="VQH15" s="192"/>
      <c r="VQI15" s="192"/>
      <c r="VQJ15" s="192"/>
      <c r="VQK15" s="192"/>
      <c r="VQL15" s="192"/>
      <c r="VQM15" s="192"/>
      <c r="VQN15" s="192"/>
      <c r="VQO15" s="192"/>
      <c r="VQP15" s="192"/>
      <c r="VQQ15" s="192"/>
      <c r="VQR15" s="192"/>
      <c r="VQS15" s="192"/>
      <c r="VQT15" s="192"/>
      <c r="VQU15" s="192"/>
      <c r="VQV15" s="192"/>
      <c r="VQW15" s="192"/>
      <c r="VQX15" s="192"/>
      <c r="VQY15" s="192"/>
      <c r="VQZ15" s="192"/>
      <c r="VRA15" s="192"/>
      <c r="VRB15" s="192"/>
      <c r="VRC15" s="192"/>
      <c r="VRD15" s="192"/>
      <c r="VRE15" s="192"/>
      <c r="VRF15" s="192"/>
      <c r="VRG15" s="192"/>
      <c r="VRH15" s="192"/>
      <c r="VRI15" s="192"/>
      <c r="VRJ15" s="192"/>
      <c r="VRK15" s="192"/>
      <c r="VRL15" s="192"/>
      <c r="VRM15" s="192"/>
      <c r="VRN15" s="192"/>
      <c r="VRO15" s="192"/>
      <c r="VRP15" s="192"/>
      <c r="VRQ15" s="192"/>
      <c r="VRR15" s="192"/>
      <c r="VRS15" s="192"/>
      <c r="VRT15" s="192"/>
      <c r="VRU15" s="192"/>
      <c r="VRV15" s="192"/>
      <c r="VRW15" s="192"/>
      <c r="VRX15" s="192"/>
      <c r="VRY15" s="192"/>
      <c r="VRZ15" s="192"/>
      <c r="VSA15" s="192"/>
      <c r="VSB15" s="192"/>
      <c r="VSC15" s="192"/>
      <c r="VSD15" s="192"/>
      <c r="VSE15" s="192"/>
      <c r="VSF15" s="192"/>
      <c r="VSG15" s="192"/>
      <c r="VSH15" s="192"/>
      <c r="VSI15" s="192"/>
      <c r="VSJ15" s="192"/>
      <c r="VSK15" s="192"/>
      <c r="VSL15" s="192"/>
      <c r="VSM15" s="192"/>
      <c r="VSN15" s="192"/>
      <c r="VSO15" s="192"/>
      <c r="VSP15" s="192"/>
      <c r="VSQ15" s="192"/>
      <c r="VSR15" s="192"/>
      <c r="VSS15" s="192"/>
      <c r="VST15" s="192"/>
      <c r="VSU15" s="192"/>
      <c r="VSV15" s="192"/>
      <c r="VSW15" s="192"/>
      <c r="VSX15" s="192"/>
      <c r="VSY15" s="192"/>
      <c r="VSZ15" s="192"/>
      <c r="VTA15" s="192"/>
      <c r="VTB15" s="192"/>
      <c r="VTC15" s="192"/>
      <c r="VTD15" s="192"/>
      <c r="VTE15" s="192"/>
      <c r="VTF15" s="192"/>
      <c r="VTG15" s="192"/>
      <c r="VTH15" s="192"/>
      <c r="VTI15" s="192"/>
      <c r="VTJ15" s="192"/>
      <c r="VTK15" s="192"/>
      <c r="VTL15" s="192"/>
      <c r="VTM15" s="192"/>
      <c r="VTN15" s="192"/>
      <c r="VTO15" s="192"/>
      <c r="VTP15" s="192"/>
      <c r="VTQ15" s="192"/>
      <c r="VTR15" s="192"/>
      <c r="VTS15" s="192"/>
      <c r="VTT15" s="192"/>
      <c r="VTU15" s="192"/>
      <c r="VTV15" s="192"/>
      <c r="VTW15" s="192"/>
      <c r="VTX15" s="192"/>
      <c r="VTY15" s="192"/>
      <c r="VTZ15" s="192"/>
      <c r="VUA15" s="192"/>
      <c r="VUB15" s="192"/>
      <c r="VUC15" s="192"/>
      <c r="VUD15" s="192"/>
      <c r="VUE15" s="192"/>
      <c r="VUF15" s="192"/>
      <c r="VUG15" s="192"/>
      <c r="VUH15" s="192"/>
      <c r="VUI15" s="192"/>
      <c r="VUJ15" s="192"/>
      <c r="VUK15" s="192"/>
      <c r="VUL15" s="192"/>
      <c r="VUM15" s="192"/>
      <c r="VUN15" s="192"/>
      <c r="VUO15" s="192"/>
      <c r="VUP15" s="192"/>
      <c r="VUQ15" s="192"/>
      <c r="VUR15" s="192"/>
      <c r="VUS15" s="192"/>
      <c r="VUT15" s="192"/>
      <c r="VUU15" s="192"/>
      <c r="VUV15" s="192"/>
      <c r="VUW15" s="192"/>
      <c r="VUX15" s="192"/>
      <c r="VUY15" s="192"/>
      <c r="VUZ15" s="192"/>
      <c r="VVA15" s="192"/>
      <c r="VVB15" s="192"/>
      <c r="VVC15" s="192"/>
      <c r="VVD15" s="192"/>
      <c r="VVE15" s="192"/>
      <c r="VVF15" s="192"/>
      <c r="VVG15" s="192"/>
      <c r="VVH15" s="192"/>
      <c r="VVI15" s="192"/>
      <c r="VVJ15" s="192"/>
      <c r="VVK15" s="192"/>
      <c r="VVL15" s="192"/>
      <c r="VVM15" s="192"/>
      <c r="VVN15" s="192"/>
      <c r="VVO15" s="192"/>
      <c r="VVP15" s="192"/>
      <c r="VVQ15" s="192"/>
      <c r="VVR15" s="192"/>
      <c r="VVS15" s="192"/>
      <c r="VVT15" s="192"/>
      <c r="VVU15" s="192"/>
      <c r="VVV15" s="192"/>
      <c r="VVW15" s="192"/>
      <c r="VVX15" s="192"/>
      <c r="VVY15" s="192"/>
      <c r="VVZ15" s="192"/>
      <c r="VWA15" s="192"/>
      <c r="VWB15" s="192"/>
      <c r="VWC15" s="192"/>
      <c r="VWD15" s="192"/>
      <c r="VWE15" s="192"/>
      <c r="VWF15" s="192"/>
      <c r="VWG15" s="192"/>
      <c r="VWH15" s="192"/>
      <c r="VWI15" s="192"/>
      <c r="VWJ15" s="192"/>
      <c r="VWK15" s="192"/>
      <c r="VWL15" s="192"/>
      <c r="VWM15" s="192"/>
      <c r="VWN15" s="192"/>
      <c r="VWO15" s="192"/>
      <c r="VWP15" s="192"/>
      <c r="VWQ15" s="192"/>
      <c r="VWR15" s="192"/>
      <c r="VWS15" s="192"/>
      <c r="VWT15" s="192"/>
      <c r="VWU15" s="192"/>
      <c r="VWV15" s="192"/>
      <c r="VWW15" s="192"/>
      <c r="VWX15" s="192"/>
      <c r="VWY15" s="192"/>
      <c r="VWZ15" s="192"/>
      <c r="VXA15" s="192"/>
      <c r="VXB15" s="192"/>
      <c r="VXC15" s="192"/>
      <c r="VXD15" s="192"/>
      <c r="VXE15" s="192"/>
      <c r="VXF15" s="192"/>
      <c r="VXG15" s="192"/>
      <c r="VXH15" s="192"/>
      <c r="VXI15" s="192"/>
      <c r="VXJ15" s="192"/>
      <c r="VXK15" s="192"/>
      <c r="VXL15" s="192"/>
      <c r="VXM15" s="192"/>
      <c r="VXN15" s="192"/>
      <c r="VXO15" s="192"/>
      <c r="VXP15" s="192"/>
      <c r="VXQ15" s="192"/>
      <c r="VXR15" s="192"/>
      <c r="VXS15" s="192"/>
      <c r="VXT15" s="192"/>
      <c r="VXU15" s="192"/>
      <c r="VXV15" s="192"/>
      <c r="VXW15" s="192"/>
      <c r="VXX15" s="192"/>
      <c r="VXY15" s="192"/>
      <c r="VXZ15" s="192"/>
      <c r="VYA15" s="192"/>
      <c r="VYB15" s="192"/>
      <c r="VYC15" s="192"/>
      <c r="VYD15" s="192"/>
      <c r="VYE15" s="192"/>
      <c r="VYF15" s="192"/>
      <c r="VYG15" s="192"/>
      <c r="VYH15" s="192"/>
      <c r="VYI15" s="192"/>
      <c r="VYJ15" s="192"/>
      <c r="VYK15" s="192"/>
      <c r="VYL15" s="192"/>
      <c r="VYM15" s="192"/>
      <c r="VYN15" s="192"/>
      <c r="VYO15" s="192"/>
      <c r="VYP15" s="192"/>
      <c r="VYQ15" s="192"/>
      <c r="VYR15" s="192"/>
      <c r="VYS15" s="192"/>
      <c r="VYT15" s="192"/>
      <c r="VYU15" s="192"/>
      <c r="VYV15" s="192"/>
      <c r="VYW15" s="192"/>
      <c r="VYX15" s="192"/>
      <c r="VYY15" s="192"/>
      <c r="VYZ15" s="192"/>
      <c r="VZA15" s="192"/>
      <c r="VZB15" s="192"/>
      <c r="VZC15" s="192"/>
      <c r="VZD15" s="192"/>
      <c r="VZE15" s="192"/>
      <c r="VZF15" s="192"/>
      <c r="VZG15" s="192"/>
      <c r="VZH15" s="192"/>
      <c r="VZI15" s="192"/>
      <c r="VZJ15" s="192"/>
      <c r="VZK15" s="192"/>
      <c r="VZL15" s="192"/>
      <c r="VZM15" s="192"/>
      <c r="VZN15" s="192"/>
      <c r="VZO15" s="192"/>
      <c r="VZP15" s="192"/>
      <c r="VZQ15" s="192"/>
      <c r="VZR15" s="192"/>
      <c r="VZS15" s="192"/>
      <c r="VZT15" s="192"/>
      <c r="VZU15" s="192"/>
      <c r="VZV15" s="192"/>
      <c r="VZW15" s="192"/>
      <c r="VZX15" s="192"/>
      <c r="VZY15" s="192"/>
      <c r="VZZ15" s="192"/>
      <c r="WAA15" s="192"/>
      <c r="WAB15" s="192"/>
      <c r="WAC15" s="192"/>
      <c r="WAD15" s="192"/>
      <c r="WAE15" s="192"/>
      <c r="WAF15" s="192"/>
      <c r="WAG15" s="192"/>
      <c r="WAH15" s="192"/>
      <c r="WAI15" s="192"/>
      <c r="WAJ15" s="192"/>
      <c r="WAK15" s="192"/>
      <c r="WAL15" s="192"/>
      <c r="WAM15" s="192"/>
      <c r="WAN15" s="192"/>
      <c r="WAO15" s="192"/>
      <c r="WAP15" s="192"/>
      <c r="WAQ15" s="192"/>
      <c r="WAR15" s="192"/>
      <c r="WAS15" s="192"/>
      <c r="WAT15" s="192"/>
      <c r="WAU15" s="192"/>
      <c r="WAV15" s="192"/>
      <c r="WAW15" s="192"/>
      <c r="WAX15" s="192"/>
      <c r="WAY15" s="192"/>
      <c r="WAZ15" s="192"/>
      <c r="WBA15" s="192"/>
      <c r="WBB15" s="192"/>
      <c r="WBC15" s="192"/>
      <c r="WBD15" s="192"/>
      <c r="WBE15" s="192"/>
      <c r="WBF15" s="192"/>
      <c r="WBG15" s="192"/>
      <c r="WBH15" s="192"/>
      <c r="WBI15" s="192"/>
      <c r="WBJ15" s="192"/>
      <c r="WBK15" s="192"/>
      <c r="WBL15" s="192"/>
      <c r="WBM15" s="192"/>
      <c r="WBN15" s="192"/>
      <c r="WBO15" s="192"/>
      <c r="WBP15" s="192"/>
      <c r="WBQ15" s="192"/>
      <c r="WBR15" s="192"/>
      <c r="WBS15" s="192"/>
      <c r="WBT15" s="192"/>
      <c r="WBU15" s="192"/>
      <c r="WBV15" s="192"/>
      <c r="WBW15" s="192"/>
      <c r="WBX15" s="192"/>
      <c r="WBY15" s="192"/>
      <c r="WBZ15" s="192"/>
      <c r="WCA15" s="192"/>
      <c r="WCB15" s="192"/>
      <c r="WCC15" s="192"/>
      <c r="WCD15" s="192"/>
      <c r="WCE15" s="192"/>
      <c r="WCF15" s="192"/>
      <c r="WCG15" s="192"/>
      <c r="WCH15" s="192"/>
      <c r="WCI15" s="192"/>
      <c r="WCJ15" s="192"/>
      <c r="WCK15" s="192"/>
      <c r="WCL15" s="192"/>
      <c r="WCM15" s="192"/>
      <c r="WCN15" s="192"/>
      <c r="WCO15" s="192"/>
      <c r="WCP15" s="192"/>
      <c r="WCQ15" s="192"/>
      <c r="WCR15" s="192"/>
      <c r="WCS15" s="192"/>
      <c r="WCT15" s="192"/>
      <c r="WCU15" s="192"/>
      <c r="WCV15" s="192"/>
      <c r="WCW15" s="192"/>
      <c r="WCX15" s="192"/>
      <c r="WCY15" s="192"/>
      <c r="WCZ15" s="192"/>
      <c r="WDA15" s="192"/>
      <c r="WDB15" s="192"/>
      <c r="WDC15" s="192"/>
      <c r="WDD15" s="192"/>
      <c r="WDE15" s="192"/>
      <c r="WDF15" s="192"/>
      <c r="WDG15" s="192"/>
      <c r="WDH15" s="192"/>
      <c r="WDI15" s="192"/>
      <c r="WDJ15" s="192"/>
      <c r="WDK15" s="192"/>
      <c r="WDL15" s="192"/>
      <c r="WDM15" s="192"/>
      <c r="WDN15" s="192"/>
      <c r="WDO15" s="192"/>
      <c r="WDP15" s="192"/>
      <c r="WDQ15" s="192"/>
      <c r="WDR15" s="192"/>
      <c r="WDS15" s="192"/>
      <c r="WDT15" s="192"/>
      <c r="WDU15" s="192"/>
      <c r="WDV15" s="192"/>
      <c r="WDW15" s="192"/>
      <c r="WDX15" s="192"/>
      <c r="WDY15" s="192"/>
      <c r="WDZ15" s="192"/>
      <c r="WEA15" s="192"/>
      <c r="WEB15" s="192"/>
      <c r="WEC15" s="192"/>
      <c r="WED15" s="192"/>
      <c r="WEE15" s="192"/>
      <c r="WEF15" s="192"/>
      <c r="WEG15" s="192"/>
      <c r="WEH15" s="192"/>
      <c r="WEI15" s="192"/>
      <c r="WEJ15" s="192"/>
      <c r="WEK15" s="192"/>
      <c r="WEL15" s="192"/>
      <c r="WEM15" s="192"/>
      <c r="WEN15" s="192"/>
      <c r="WEO15" s="192"/>
      <c r="WEP15" s="192"/>
      <c r="WEQ15" s="192"/>
      <c r="WER15" s="192"/>
      <c r="WES15" s="192"/>
      <c r="WET15" s="192"/>
      <c r="WEU15" s="192"/>
      <c r="WEV15" s="192"/>
      <c r="WEW15" s="192"/>
      <c r="WEX15" s="192"/>
      <c r="WEY15" s="192"/>
      <c r="WEZ15" s="192"/>
      <c r="WFA15" s="192"/>
      <c r="WFB15" s="192"/>
      <c r="WFC15" s="192"/>
      <c r="WFD15" s="192"/>
      <c r="WFE15" s="192"/>
      <c r="WFF15" s="192"/>
      <c r="WFG15" s="192"/>
      <c r="WFH15" s="192"/>
      <c r="WFI15" s="192"/>
      <c r="WFJ15" s="192"/>
      <c r="WFK15" s="192"/>
      <c r="WFL15" s="192"/>
      <c r="WFM15" s="192"/>
      <c r="WFN15" s="192"/>
      <c r="WFO15" s="192"/>
      <c r="WFP15" s="192"/>
      <c r="WFQ15" s="192"/>
      <c r="WFR15" s="192"/>
      <c r="WFS15" s="192"/>
      <c r="WFT15" s="192"/>
      <c r="WFU15" s="192"/>
      <c r="WFV15" s="192"/>
      <c r="WFW15" s="192"/>
      <c r="WFX15" s="192"/>
      <c r="WFY15" s="192"/>
      <c r="WFZ15" s="192"/>
      <c r="WGA15" s="192"/>
      <c r="WGB15" s="192"/>
      <c r="WGC15" s="192"/>
      <c r="WGD15" s="192"/>
      <c r="WGE15" s="192"/>
      <c r="WGF15" s="192"/>
      <c r="WGG15" s="192"/>
      <c r="WGH15" s="192"/>
      <c r="WGI15" s="192"/>
      <c r="WGJ15" s="192"/>
      <c r="WGK15" s="192"/>
      <c r="WGL15" s="192"/>
      <c r="WGM15" s="192"/>
      <c r="WGN15" s="192"/>
      <c r="WGO15" s="192"/>
      <c r="WGP15" s="192"/>
      <c r="WGQ15" s="192"/>
      <c r="WGR15" s="192"/>
      <c r="WGS15" s="192"/>
      <c r="WGT15" s="192"/>
      <c r="WGU15" s="192"/>
      <c r="WGV15" s="192"/>
      <c r="WGW15" s="192"/>
      <c r="WGX15" s="192"/>
      <c r="WGY15" s="192"/>
      <c r="WGZ15" s="192"/>
      <c r="WHA15" s="192"/>
      <c r="WHB15" s="192"/>
      <c r="WHC15" s="192"/>
      <c r="WHD15" s="192"/>
      <c r="WHE15" s="192"/>
      <c r="WHF15" s="192"/>
      <c r="WHG15" s="192"/>
      <c r="WHH15" s="192"/>
      <c r="WHI15" s="192"/>
      <c r="WHJ15" s="192"/>
      <c r="WHK15" s="192"/>
      <c r="WHL15" s="192"/>
      <c r="WHM15" s="192"/>
      <c r="WHN15" s="192"/>
      <c r="WHO15" s="192"/>
      <c r="WHP15" s="192"/>
      <c r="WHQ15" s="192"/>
      <c r="WHR15" s="192"/>
      <c r="WHS15" s="192"/>
      <c r="WHT15" s="192"/>
      <c r="WHU15" s="192"/>
      <c r="WHV15" s="192"/>
      <c r="WHW15" s="192"/>
      <c r="WHX15" s="192"/>
      <c r="WHY15" s="192"/>
      <c r="WHZ15" s="192"/>
      <c r="WIA15" s="192"/>
      <c r="WIB15" s="192"/>
      <c r="WIC15" s="192"/>
      <c r="WID15" s="192"/>
      <c r="WIE15" s="192"/>
      <c r="WIF15" s="192"/>
      <c r="WIG15" s="192"/>
      <c r="WIH15" s="192"/>
      <c r="WII15" s="192"/>
      <c r="WIJ15" s="192"/>
      <c r="WIK15" s="192"/>
      <c r="WIL15" s="192"/>
      <c r="WIM15" s="192"/>
      <c r="WIN15" s="192"/>
      <c r="WIO15" s="192"/>
      <c r="WIP15" s="192"/>
      <c r="WIQ15" s="192"/>
      <c r="WIR15" s="192"/>
      <c r="WIS15" s="192"/>
      <c r="WIT15" s="192"/>
      <c r="WIU15" s="192"/>
      <c r="WIV15" s="192"/>
      <c r="WIW15" s="192"/>
      <c r="WIX15" s="192"/>
      <c r="WIY15" s="192"/>
      <c r="WIZ15" s="192"/>
      <c r="WJA15" s="192"/>
      <c r="WJB15" s="192"/>
      <c r="WJC15" s="192"/>
      <c r="WJD15" s="192"/>
      <c r="WJE15" s="192"/>
      <c r="WJF15" s="192"/>
      <c r="WJG15" s="192"/>
      <c r="WJH15" s="192"/>
      <c r="WJI15" s="192"/>
      <c r="WJJ15" s="192"/>
      <c r="WJK15" s="192"/>
      <c r="WJL15" s="192"/>
      <c r="WJM15" s="192"/>
      <c r="WJN15" s="192"/>
      <c r="WJO15" s="192"/>
      <c r="WJP15" s="192"/>
      <c r="WJQ15" s="192"/>
      <c r="WJR15" s="192"/>
      <c r="WJS15" s="192"/>
      <c r="WJT15" s="192"/>
      <c r="WJU15" s="192"/>
      <c r="WJV15" s="192"/>
      <c r="WJW15" s="192"/>
      <c r="WJX15" s="192"/>
      <c r="WJY15" s="192"/>
      <c r="WJZ15" s="192"/>
      <c r="WKA15" s="192"/>
      <c r="WKB15" s="192"/>
      <c r="WKC15" s="192"/>
      <c r="WKD15" s="192"/>
      <c r="WKE15" s="192"/>
      <c r="WKF15" s="192"/>
      <c r="WKG15" s="192"/>
      <c r="WKH15" s="192"/>
      <c r="WKI15" s="192"/>
      <c r="WKJ15" s="192"/>
      <c r="WKK15" s="192"/>
      <c r="WKL15" s="192"/>
      <c r="WKM15" s="192"/>
      <c r="WKN15" s="192"/>
      <c r="WKO15" s="192"/>
      <c r="WKP15" s="192"/>
      <c r="WKQ15" s="192"/>
      <c r="WKR15" s="192"/>
      <c r="WKS15" s="192"/>
      <c r="WKT15" s="192"/>
      <c r="WKU15" s="192"/>
      <c r="WKV15" s="192"/>
      <c r="WKW15" s="192"/>
      <c r="WKX15" s="192"/>
      <c r="WKY15" s="192"/>
      <c r="WKZ15" s="192"/>
      <c r="WLA15" s="192"/>
      <c r="WLB15" s="192"/>
      <c r="WLC15" s="192"/>
      <c r="WLD15" s="192"/>
      <c r="WLE15" s="192"/>
      <c r="WLF15" s="192"/>
      <c r="WLG15" s="192"/>
      <c r="WLH15" s="192"/>
      <c r="WLI15" s="192"/>
      <c r="WLJ15" s="192"/>
      <c r="WLK15" s="192"/>
      <c r="WLL15" s="192"/>
      <c r="WLM15" s="192"/>
      <c r="WLN15" s="192"/>
      <c r="WLO15" s="192"/>
      <c r="WLP15" s="192"/>
      <c r="WLQ15" s="192"/>
      <c r="WLR15" s="192"/>
      <c r="WLS15" s="192"/>
      <c r="WLT15" s="192"/>
      <c r="WLU15" s="192"/>
      <c r="WLV15" s="192"/>
      <c r="WLW15" s="192"/>
      <c r="WLX15" s="192"/>
      <c r="WLY15" s="192"/>
      <c r="WLZ15" s="192"/>
      <c r="WMA15" s="192"/>
      <c r="WMB15" s="192"/>
      <c r="WMC15" s="192"/>
      <c r="WMD15" s="192"/>
      <c r="WME15" s="192"/>
      <c r="WMF15" s="192"/>
      <c r="WMG15" s="192"/>
      <c r="WMH15" s="192"/>
      <c r="WMI15" s="192"/>
      <c r="WMJ15" s="192"/>
      <c r="WMK15" s="192"/>
      <c r="WML15" s="192"/>
      <c r="WMM15" s="192"/>
      <c r="WMN15" s="192"/>
      <c r="WMO15" s="192"/>
      <c r="WMP15" s="192"/>
      <c r="WMQ15" s="192"/>
      <c r="WMR15" s="192"/>
      <c r="WMS15" s="192"/>
      <c r="WMT15" s="192"/>
      <c r="WMU15" s="192"/>
      <c r="WMV15" s="192"/>
      <c r="WMW15" s="192"/>
      <c r="WMX15" s="192"/>
      <c r="WMY15" s="192"/>
      <c r="WMZ15" s="192"/>
      <c r="WNA15" s="192"/>
      <c r="WNB15" s="192"/>
      <c r="WNC15" s="192"/>
      <c r="WND15" s="192"/>
      <c r="WNE15" s="192"/>
      <c r="WNF15" s="192"/>
      <c r="WNG15" s="192"/>
      <c r="WNH15" s="192"/>
      <c r="WNI15" s="192"/>
      <c r="WNJ15" s="192"/>
      <c r="WNK15" s="192"/>
      <c r="WNL15" s="192"/>
      <c r="WNM15" s="192"/>
      <c r="WNN15" s="192"/>
      <c r="WNO15" s="192"/>
      <c r="WNP15" s="192"/>
      <c r="WNQ15" s="192"/>
      <c r="WNR15" s="192"/>
      <c r="WNS15" s="192"/>
      <c r="WNT15" s="192"/>
      <c r="WNU15" s="192"/>
      <c r="WNV15" s="192"/>
      <c r="WNW15" s="192"/>
      <c r="WNX15" s="192"/>
      <c r="WNY15" s="192"/>
      <c r="WNZ15" s="192"/>
      <c r="WOA15" s="192"/>
      <c r="WOB15" s="192"/>
      <c r="WOC15" s="192"/>
      <c r="WOD15" s="192"/>
      <c r="WOE15" s="192"/>
      <c r="WOF15" s="192"/>
      <c r="WOG15" s="192"/>
      <c r="WOH15" s="192"/>
      <c r="WOI15" s="192"/>
      <c r="WOJ15" s="192"/>
      <c r="WOK15" s="192"/>
      <c r="WOL15" s="192"/>
      <c r="WOM15" s="192"/>
      <c r="WON15" s="192"/>
      <c r="WOO15" s="192"/>
      <c r="WOP15" s="192"/>
      <c r="WOQ15" s="192"/>
      <c r="WOR15" s="192"/>
      <c r="WOS15" s="192"/>
      <c r="WOT15" s="192"/>
      <c r="WOU15" s="192"/>
      <c r="WOV15" s="192"/>
      <c r="WOW15" s="192"/>
      <c r="WOX15" s="192"/>
      <c r="WOY15" s="192"/>
      <c r="WOZ15" s="192"/>
      <c r="WPA15" s="192"/>
      <c r="WPB15" s="192"/>
      <c r="WPC15" s="192"/>
      <c r="WPD15" s="192"/>
      <c r="WPE15" s="192"/>
      <c r="WPF15" s="192"/>
      <c r="WPG15" s="192"/>
      <c r="WPH15" s="192"/>
      <c r="WPI15" s="192"/>
      <c r="WPJ15" s="192"/>
      <c r="WPK15" s="192"/>
      <c r="WPL15" s="192"/>
      <c r="WPM15" s="192"/>
      <c r="WPN15" s="192"/>
      <c r="WPO15" s="192"/>
      <c r="WPP15" s="192"/>
      <c r="WPQ15" s="192"/>
      <c r="WPR15" s="192"/>
      <c r="WPS15" s="192"/>
      <c r="WPT15" s="192"/>
      <c r="WPU15" s="192"/>
      <c r="WPV15" s="192"/>
      <c r="WPW15" s="192"/>
      <c r="WPX15" s="192"/>
      <c r="WPY15" s="192"/>
      <c r="WPZ15" s="192"/>
      <c r="WQA15" s="192"/>
      <c r="WQB15" s="192"/>
      <c r="WQC15" s="192"/>
      <c r="WQD15" s="192"/>
      <c r="WQE15" s="192"/>
      <c r="WQF15" s="192"/>
      <c r="WQG15" s="192"/>
      <c r="WQH15" s="192"/>
      <c r="WQI15" s="192"/>
      <c r="WQJ15" s="192"/>
      <c r="WQK15" s="192"/>
      <c r="WQL15" s="192"/>
      <c r="WQM15" s="192"/>
      <c r="WQN15" s="192"/>
      <c r="WQO15" s="192"/>
      <c r="WQP15" s="192"/>
      <c r="WQQ15" s="192"/>
      <c r="WQR15" s="192"/>
      <c r="WQS15" s="192"/>
      <c r="WQT15" s="192"/>
      <c r="WQU15" s="192"/>
      <c r="WQV15" s="192"/>
      <c r="WQW15" s="192"/>
      <c r="WQX15" s="192"/>
      <c r="WQY15" s="192"/>
      <c r="WQZ15" s="192"/>
      <c r="WRA15" s="192"/>
      <c r="WRB15" s="192"/>
      <c r="WRC15" s="192"/>
      <c r="WRD15" s="192"/>
      <c r="WRE15" s="192"/>
      <c r="WRF15" s="192"/>
      <c r="WRG15" s="192"/>
      <c r="WRH15" s="192"/>
      <c r="WRI15" s="192"/>
      <c r="WRJ15" s="192"/>
      <c r="WRK15" s="192"/>
      <c r="WRL15" s="192"/>
      <c r="WRM15" s="192"/>
      <c r="WRN15" s="192"/>
      <c r="WRO15" s="192"/>
      <c r="WRP15" s="192"/>
      <c r="WRQ15" s="192"/>
      <c r="WRR15" s="192"/>
      <c r="WRS15" s="192"/>
      <c r="WRT15" s="192"/>
      <c r="WRU15" s="192"/>
      <c r="WRV15" s="192"/>
      <c r="WRW15" s="192"/>
      <c r="WRX15" s="192"/>
      <c r="WRY15" s="192"/>
      <c r="WRZ15" s="192"/>
      <c r="WSA15" s="192"/>
      <c r="WSB15" s="192"/>
      <c r="WSC15" s="192"/>
      <c r="WSD15" s="192"/>
      <c r="WSE15" s="192"/>
      <c r="WSF15" s="192"/>
      <c r="WSG15" s="192"/>
      <c r="WSH15" s="192"/>
      <c r="WSI15" s="192"/>
      <c r="WSJ15" s="192"/>
      <c r="WSK15" s="192"/>
      <c r="WSL15" s="192"/>
      <c r="WSM15" s="192"/>
      <c r="WSN15" s="192"/>
      <c r="WSO15" s="192"/>
      <c r="WSP15" s="192"/>
      <c r="WSQ15" s="192"/>
      <c r="WSR15" s="192"/>
      <c r="WSS15" s="192"/>
      <c r="WST15" s="192"/>
      <c r="WSU15" s="192"/>
      <c r="WSV15" s="192"/>
      <c r="WSW15" s="192"/>
      <c r="WSX15" s="192"/>
      <c r="WSY15" s="192"/>
      <c r="WSZ15" s="192"/>
      <c r="WTA15" s="192"/>
      <c r="WTB15" s="192"/>
      <c r="WTC15" s="192"/>
      <c r="WTD15" s="192"/>
      <c r="WTE15" s="192"/>
      <c r="WTF15" s="192"/>
      <c r="WTG15" s="192"/>
      <c r="WTH15" s="192"/>
      <c r="WTI15" s="192"/>
      <c r="WTJ15" s="192"/>
      <c r="WTK15" s="192"/>
      <c r="WTL15" s="192"/>
      <c r="WTM15" s="192"/>
      <c r="WTN15" s="192"/>
      <c r="WTO15" s="192"/>
      <c r="WTP15" s="192"/>
      <c r="WTQ15" s="192"/>
      <c r="WTR15" s="192"/>
      <c r="WTS15" s="192"/>
      <c r="WTT15" s="192"/>
      <c r="WTU15" s="192"/>
      <c r="WTV15" s="192"/>
      <c r="WTW15" s="192"/>
      <c r="WTX15" s="192"/>
      <c r="WTY15" s="192"/>
      <c r="WTZ15" s="192"/>
      <c r="WUA15" s="192"/>
      <c r="WUB15" s="192"/>
      <c r="WUC15" s="192"/>
      <c r="WUD15" s="192"/>
      <c r="WUE15" s="192"/>
      <c r="WUF15" s="192"/>
      <c r="WUG15" s="192"/>
      <c r="WUH15" s="192"/>
      <c r="WUI15" s="192"/>
      <c r="WUJ15" s="192"/>
      <c r="WUK15" s="192"/>
      <c r="WUL15" s="192"/>
      <c r="WUM15" s="192"/>
      <c r="WUN15" s="192"/>
      <c r="WUO15" s="192"/>
      <c r="WUP15" s="192"/>
      <c r="WUQ15" s="192"/>
      <c r="WUR15" s="192"/>
      <c r="WUS15" s="192"/>
      <c r="WUT15" s="192"/>
      <c r="WUU15" s="192"/>
      <c r="WUV15" s="192"/>
      <c r="WUW15" s="192"/>
      <c r="WUX15" s="192"/>
      <c r="WUY15" s="192"/>
      <c r="WUZ15" s="192"/>
      <c r="WVA15" s="192"/>
      <c r="WVB15" s="192"/>
      <c r="WVC15" s="192"/>
      <c r="WVD15" s="192"/>
      <c r="WVE15" s="192"/>
      <c r="WVF15" s="192"/>
      <c r="WVG15" s="192"/>
      <c r="WVH15" s="192"/>
      <c r="WVI15" s="192"/>
      <c r="WVJ15" s="192"/>
      <c r="WVK15" s="192"/>
      <c r="WVL15" s="192"/>
      <c r="WVM15" s="192"/>
      <c r="WVN15" s="192"/>
      <c r="WVO15" s="192"/>
      <c r="WVP15" s="192"/>
      <c r="WVQ15" s="192"/>
      <c r="WVR15" s="192"/>
      <c r="WVS15" s="192"/>
      <c r="WVT15" s="192"/>
      <c r="WVU15" s="192"/>
      <c r="WVV15" s="192"/>
      <c r="WVW15" s="192"/>
      <c r="WVX15" s="192"/>
      <c r="WVY15" s="192"/>
      <c r="WVZ15" s="192"/>
      <c r="WWA15" s="192"/>
      <c r="WWB15" s="192"/>
      <c r="WWC15" s="192"/>
      <c r="WWD15" s="192"/>
      <c r="WWE15" s="192"/>
      <c r="WWF15" s="192"/>
      <c r="WWG15" s="192"/>
      <c r="WWH15" s="192"/>
      <c r="WWI15" s="192"/>
      <c r="WWJ15" s="192"/>
      <c r="WWK15" s="192"/>
      <c r="WWL15" s="192"/>
      <c r="WWM15" s="192"/>
      <c r="WWN15" s="192"/>
      <c r="WWO15" s="192"/>
      <c r="WWP15" s="192"/>
      <c r="WWQ15" s="192"/>
      <c r="WWR15" s="192"/>
      <c r="WWS15" s="192"/>
      <c r="WWT15" s="192"/>
      <c r="WWU15" s="192"/>
      <c r="WWV15" s="192"/>
      <c r="WWW15" s="192"/>
      <c r="WWX15" s="192"/>
      <c r="WWY15" s="192"/>
      <c r="WWZ15" s="192"/>
      <c r="WXA15" s="192"/>
      <c r="WXB15" s="192"/>
      <c r="WXC15" s="192"/>
      <c r="WXD15" s="192"/>
      <c r="WXE15" s="192"/>
      <c r="WXF15" s="192"/>
      <c r="WXG15" s="192"/>
      <c r="WXH15" s="192"/>
      <c r="WXI15" s="192"/>
      <c r="WXJ15" s="192"/>
      <c r="WXK15" s="192"/>
      <c r="WXL15" s="192"/>
      <c r="WXM15" s="192"/>
      <c r="WXN15" s="192"/>
      <c r="WXO15" s="192"/>
      <c r="WXP15" s="192"/>
      <c r="WXQ15" s="192"/>
      <c r="WXR15" s="192"/>
      <c r="WXS15" s="192"/>
      <c r="WXT15" s="192"/>
      <c r="WXU15" s="192"/>
      <c r="WXV15" s="192"/>
      <c r="WXW15" s="192"/>
      <c r="WXX15" s="192"/>
      <c r="WXY15" s="192"/>
      <c r="WXZ15" s="192"/>
      <c r="WYA15" s="192"/>
      <c r="WYB15" s="192"/>
      <c r="WYC15" s="192"/>
      <c r="WYD15" s="192"/>
      <c r="WYE15" s="192"/>
      <c r="WYF15" s="192"/>
      <c r="WYG15" s="192"/>
      <c r="WYH15" s="192"/>
      <c r="WYI15" s="192"/>
      <c r="WYJ15" s="192"/>
      <c r="WYK15" s="192"/>
      <c r="WYL15" s="192"/>
      <c r="WYM15" s="192"/>
      <c r="WYN15" s="192"/>
      <c r="WYO15" s="192"/>
      <c r="WYP15" s="192"/>
      <c r="WYQ15" s="192"/>
      <c r="WYR15" s="192"/>
      <c r="WYS15" s="192"/>
      <c r="WYT15" s="192"/>
      <c r="WYU15" s="192"/>
      <c r="WYV15" s="192"/>
      <c r="WYW15" s="192"/>
      <c r="WYX15" s="192"/>
      <c r="WYY15" s="192"/>
      <c r="WYZ15" s="192"/>
      <c r="WZA15" s="192"/>
      <c r="WZB15" s="192"/>
      <c r="WZC15" s="192"/>
      <c r="WZD15" s="192"/>
      <c r="WZE15" s="192"/>
      <c r="WZF15" s="192"/>
      <c r="WZG15" s="192"/>
      <c r="WZH15" s="192"/>
      <c r="WZI15" s="192"/>
      <c r="WZJ15" s="192"/>
      <c r="WZK15" s="192"/>
      <c r="WZL15" s="192"/>
      <c r="WZM15" s="192"/>
      <c r="WZN15" s="192"/>
      <c r="WZO15" s="192"/>
      <c r="WZP15" s="192"/>
      <c r="WZQ15" s="192"/>
      <c r="WZR15" s="192"/>
      <c r="WZS15" s="192"/>
      <c r="WZT15" s="192"/>
      <c r="WZU15" s="192"/>
      <c r="WZV15" s="192"/>
      <c r="WZW15" s="192"/>
      <c r="WZX15" s="192"/>
      <c r="WZY15" s="192"/>
      <c r="WZZ15" s="192"/>
      <c r="XAA15" s="192"/>
      <c r="XAB15" s="192"/>
      <c r="XAC15" s="192"/>
      <c r="XAD15" s="192"/>
      <c r="XAE15" s="192"/>
      <c r="XAF15" s="192"/>
      <c r="XAG15" s="192"/>
      <c r="XAH15" s="192"/>
      <c r="XAI15" s="192"/>
      <c r="XAJ15" s="192"/>
      <c r="XAK15" s="192"/>
      <c r="XAL15" s="192"/>
      <c r="XAM15" s="192"/>
      <c r="XAN15" s="192"/>
      <c r="XAO15" s="192"/>
      <c r="XAP15" s="192"/>
      <c r="XAQ15" s="192"/>
      <c r="XAR15" s="192"/>
      <c r="XAS15" s="192"/>
      <c r="XAT15" s="192"/>
      <c r="XAU15" s="192"/>
      <c r="XAV15" s="192"/>
      <c r="XAW15" s="192"/>
      <c r="XAX15" s="192"/>
      <c r="XAY15" s="192"/>
      <c r="XAZ15" s="192"/>
      <c r="XBA15" s="192"/>
      <c r="XBB15" s="192"/>
      <c r="XBC15" s="192"/>
      <c r="XBD15" s="192"/>
      <c r="XBE15" s="192"/>
      <c r="XBF15" s="192"/>
      <c r="XBG15" s="192"/>
      <c r="XBH15" s="192"/>
      <c r="XBI15" s="192"/>
      <c r="XBJ15" s="192"/>
      <c r="XBK15" s="192"/>
      <c r="XBL15" s="192"/>
      <c r="XBM15" s="192"/>
      <c r="XBN15" s="192"/>
      <c r="XBO15" s="192"/>
      <c r="XBP15" s="192"/>
      <c r="XBQ15" s="192"/>
      <c r="XBR15" s="192"/>
      <c r="XBS15" s="192"/>
      <c r="XBT15" s="192"/>
      <c r="XBU15" s="192"/>
      <c r="XBV15" s="192"/>
      <c r="XBW15" s="192"/>
      <c r="XBX15" s="192"/>
      <c r="XBY15" s="192"/>
      <c r="XBZ15" s="192"/>
      <c r="XCA15" s="192"/>
      <c r="XCB15" s="192"/>
      <c r="XCC15" s="192"/>
      <c r="XCD15" s="192"/>
      <c r="XCE15" s="192"/>
      <c r="XCF15" s="192"/>
      <c r="XCG15" s="192"/>
      <c r="XCH15" s="192"/>
      <c r="XCI15" s="192"/>
      <c r="XCJ15" s="192"/>
      <c r="XCK15" s="192"/>
      <c r="XCL15" s="192"/>
      <c r="XCM15" s="192"/>
      <c r="XCN15" s="192"/>
      <c r="XCO15" s="192"/>
      <c r="XCP15" s="192"/>
      <c r="XCQ15" s="192"/>
      <c r="XCR15" s="192"/>
      <c r="XCS15" s="192"/>
      <c r="XCT15" s="192"/>
      <c r="XCU15" s="192"/>
      <c r="XCV15" s="192"/>
      <c r="XCW15" s="192"/>
      <c r="XCX15" s="192"/>
      <c r="XCY15" s="192"/>
      <c r="XCZ15" s="192"/>
      <c r="XDA15" s="192"/>
      <c r="XDB15" s="192"/>
      <c r="XDC15" s="192"/>
      <c r="XDD15" s="192"/>
      <c r="XDE15" s="192"/>
      <c r="XDF15" s="192"/>
      <c r="XDG15" s="192"/>
      <c r="XDH15" s="192"/>
      <c r="XDI15" s="192"/>
      <c r="XDJ15" s="192"/>
      <c r="XDK15" s="192"/>
      <c r="XDL15" s="192"/>
      <c r="XDM15" s="192"/>
      <c r="XDN15" s="192"/>
      <c r="XDO15" s="192"/>
      <c r="XDP15" s="192"/>
      <c r="XDQ15" s="192"/>
      <c r="XDR15" s="192"/>
    </row>
    <row r="16" spans="1:16346" ht="24.75" customHeight="1">
      <c r="B16" s="838" t="s">
        <v>98</v>
      </c>
      <c r="C16" s="682">
        <v>3171.8190178725736</v>
      </c>
      <c r="D16" s="682">
        <v>8013.4164038960935</v>
      </c>
      <c r="E16" s="682">
        <v>8670.0986862690988</v>
      </c>
      <c r="F16" s="682">
        <v>6461.9569127261029</v>
      </c>
      <c r="G16" s="682">
        <v>6335.3366715410357</v>
      </c>
      <c r="H16" s="682">
        <v>5662.6631634338619</v>
      </c>
      <c r="I16" s="682">
        <v>2990.170716628686</v>
      </c>
      <c r="J16" s="682">
        <v>2142.643009167095</v>
      </c>
      <c r="K16" s="682">
        <v>2073.7926692719639</v>
      </c>
      <c r="L16" s="687">
        <v>2171.1380680000002</v>
      </c>
    </row>
    <row r="17" spans="1:16346" ht="24.75" customHeight="1">
      <c r="B17" s="837" t="s">
        <v>99</v>
      </c>
      <c r="C17" s="682">
        <v>332.89501499574328</v>
      </c>
      <c r="D17" s="682">
        <v>363.61201526923952</v>
      </c>
      <c r="E17" s="682">
        <v>386.40587445447699</v>
      </c>
      <c r="F17" s="682">
        <v>312.39584177725675</v>
      </c>
      <c r="G17" s="682">
        <v>161.88563312063189</v>
      </c>
      <c r="H17" s="682">
        <v>199.63322169168603</v>
      </c>
      <c r="I17" s="682">
        <v>178.55087902266209</v>
      </c>
      <c r="J17" s="682">
        <v>142.98122815440752</v>
      </c>
      <c r="K17" s="682">
        <v>154.2984465896084</v>
      </c>
      <c r="L17" s="687">
        <v>169.785224</v>
      </c>
    </row>
    <row r="18" spans="1:16346" s="193" customFormat="1" ht="24.75" customHeight="1">
      <c r="A18" s="192"/>
      <c r="B18" s="837" t="s">
        <v>100</v>
      </c>
      <c r="C18" s="682">
        <v>2699.7571430377147</v>
      </c>
      <c r="D18" s="682">
        <v>2883.4476824248436</v>
      </c>
      <c r="E18" s="682">
        <v>3089.9230702545101</v>
      </c>
      <c r="F18" s="682">
        <v>3016.0422269326023</v>
      </c>
      <c r="G18" s="682">
        <v>2302.6960177178444</v>
      </c>
      <c r="H18" s="682">
        <v>2339.4680380759801</v>
      </c>
      <c r="I18" s="682">
        <v>2124.1099441346159</v>
      </c>
      <c r="J18" s="682">
        <v>1969.4707130403863</v>
      </c>
      <c r="K18" s="682">
        <v>2368.2561763307331</v>
      </c>
      <c r="L18" s="687">
        <v>2136.79520159</v>
      </c>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2"/>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c r="DT18" s="192"/>
      <c r="DU18" s="192"/>
      <c r="DV18" s="192"/>
      <c r="DW18" s="192"/>
      <c r="DX18" s="192"/>
      <c r="DY18" s="192"/>
      <c r="DZ18" s="192"/>
      <c r="EA18" s="192"/>
      <c r="EB18" s="192"/>
      <c r="EC18" s="192"/>
      <c r="ED18" s="192"/>
      <c r="EE18" s="192"/>
      <c r="EF18" s="192"/>
      <c r="EG18" s="192"/>
      <c r="EH18" s="192"/>
      <c r="EI18" s="192"/>
      <c r="EJ18" s="192"/>
      <c r="EK18" s="192"/>
      <c r="EL18" s="192"/>
      <c r="EM18" s="192"/>
      <c r="EN18" s="192"/>
      <c r="EO18" s="192"/>
      <c r="EP18" s="192"/>
      <c r="EQ18" s="192"/>
      <c r="ER18" s="192"/>
      <c r="ES18" s="192"/>
      <c r="ET18" s="192"/>
      <c r="EU18" s="192"/>
      <c r="EV18" s="192"/>
      <c r="EW18" s="192"/>
      <c r="EX18" s="192"/>
      <c r="EY18" s="192"/>
      <c r="EZ18" s="192"/>
      <c r="FA18" s="192"/>
      <c r="FB18" s="192"/>
      <c r="FC18" s="192"/>
      <c r="FD18" s="192"/>
      <c r="FE18" s="192"/>
      <c r="FF18" s="192"/>
      <c r="FG18" s="192"/>
      <c r="FH18" s="192"/>
      <c r="FI18" s="192"/>
      <c r="FJ18" s="192"/>
      <c r="FK18" s="192"/>
      <c r="FL18" s="192"/>
      <c r="FM18" s="192"/>
      <c r="FN18" s="192"/>
      <c r="FO18" s="192"/>
      <c r="FP18" s="192"/>
      <c r="FQ18" s="192"/>
      <c r="FR18" s="192"/>
      <c r="FS18" s="192"/>
      <c r="FT18" s="192"/>
      <c r="FU18" s="192"/>
      <c r="FV18" s="192"/>
      <c r="FW18" s="192"/>
      <c r="FX18" s="192"/>
      <c r="FY18" s="192"/>
      <c r="FZ18" s="192"/>
      <c r="GA18" s="192"/>
      <c r="GB18" s="192"/>
      <c r="GC18" s="192"/>
      <c r="GD18" s="192"/>
      <c r="GE18" s="192"/>
      <c r="GF18" s="192"/>
      <c r="GG18" s="192"/>
      <c r="GH18" s="192"/>
      <c r="GI18" s="192"/>
      <c r="GJ18" s="192"/>
      <c r="GK18" s="192"/>
      <c r="GL18" s="192"/>
      <c r="GM18" s="192"/>
      <c r="GN18" s="192"/>
      <c r="GO18" s="192"/>
      <c r="GP18" s="192"/>
      <c r="GQ18" s="192"/>
      <c r="GR18" s="192"/>
      <c r="GS18" s="192"/>
      <c r="GT18" s="192"/>
      <c r="GU18" s="192"/>
      <c r="GV18" s="192"/>
      <c r="GW18" s="192"/>
      <c r="GX18" s="192"/>
      <c r="GY18" s="192"/>
      <c r="GZ18" s="192"/>
      <c r="HA18" s="192"/>
      <c r="HB18" s="192"/>
      <c r="HC18" s="192"/>
      <c r="HD18" s="192"/>
      <c r="HE18" s="192"/>
      <c r="HF18" s="192"/>
      <c r="HG18" s="192"/>
      <c r="HH18" s="192"/>
      <c r="HI18" s="192"/>
      <c r="HJ18" s="192"/>
      <c r="HK18" s="192"/>
      <c r="HL18" s="192"/>
      <c r="HM18" s="192"/>
      <c r="HN18" s="192"/>
      <c r="HO18" s="192"/>
      <c r="HP18" s="192"/>
      <c r="HQ18" s="192"/>
      <c r="HR18" s="192"/>
      <c r="HS18" s="192"/>
      <c r="HT18" s="192"/>
      <c r="HU18" s="192"/>
      <c r="HV18" s="192"/>
      <c r="HW18" s="192"/>
      <c r="HX18" s="192"/>
      <c r="HY18" s="192"/>
      <c r="HZ18" s="192"/>
      <c r="IA18" s="192"/>
      <c r="IB18" s="192"/>
      <c r="IC18" s="192"/>
      <c r="ID18" s="192"/>
      <c r="IE18" s="192"/>
      <c r="IF18" s="192"/>
      <c r="IG18" s="192"/>
      <c r="IH18" s="192"/>
      <c r="II18" s="192"/>
      <c r="IJ18" s="192"/>
      <c r="IK18" s="192"/>
      <c r="IL18" s="192"/>
      <c r="IM18" s="192"/>
      <c r="IN18" s="192"/>
      <c r="IO18" s="192"/>
      <c r="IP18" s="192"/>
      <c r="IQ18" s="192"/>
      <c r="IR18" s="192"/>
      <c r="IS18" s="192"/>
      <c r="IT18" s="192"/>
      <c r="IU18" s="192"/>
      <c r="IV18" s="192"/>
      <c r="IW18" s="192"/>
      <c r="IX18" s="192"/>
      <c r="IY18" s="192"/>
      <c r="IZ18" s="192"/>
      <c r="JA18" s="192"/>
      <c r="JB18" s="192"/>
      <c r="JC18" s="192"/>
      <c r="JD18" s="192"/>
      <c r="JE18" s="192"/>
      <c r="JF18" s="192"/>
      <c r="JG18" s="192"/>
      <c r="JH18" s="192"/>
      <c r="JI18" s="192"/>
      <c r="JJ18" s="192"/>
      <c r="JK18" s="192"/>
      <c r="JL18" s="192"/>
      <c r="JM18" s="192"/>
      <c r="JN18" s="192"/>
      <c r="JO18" s="192"/>
      <c r="JP18" s="192"/>
      <c r="JQ18" s="192"/>
      <c r="JR18" s="192"/>
      <c r="JS18" s="192"/>
      <c r="JT18" s="192"/>
      <c r="JU18" s="192"/>
      <c r="JV18" s="192"/>
      <c r="JW18" s="192"/>
      <c r="JX18" s="192"/>
      <c r="JY18" s="192"/>
      <c r="JZ18" s="192"/>
      <c r="KA18" s="192"/>
      <c r="KB18" s="192"/>
      <c r="KC18" s="192"/>
      <c r="KD18" s="192"/>
      <c r="KE18" s="192"/>
      <c r="KF18" s="192"/>
      <c r="KG18" s="192"/>
      <c r="KH18" s="192"/>
      <c r="KI18" s="192"/>
      <c r="KJ18" s="192"/>
      <c r="KK18" s="192"/>
      <c r="KL18" s="192"/>
      <c r="KM18" s="192"/>
      <c r="KN18" s="192"/>
      <c r="KO18" s="192"/>
      <c r="KP18" s="192"/>
      <c r="KQ18" s="192"/>
      <c r="KR18" s="192"/>
      <c r="KS18" s="192"/>
      <c r="KT18" s="192"/>
      <c r="KU18" s="192"/>
      <c r="KV18" s="192"/>
      <c r="KW18" s="192"/>
      <c r="KX18" s="192"/>
      <c r="KY18" s="192"/>
      <c r="KZ18" s="192"/>
      <c r="LA18" s="192"/>
      <c r="LB18" s="192"/>
      <c r="LC18" s="192"/>
      <c r="LD18" s="192"/>
      <c r="LE18" s="192"/>
      <c r="LF18" s="192"/>
      <c r="LG18" s="192"/>
      <c r="LH18" s="192"/>
      <c r="LI18" s="192"/>
      <c r="LJ18" s="192"/>
      <c r="LK18" s="192"/>
      <c r="LL18" s="192"/>
      <c r="LM18" s="192"/>
      <c r="LN18" s="192"/>
      <c r="LO18" s="192"/>
      <c r="LP18" s="192"/>
      <c r="LQ18" s="192"/>
      <c r="LR18" s="192"/>
      <c r="LS18" s="192"/>
      <c r="LT18" s="192"/>
      <c r="LU18" s="192"/>
      <c r="LV18" s="192"/>
      <c r="LW18" s="192"/>
      <c r="LX18" s="192"/>
      <c r="LY18" s="192"/>
      <c r="LZ18" s="192"/>
      <c r="MA18" s="192"/>
      <c r="MB18" s="192"/>
      <c r="MC18" s="192"/>
      <c r="MD18" s="192"/>
      <c r="ME18" s="192"/>
      <c r="MF18" s="192"/>
      <c r="MG18" s="192"/>
      <c r="MH18" s="192"/>
      <c r="MI18" s="192"/>
      <c r="MJ18" s="192"/>
      <c r="MK18" s="192"/>
      <c r="ML18" s="192"/>
      <c r="MM18" s="192"/>
      <c r="MN18" s="192"/>
      <c r="MO18" s="192"/>
      <c r="MP18" s="192"/>
      <c r="MQ18" s="192"/>
      <c r="MR18" s="192"/>
      <c r="MS18" s="192"/>
      <c r="MT18" s="192"/>
      <c r="MU18" s="192"/>
      <c r="MV18" s="192"/>
      <c r="MW18" s="192"/>
      <c r="MX18" s="192"/>
      <c r="MY18" s="192"/>
      <c r="MZ18" s="192"/>
      <c r="NA18" s="192"/>
      <c r="NB18" s="192"/>
      <c r="NC18" s="192"/>
      <c r="ND18" s="192"/>
      <c r="NE18" s="192"/>
      <c r="NF18" s="192"/>
      <c r="NG18" s="192"/>
      <c r="NH18" s="192"/>
      <c r="NI18" s="192"/>
      <c r="NJ18" s="192"/>
      <c r="NK18" s="192"/>
      <c r="NL18" s="192"/>
      <c r="NM18" s="192"/>
      <c r="NN18" s="192"/>
      <c r="NO18" s="192"/>
      <c r="NP18" s="192"/>
      <c r="NQ18" s="192"/>
      <c r="NR18" s="192"/>
      <c r="NS18" s="192"/>
      <c r="NT18" s="192"/>
      <c r="NU18" s="192"/>
      <c r="NV18" s="192"/>
      <c r="NW18" s="192"/>
      <c r="NX18" s="192"/>
      <c r="NY18" s="192"/>
      <c r="NZ18" s="192"/>
      <c r="OA18" s="192"/>
      <c r="OB18" s="192"/>
      <c r="OC18" s="192"/>
      <c r="OD18" s="192"/>
      <c r="OE18" s="192"/>
      <c r="OF18" s="192"/>
      <c r="OG18" s="192"/>
      <c r="OH18" s="192"/>
      <c r="OI18" s="192"/>
      <c r="OJ18" s="192"/>
      <c r="OK18" s="192"/>
      <c r="OL18" s="192"/>
      <c r="OM18" s="192"/>
      <c r="ON18" s="192"/>
      <c r="OO18" s="192"/>
      <c r="OP18" s="192"/>
      <c r="OQ18" s="192"/>
      <c r="OR18" s="192"/>
      <c r="OS18" s="192"/>
      <c r="OT18" s="192"/>
      <c r="OU18" s="192"/>
      <c r="OV18" s="192"/>
      <c r="OW18" s="192"/>
      <c r="OX18" s="192"/>
      <c r="OY18" s="192"/>
      <c r="OZ18" s="192"/>
      <c r="PA18" s="192"/>
      <c r="PB18" s="192"/>
      <c r="PC18" s="192"/>
      <c r="PD18" s="192"/>
      <c r="PE18" s="192"/>
      <c r="PF18" s="192"/>
      <c r="PG18" s="192"/>
      <c r="PH18" s="192"/>
      <c r="PI18" s="192"/>
      <c r="PJ18" s="192"/>
      <c r="PK18" s="192"/>
      <c r="PL18" s="192"/>
      <c r="PM18" s="192"/>
      <c r="PN18" s="192"/>
      <c r="PO18" s="192"/>
      <c r="PP18" s="192"/>
      <c r="PQ18" s="192"/>
      <c r="PR18" s="192"/>
      <c r="PS18" s="192"/>
      <c r="PT18" s="192"/>
      <c r="PU18" s="192"/>
      <c r="PV18" s="192"/>
      <c r="PW18" s="192"/>
      <c r="PX18" s="192"/>
      <c r="PY18" s="192"/>
      <c r="PZ18" s="192"/>
      <c r="QA18" s="192"/>
      <c r="QB18" s="192"/>
      <c r="QC18" s="192"/>
      <c r="QD18" s="192"/>
      <c r="QE18" s="192"/>
      <c r="QF18" s="192"/>
      <c r="QG18" s="192"/>
      <c r="QH18" s="192"/>
      <c r="QI18" s="192"/>
      <c r="QJ18" s="192"/>
      <c r="QK18" s="192"/>
      <c r="QL18" s="192"/>
      <c r="QM18" s="192"/>
      <c r="QN18" s="192"/>
      <c r="QO18" s="192"/>
      <c r="QP18" s="192"/>
      <c r="QQ18" s="192"/>
      <c r="QR18" s="192"/>
      <c r="QS18" s="192"/>
      <c r="QT18" s="192"/>
      <c r="QU18" s="192"/>
      <c r="QV18" s="192"/>
      <c r="QW18" s="192"/>
      <c r="QX18" s="192"/>
      <c r="QY18" s="192"/>
      <c r="QZ18" s="192"/>
      <c r="RA18" s="192"/>
      <c r="RB18" s="192"/>
      <c r="RC18" s="192"/>
      <c r="RD18" s="192"/>
      <c r="RE18" s="192"/>
      <c r="RF18" s="192"/>
      <c r="RG18" s="192"/>
      <c r="RH18" s="192"/>
      <c r="RI18" s="192"/>
      <c r="RJ18" s="192"/>
      <c r="RK18" s="192"/>
      <c r="RL18" s="192"/>
      <c r="RM18" s="192"/>
      <c r="RN18" s="192"/>
      <c r="RO18" s="192"/>
      <c r="RP18" s="192"/>
      <c r="RQ18" s="192"/>
      <c r="RR18" s="192"/>
      <c r="RS18" s="192"/>
      <c r="RT18" s="192"/>
      <c r="RU18" s="192"/>
      <c r="RV18" s="192"/>
      <c r="RW18" s="192"/>
      <c r="RX18" s="192"/>
      <c r="RY18" s="192"/>
      <c r="RZ18" s="192"/>
      <c r="SA18" s="192"/>
      <c r="SB18" s="192"/>
      <c r="SC18" s="192"/>
      <c r="SD18" s="192"/>
      <c r="SE18" s="192"/>
      <c r="SF18" s="192"/>
      <c r="SG18" s="192"/>
      <c r="SH18" s="192"/>
      <c r="SI18" s="192"/>
      <c r="SJ18" s="192"/>
      <c r="SK18" s="192"/>
      <c r="SL18" s="192"/>
      <c r="SM18" s="192"/>
      <c r="SN18" s="192"/>
      <c r="SO18" s="192"/>
      <c r="SP18" s="192"/>
      <c r="SQ18" s="192"/>
      <c r="SR18" s="192"/>
      <c r="SS18" s="192"/>
      <c r="ST18" s="192"/>
      <c r="SU18" s="192"/>
      <c r="SV18" s="192"/>
      <c r="SW18" s="192"/>
      <c r="SX18" s="192"/>
      <c r="SY18" s="192"/>
      <c r="SZ18" s="192"/>
      <c r="TA18" s="192"/>
      <c r="TB18" s="192"/>
      <c r="TC18" s="192"/>
      <c r="TD18" s="192"/>
      <c r="TE18" s="192"/>
      <c r="TF18" s="192"/>
      <c r="TG18" s="192"/>
      <c r="TH18" s="192"/>
      <c r="TI18" s="192"/>
      <c r="TJ18" s="192"/>
      <c r="TK18" s="192"/>
      <c r="TL18" s="192"/>
      <c r="TM18" s="192"/>
      <c r="TN18" s="192"/>
      <c r="TO18" s="192"/>
      <c r="TP18" s="192"/>
      <c r="TQ18" s="192"/>
      <c r="TR18" s="192"/>
      <c r="TS18" s="192"/>
      <c r="TT18" s="192"/>
      <c r="TU18" s="192"/>
      <c r="TV18" s="192"/>
      <c r="TW18" s="192"/>
      <c r="TX18" s="192"/>
      <c r="TY18" s="192"/>
      <c r="TZ18" s="192"/>
      <c r="UA18" s="192"/>
      <c r="UB18" s="192"/>
      <c r="UC18" s="192"/>
      <c r="UD18" s="192"/>
      <c r="UE18" s="192"/>
      <c r="UF18" s="192"/>
      <c r="UG18" s="192"/>
      <c r="UH18" s="192"/>
      <c r="UI18" s="192"/>
      <c r="UJ18" s="192"/>
      <c r="UK18" s="192"/>
      <c r="UL18" s="192"/>
      <c r="UM18" s="192"/>
      <c r="UN18" s="192"/>
      <c r="UO18" s="192"/>
      <c r="UP18" s="192"/>
      <c r="UQ18" s="192"/>
      <c r="UR18" s="192"/>
      <c r="US18" s="192"/>
      <c r="UT18" s="192"/>
      <c r="UU18" s="192"/>
      <c r="UV18" s="192"/>
      <c r="UW18" s="192"/>
      <c r="UX18" s="192"/>
      <c r="UY18" s="192"/>
      <c r="UZ18" s="192"/>
      <c r="VA18" s="192"/>
      <c r="VB18" s="192"/>
      <c r="VC18" s="192"/>
      <c r="VD18" s="192"/>
      <c r="VE18" s="192"/>
      <c r="VF18" s="192"/>
      <c r="VG18" s="192"/>
      <c r="VH18" s="192"/>
      <c r="VI18" s="192"/>
      <c r="VJ18" s="192"/>
      <c r="VK18" s="192"/>
      <c r="VL18" s="192"/>
      <c r="VM18" s="192"/>
      <c r="VN18" s="192"/>
      <c r="VO18" s="192"/>
      <c r="VP18" s="192"/>
      <c r="VQ18" s="192"/>
      <c r="VR18" s="192"/>
      <c r="VS18" s="192"/>
      <c r="VT18" s="192"/>
      <c r="VU18" s="192"/>
      <c r="VV18" s="192"/>
      <c r="VW18" s="192"/>
      <c r="VX18" s="192"/>
      <c r="VY18" s="192"/>
      <c r="VZ18" s="192"/>
      <c r="WA18" s="192"/>
      <c r="WB18" s="192"/>
      <c r="WC18" s="192"/>
      <c r="WD18" s="192"/>
      <c r="WE18" s="192"/>
      <c r="WF18" s="192"/>
      <c r="WG18" s="192"/>
      <c r="WH18" s="192"/>
      <c r="WI18" s="192"/>
      <c r="WJ18" s="192"/>
      <c r="WK18" s="192"/>
      <c r="WL18" s="192"/>
      <c r="WM18" s="192"/>
      <c r="WN18" s="192"/>
      <c r="WO18" s="192"/>
      <c r="WP18" s="192"/>
      <c r="WQ18" s="192"/>
      <c r="WR18" s="192"/>
      <c r="WS18" s="192"/>
      <c r="WT18" s="192"/>
      <c r="WU18" s="192"/>
      <c r="WV18" s="192"/>
      <c r="WW18" s="192"/>
      <c r="WX18" s="192"/>
      <c r="WY18" s="192"/>
      <c r="WZ18" s="192"/>
      <c r="XA18" s="192"/>
      <c r="XB18" s="192"/>
      <c r="XC18" s="192"/>
      <c r="XD18" s="192"/>
      <c r="XE18" s="192"/>
      <c r="XF18" s="192"/>
      <c r="XG18" s="192"/>
      <c r="XH18" s="192"/>
      <c r="XI18" s="192"/>
      <c r="XJ18" s="192"/>
      <c r="XK18" s="192"/>
      <c r="XL18" s="192"/>
      <c r="XM18" s="192"/>
      <c r="XN18" s="192"/>
      <c r="XO18" s="192"/>
      <c r="XP18" s="192"/>
      <c r="XQ18" s="192"/>
      <c r="XR18" s="192"/>
      <c r="XS18" s="192"/>
      <c r="XT18" s="192"/>
      <c r="XU18" s="192"/>
      <c r="XV18" s="192"/>
      <c r="XW18" s="192"/>
      <c r="XX18" s="192"/>
      <c r="XY18" s="192"/>
      <c r="XZ18" s="192"/>
      <c r="YA18" s="192"/>
      <c r="YB18" s="192"/>
      <c r="YC18" s="192"/>
      <c r="YD18" s="192"/>
      <c r="YE18" s="192"/>
      <c r="YF18" s="192"/>
      <c r="YG18" s="192"/>
      <c r="YH18" s="192"/>
      <c r="YI18" s="192"/>
      <c r="YJ18" s="192"/>
      <c r="YK18" s="192"/>
      <c r="YL18" s="192"/>
      <c r="YM18" s="192"/>
      <c r="YN18" s="192"/>
      <c r="YO18" s="192"/>
      <c r="YP18" s="192"/>
      <c r="YQ18" s="192"/>
      <c r="YR18" s="192"/>
      <c r="YS18" s="192"/>
      <c r="YT18" s="192"/>
      <c r="YU18" s="192"/>
      <c r="YV18" s="192"/>
      <c r="YW18" s="192"/>
      <c r="YX18" s="192"/>
      <c r="YY18" s="192"/>
      <c r="YZ18" s="192"/>
      <c r="ZA18" s="192"/>
      <c r="ZB18" s="192"/>
      <c r="ZC18" s="192"/>
      <c r="ZD18" s="192"/>
      <c r="ZE18" s="192"/>
      <c r="ZF18" s="192"/>
      <c r="ZG18" s="192"/>
      <c r="ZH18" s="192"/>
      <c r="ZI18" s="192"/>
      <c r="ZJ18" s="192"/>
      <c r="ZK18" s="192"/>
      <c r="ZL18" s="192"/>
      <c r="ZM18" s="192"/>
      <c r="ZN18" s="192"/>
      <c r="ZO18" s="192"/>
      <c r="ZP18" s="192"/>
      <c r="ZQ18" s="192"/>
      <c r="ZR18" s="192"/>
      <c r="ZS18" s="192"/>
      <c r="ZT18" s="192"/>
      <c r="ZU18" s="192"/>
      <c r="ZV18" s="192"/>
      <c r="ZW18" s="192"/>
      <c r="ZX18" s="192"/>
      <c r="ZY18" s="192"/>
      <c r="ZZ18" s="192"/>
      <c r="AAA18" s="192"/>
      <c r="AAB18" s="192"/>
      <c r="AAC18" s="192"/>
      <c r="AAD18" s="192"/>
      <c r="AAE18" s="192"/>
      <c r="AAF18" s="192"/>
      <c r="AAG18" s="192"/>
      <c r="AAH18" s="192"/>
      <c r="AAI18" s="192"/>
      <c r="AAJ18" s="192"/>
      <c r="AAK18" s="192"/>
      <c r="AAL18" s="192"/>
      <c r="AAM18" s="192"/>
      <c r="AAN18" s="192"/>
      <c r="AAO18" s="192"/>
      <c r="AAP18" s="192"/>
      <c r="AAQ18" s="192"/>
      <c r="AAR18" s="192"/>
      <c r="AAS18" s="192"/>
      <c r="AAT18" s="192"/>
      <c r="AAU18" s="192"/>
      <c r="AAV18" s="192"/>
      <c r="AAW18" s="192"/>
      <c r="AAX18" s="192"/>
      <c r="AAY18" s="192"/>
      <c r="AAZ18" s="192"/>
      <c r="ABA18" s="192"/>
      <c r="ABB18" s="192"/>
      <c r="ABC18" s="192"/>
      <c r="ABD18" s="192"/>
      <c r="ABE18" s="192"/>
      <c r="ABF18" s="192"/>
      <c r="ABG18" s="192"/>
      <c r="ABH18" s="192"/>
      <c r="ABI18" s="192"/>
      <c r="ABJ18" s="192"/>
      <c r="ABK18" s="192"/>
      <c r="ABL18" s="192"/>
      <c r="ABM18" s="192"/>
      <c r="ABN18" s="192"/>
      <c r="ABO18" s="192"/>
      <c r="ABP18" s="192"/>
      <c r="ABQ18" s="192"/>
      <c r="ABR18" s="192"/>
      <c r="ABS18" s="192"/>
      <c r="ABT18" s="192"/>
      <c r="ABU18" s="192"/>
      <c r="ABV18" s="192"/>
      <c r="ABW18" s="192"/>
      <c r="ABX18" s="192"/>
      <c r="ABY18" s="192"/>
      <c r="ABZ18" s="192"/>
      <c r="ACA18" s="192"/>
      <c r="ACB18" s="192"/>
      <c r="ACC18" s="192"/>
      <c r="ACD18" s="192"/>
      <c r="ACE18" s="192"/>
      <c r="ACF18" s="192"/>
      <c r="ACG18" s="192"/>
      <c r="ACH18" s="192"/>
      <c r="ACI18" s="192"/>
      <c r="ACJ18" s="192"/>
      <c r="ACK18" s="192"/>
      <c r="ACL18" s="192"/>
      <c r="ACM18" s="192"/>
      <c r="ACN18" s="192"/>
      <c r="ACO18" s="192"/>
      <c r="ACP18" s="192"/>
      <c r="ACQ18" s="192"/>
      <c r="ACR18" s="192"/>
      <c r="ACS18" s="192"/>
      <c r="ACT18" s="192"/>
      <c r="ACU18" s="192"/>
      <c r="ACV18" s="192"/>
      <c r="ACW18" s="192"/>
      <c r="ACX18" s="192"/>
      <c r="ACY18" s="192"/>
      <c r="ACZ18" s="192"/>
      <c r="ADA18" s="192"/>
      <c r="ADB18" s="192"/>
      <c r="ADC18" s="192"/>
      <c r="ADD18" s="192"/>
      <c r="ADE18" s="192"/>
      <c r="ADF18" s="192"/>
      <c r="ADG18" s="192"/>
      <c r="ADH18" s="192"/>
      <c r="ADI18" s="192"/>
      <c r="ADJ18" s="192"/>
      <c r="ADK18" s="192"/>
      <c r="ADL18" s="192"/>
      <c r="ADM18" s="192"/>
      <c r="ADN18" s="192"/>
      <c r="ADO18" s="192"/>
      <c r="ADP18" s="192"/>
      <c r="ADQ18" s="192"/>
      <c r="ADR18" s="192"/>
      <c r="ADS18" s="192"/>
      <c r="ADT18" s="192"/>
      <c r="ADU18" s="192"/>
      <c r="ADV18" s="192"/>
      <c r="ADW18" s="192"/>
      <c r="ADX18" s="192"/>
      <c r="ADY18" s="192"/>
      <c r="ADZ18" s="192"/>
      <c r="AEA18" s="192"/>
      <c r="AEB18" s="192"/>
      <c r="AEC18" s="192"/>
      <c r="AED18" s="192"/>
      <c r="AEE18" s="192"/>
      <c r="AEF18" s="192"/>
      <c r="AEG18" s="192"/>
      <c r="AEH18" s="192"/>
      <c r="AEI18" s="192"/>
      <c r="AEJ18" s="192"/>
      <c r="AEK18" s="192"/>
      <c r="AEL18" s="192"/>
      <c r="AEM18" s="192"/>
      <c r="AEN18" s="192"/>
      <c r="AEO18" s="192"/>
      <c r="AEP18" s="192"/>
      <c r="AEQ18" s="192"/>
      <c r="AER18" s="192"/>
      <c r="AES18" s="192"/>
      <c r="AET18" s="192"/>
      <c r="AEU18" s="192"/>
      <c r="AEV18" s="192"/>
      <c r="AEW18" s="192"/>
      <c r="AEX18" s="192"/>
      <c r="AEY18" s="192"/>
      <c r="AEZ18" s="192"/>
      <c r="AFA18" s="192"/>
      <c r="AFB18" s="192"/>
      <c r="AFC18" s="192"/>
      <c r="AFD18" s="192"/>
      <c r="AFE18" s="192"/>
      <c r="AFF18" s="192"/>
      <c r="AFG18" s="192"/>
      <c r="AFH18" s="192"/>
      <c r="AFI18" s="192"/>
      <c r="AFJ18" s="192"/>
      <c r="AFK18" s="192"/>
      <c r="AFL18" s="192"/>
      <c r="AFM18" s="192"/>
      <c r="AFN18" s="192"/>
      <c r="AFO18" s="192"/>
      <c r="AFP18" s="192"/>
      <c r="AFQ18" s="192"/>
      <c r="AFR18" s="192"/>
      <c r="AFS18" s="192"/>
      <c r="AFT18" s="192"/>
      <c r="AFU18" s="192"/>
      <c r="AFV18" s="192"/>
      <c r="AFW18" s="192"/>
      <c r="AFX18" s="192"/>
      <c r="AFY18" s="192"/>
      <c r="AFZ18" s="192"/>
      <c r="AGA18" s="192"/>
      <c r="AGB18" s="192"/>
      <c r="AGC18" s="192"/>
      <c r="AGD18" s="192"/>
      <c r="AGE18" s="192"/>
      <c r="AGF18" s="192"/>
      <c r="AGG18" s="192"/>
      <c r="AGH18" s="192"/>
      <c r="AGI18" s="192"/>
      <c r="AGJ18" s="192"/>
      <c r="AGK18" s="192"/>
      <c r="AGL18" s="192"/>
      <c r="AGM18" s="192"/>
      <c r="AGN18" s="192"/>
      <c r="AGO18" s="192"/>
      <c r="AGP18" s="192"/>
      <c r="AGQ18" s="192"/>
      <c r="AGR18" s="192"/>
      <c r="AGS18" s="192"/>
      <c r="AGT18" s="192"/>
      <c r="AGU18" s="192"/>
      <c r="AGV18" s="192"/>
      <c r="AGW18" s="192"/>
      <c r="AGX18" s="192"/>
      <c r="AGY18" s="192"/>
      <c r="AGZ18" s="192"/>
      <c r="AHA18" s="192"/>
      <c r="AHB18" s="192"/>
      <c r="AHC18" s="192"/>
      <c r="AHD18" s="192"/>
      <c r="AHE18" s="192"/>
      <c r="AHF18" s="192"/>
      <c r="AHG18" s="192"/>
      <c r="AHH18" s="192"/>
      <c r="AHI18" s="192"/>
      <c r="AHJ18" s="192"/>
      <c r="AHK18" s="192"/>
      <c r="AHL18" s="192"/>
      <c r="AHM18" s="192"/>
      <c r="AHN18" s="192"/>
      <c r="AHO18" s="192"/>
      <c r="AHP18" s="192"/>
      <c r="AHQ18" s="192"/>
      <c r="AHR18" s="192"/>
      <c r="AHS18" s="192"/>
      <c r="AHT18" s="192"/>
      <c r="AHU18" s="192"/>
      <c r="AHV18" s="192"/>
      <c r="AHW18" s="192"/>
      <c r="AHX18" s="192"/>
      <c r="AHY18" s="192"/>
      <c r="AHZ18" s="192"/>
      <c r="AIA18" s="192"/>
      <c r="AIB18" s="192"/>
      <c r="AIC18" s="192"/>
      <c r="AID18" s="192"/>
      <c r="AIE18" s="192"/>
      <c r="AIF18" s="192"/>
      <c r="AIG18" s="192"/>
      <c r="AIH18" s="192"/>
      <c r="AII18" s="192"/>
      <c r="AIJ18" s="192"/>
      <c r="AIK18" s="192"/>
      <c r="AIL18" s="192"/>
      <c r="AIM18" s="192"/>
      <c r="AIN18" s="192"/>
      <c r="AIO18" s="192"/>
      <c r="AIP18" s="192"/>
      <c r="AIQ18" s="192"/>
      <c r="AIR18" s="192"/>
      <c r="AIS18" s="192"/>
      <c r="AIT18" s="192"/>
      <c r="AIU18" s="192"/>
      <c r="AIV18" s="192"/>
      <c r="AIW18" s="192"/>
      <c r="AIX18" s="192"/>
      <c r="AIY18" s="192"/>
      <c r="AIZ18" s="192"/>
      <c r="AJA18" s="192"/>
      <c r="AJB18" s="192"/>
      <c r="AJC18" s="192"/>
      <c r="AJD18" s="192"/>
      <c r="AJE18" s="192"/>
      <c r="AJF18" s="192"/>
      <c r="AJG18" s="192"/>
      <c r="AJH18" s="192"/>
      <c r="AJI18" s="192"/>
      <c r="AJJ18" s="192"/>
      <c r="AJK18" s="192"/>
      <c r="AJL18" s="192"/>
      <c r="AJM18" s="192"/>
      <c r="AJN18" s="192"/>
      <c r="AJO18" s="192"/>
      <c r="AJP18" s="192"/>
      <c r="AJQ18" s="192"/>
      <c r="AJR18" s="192"/>
      <c r="AJS18" s="192"/>
      <c r="AJT18" s="192"/>
      <c r="AJU18" s="192"/>
      <c r="AJV18" s="192"/>
      <c r="AJW18" s="192"/>
      <c r="AJX18" s="192"/>
      <c r="AJY18" s="192"/>
      <c r="AJZ18" s="192"/>
      <c r="AKA18" s="192"/>
      <c r="AKB18" s="192"/>
      <c r="AKC18" s="192"/>
      <c r="AKD18" s="192"/>
      <c r="AKE18" s="192"/>
      <c r="AKF18" s="192"/>
      <c r="AKG18" s="192"/>
      <c r="AKH18" s="192"/>
      <c r="AKI18" s="192"/>
      <c r="AKJ18" s="192"/>
      <c r="AKK18" s="192"/>
      <c r="AKL18" s="192"/>
      <c r="AKM18" s="192"/>
      <c r="AKN18" s="192"/>
      <c r="AKO18" s="192"/>
      <c r="AKP18" s="192"/>
      <c r="AKQ18" s="192"/>
      <c r="AKR18" s="192"/>
      <c r="AKS18" s="192"/>
      <c r="AKT18" s="192"/>
      <c r="AKU18" s="192"/>
      <c r="AKV18" s="192"/>
      <c r="AKW18" s="192"/>
      <c r="AKX18" s="192"/>
      <c r="AKY18" s="192"/>
      <c r="AKZ18" s="192"/>
      <c r="ALA18" s="192"/>
      <c r="ALB18" s="192"/>
      <c r="ALC18" s="192"/>
      <c r="ALD18" s="192"/>
      <c r="ALE18" s="192"/>
      <c r="ALF18" s="192"/>
      <c r="ALG18" s="192"/>
      <c r="ALH18" s="192"/>
      <c r="ALI18" s="192"/>
      <c r="ALJ18" s="192"/>
      <c r="ALK18" s="192"/>
      <c r="ALL18" s="192"/>
      <c r="ALM18" s="192"/>
      <c r="ALN18" s="192"/>
      <c r="ALO18" s="192"/>
      <c r="ALP18" s="192"/>
      <c r="ALQ18" s="192"/>
      <c r="ALR18" s="192"/>
      <c r="ALS18" s="192"/>
      <c r="ALT18" s="192"/>
      <c r="ALU18" s="192"/>
      <c r="ALV18" s="192"/>
      <c r="ALW18" s="192"/>
      <c r="ALX18" s="192"/>
      <c r="ALY18" s="192"/>
      <c r="ALZ18" s="192"/>
      <c r="AMA18" s="192"/>
      <c r="AMB18" s="192"/>
      <c r="AMC18" s="192"/>
      <c r="AMD18" s="192"/>
      <c r="AME18" s="192"/>
      <c r="AMF18" s="192"/>
      <c r="AMG18" s="192"/>
      <c r="AMH18" s="192"/>
      <c r="AMI18" s="192"/>
      <c r="AMJ18" s="192"/>
      <c r="AMK18" s="192"/>
      <c r="AML18" s="192"/>
      <c r="AMM18" s="192"/>
      <c r="AMN18" s="192"/>
      <c r="AMO18" s="192"/>
      <c r="AMP18" s="192"/>
      <c r="AMQ18" s="192"/>
      <c r="AMR18" s="192"/>
      <c r="AMS18" s="192"/>
      <c r="AMT18" s="192"/>
      <c r="AMU18" s="192"/>
      <c r="AMV18" s="192"/>
      <c r="AMW18" s="192"/>
      <c r="AMX18" s="192"/>
      <c r="AMY18" s="192"/>
      <c r="AMZ18" s="192"/>
      <c r="ANA18" s="192"/>
      <c r="ANB18" s="192"/>
      <c r="ANC18" s="192"/>
      <c r="AND18" s="192"/>
      <c r="ANE18" s="192"/>
      <c r="ANF18" s="192"/>
      <c r="ANG18" s="192"/>
      <c r="ANH18" s="192"/>
      <c r="ANI18" s="192"/>
      <c r="ANJ18" s="192"/>
      <c r="ANK18" s="192"/>
      <c r="ANL18" s="192"/>
      <c r="ANM18" s="192"/>
      <c r="ANN18" s="192"/>
      <c r="ANO18" s="192"/>
      <c r="ANP18" s="192"/>
      <c r="ANQ18" s="192"/>
      <c r="ANR18" s="192"/>
      <c r="ANS18" s="192"/>
      <c r="ANT18" s="192"/>
      <c r="ANU18" s="192"/>
      <c r="ANV18" s="192"/>
      <c r="ANW18" s="192"/>
      <c r="ANX18" s="192"/>
      <c r="ANY18" s="192"/>
      <c r="ANZ18" s="192"/>
      <c r="AOA18" s="192"/>
      <c r="AOB18" s="192"/>
      <c r="AOC18" s="192"/>
      <c r="AOD18" s="192"/>
      <c r="AOE18" s="192"/>
      <c r="AOF18" s="192"/>
      <c r="AOG18" s="192"/>
      <c r="AOH18" s="192"/>
      <c r="AOI18" s="192"/>
      <c r="AOJ18" s="192"/>
      <c r="AOK18" s="192"/>
      <c r="AOL18" s="192"/>
      <c r="AOM18" s="192"/>
      <c r="AON18" s="192"/>
      <c r="AOO18" s="192"/>
      <c r="AOP18" s="192"/>
      <c r="AOQ18" s="192"/>
      <c r="AOR18" s="192"/>
      <c r="AOS18" s="192"/>
      <c r="AOT18" s="192"/>
      <c r="AOU18" s="192"/>
      <c r="AOV18" s="192"/>
      <c r="AOW18" s="192"/>
      <c r="AOX18" s="192"/>
      <c r="AOY18" s="192"/>
      <c r="AOZ18" s="192"/>
      <c r="APA18" s="192"/>
      <c r="APB18" s="192"/>
      <c r="APC18" s="192"/>
      <c r="APD18" s="192"/>
      <c r="APE18" s="192"/>
      <c r="APF18" s="192"/>
      <c r="APG18" s="192"/>
      <c r="APH18" s="192"/>
      <c r="API18" s="192"/>
      <c r="APJ18" s="192"/>
      <c r="APK18" s="192"/>
      <c r="APL18" s="192"/>
      <c r="APM18" s="192"/>
      <c r="APN18" s="192"/>
      <c r="APO18" s="192"/>
      <c r="APP18" s="192"/>
      <c r="APQ18" s="192"/>
      <c r="APR18" s="192"/>
      <c r="APS18" s="192"/>
      <c r="APT18" s="192"/>
      <c r="APU18" s="192"/>
      <c r="APV18" s="192"/>
      <c r="APW18" s="192"/>
      <c r="APX18" s="192"/>
      <c r="APY18" s="192"/>
      <c r="APZ18" s="192"/>
      <c r="AQA18" s="192"/>
      <c r="AQB18" s="192"/>
      <c r="AQC18" s="192"/>
      <c r="AQD18" s="192"/>
      <c r="AQE18" s="192"/>
      <c r="AQF18" s="192"/>
      <c r="AQG18" s="192"/>
      <c r="AQH18" s="192"/>
      <c r="AQI18" s="192"/>
      <c r="AQJ18" s="192"/>
      <c r="AQK18" s="192"/>
      <c r="AQL18" s="192"/>
      <c r="AQM18" s="192"/>
      <c r="AQN18" s="192"/>
      <c r="AQO18" s="192"/>
      <c r="AQP18" s="192"/>
      <c r="AQQ18" s="192"/>
      <c r="AQR18" s="192"/>
      <c r="AQS18" s="192"/>
      <c r="AQT18" s="192"/>
      <c r="AQU18" s="192"/>
      <c r="AQV18" s="192"/>
      <c r="AQW18" s="192"/>
      <c r="AQX18" s="192"/>
      <c r="AQY18" s="192"/>
      <c r="AQZ18" s="192"/>
      <c r="ARA18" s="192"/>
      <c r="ARB18" s="192"/>
      <c r="ARC18" s="192"/>
      <c r="ARD18" s="192"/>
      <c r="ARE18" s="192"/>
      <c r="ARF18" s="192"/>
      <c r="ARG18" s="192"/>
      <c r="ARH18" s="192"/>
      <c r="ARI18" s="192"/>
      <c r="ARJ18" s="192"/>
      <c r="ARK18" s="192"/>
      <c r="ARL18" s="192"/>
      <c r="ARM18" s="192"/>
      <c r="ARN18" s="192"/>
      <c r="ARO18" s="192"/>
      <c r="ARP18" s="192"/>
      <c r="ARQ18" s="192"/>
      <c r="ARR18" s="192"/>
      <c r="ARS18" s="192"/>
      <c r="ART18" s="192"/>
      <c r="ARU18" s="192"/>
      <c r="ARV18" s="192"/>
      <c r="ARW18" s="192"/>
      <c r="ARX18" s="192"/>
      <c r="ARY18" s="192"/>
      <c r="ARZ18" s="192"/>
      <c r="ASA18" s="192"/>
      <c r="ASB18" s="192"/>
      <c r="ASC18" s="192"/>
      <c r="ASD18" s="192"/>
      <c r="ASE18" s="192"/>
      <c r="ASF18" s="192"/>
      <c r="ASG18" s="192"/>
      <c r="ASH18" s="192"/>
      <c r="ASI18" s="192"/>
      <c r="ASJ18" s="192"/>
      <c r="ASK18" s="192"/>
      <c r="ASL18" s="192"/>
      <c r="ASM18" s="192"/>
      <c r="ASN18" s="192"/>
      <c r="ASO18" s="192"/>
      <c r="ASP18" s="192"/>
      <c r="ASQ18" s="192"/>
      <c r="ASR18" s="192"/>
      <c r="ASS18" s="192"/>
      <c r="AST18" s="192"/>
      <c r="ASU18" s="192"/>
      <c r="ASV18" s="192"/>
      <c r="ASW18" s="192"/>
      <c r="ASX18" s="192"/>
      <c r="ASY18" s="192"/>
      <c r="ASZ18" s="192"/>
      <c r="ATA18" s="192"/>
      <c r="ATB18" s="192"/>
      <c r="ATC18" s="192"/>
      <c r="ATD18" s="192"/>
      <c r="ATE18" s="192"/>
      <c r="ATF18" s="192"/>
      <c r="ATG18" s="192"/>
      <c r="ATH18" s="192"/>
      <c r="ATI18" s="192"/>
      <c r="ATJ18" s="192"/>
      <c r="ATK18" s="192"/>
      <c r="ATL18" s="192"/>
      <c r="ATM18" s="192"/>
      <c r="ATN18" s="192"/>
      <c r="ATO18" s="192"/>
      <c r="ATP18" s="192"/>
      <c r="ATQ18" s="192"/>
      <c r="ATR18" s="192"/>
      <c r="ATS18" s="192"/>
      <c r="ATT18" s="192"/>
      <c r="ATU18" s="192"/>
      <c r="ATV18" s="192"/>
      <c r="ATW18" s="192"/>
      <c r="ATX18" s="192"/>
      <c r="ATY18" s="192"/>
      <c r="ATZ18" s="192"/>
      <c r="AUA18" s="192"/>
      <c r="AUB18" s="192"/>
      <c r="AUC18" s="192"/>
      <c r="AUD18" s="192"/>
      <c r="AUE18" s="192"/>
      <c r="AUF18" s="192"/>
      <c r="AUG18" s="192"/>
      <c r="AUH18" s="192"/>
      <c r="AUI18" s="192"/>
      <c r="AUJ18" s="192"/>
      <c r="AUK18" s="192"/>
      <c r="AUL18" s="192"/>
      <c r="AUM18" s="192"/>
      <c r="AUN18" s="192"/>
      <c r="AUO18" s="192"/>
      <c r="AUP18" s="192"/>
      <c r="AUQ18" s="192"/>
      <c r="AUR18" s="192"/>
      <c r="AUS18" s="192"/>
      <c r="AUT18" s="192"/>
      <c r="AUU18" s="192"/>
      <c r="AUV18" s="192"/>
      <c r="AUW18" s="192"/>
      <c r="AUX18" s="192"/>
      <c r="AUY18" s="192"/>
      <c r="AUZ18" s="192"/>
      <c r="AVA18" s="192"/>
      <c r="AVB18" s="192"/>
      <c r="AVC18" s="192"/>
      <c r="AVD18" s="192"/>
      <c r="AVE18" s="192"/>
      <c r="AVF18" s="192"/>
      <c r="AVG18" s="192"/>
      <c r="AVH18" s="192"/>
      <c r="AVI18" s="192"/>
      <c r="AVJ18" s="192"/>
      <c r="AVK18" s="192"/>
      <c r="AVL18" s="192"/>
      <c r="AVM18" s="192"/>
      <c r="AVN18" s="192"/>
      <c r="AVO18" s="192"/>
      <c r="AVP18" s="192"/>
      <c r="AVQ18" s="192"/>
      <c r="AVR18" s="192"/>
      <c r="AVS18" s="192"/>
      <c r="AVT18" s="192"/>
      <c r="AVU18" s="192"/>
      <c r="AVV18" s="192"/>
      <c r="AVW18" s="192"/>
      <c r="AVX18" s="192"/>
      <c r="AVY18" s="192"/>
      <c r="AVZ18" s="192"/>
      <c r="AWA18" s="192"/>
      <c r="AWB18" s="192"/>
      <c r="AWC18" s="192"/>
      <c r="AWD18" s="192"/>
      <c r="AWE18" s="192"/>
      <c r="AWF18" s="192"/>
      <c r="AWG18" s="192"/>
      <c r="AWH18" s="192"/>
      <c r="AWI18" s="192"/>
      <c r="AWJ18" s="192"/>
      <c r="AWK18" s="192"/>
      <c r="AWL18" s="192"/>
      <c r="AWM18" s="192"/>
      <c r="AWN18" s="192"/>
      <c r="AWO18" s="192"/>
      <c r="AWP18" s="192"/>
      <c r="AWQ18" s="192"/>
      <c r="AWR18" s="192"/>
      <c r="AWS18" s="192"/>
      <c r="AWT18" s="192"/>
      <c r="AWU18" s="192"/>
      <c r="AWV18" s="192"/>
      <c r="AWW18" s="192"/>
      <c r="AWX18" s="192"/>
      <c r="AWY18" s="192"/>
      <c r="AWZ18" s="192"/>
      <c r="AXA18" s="192"/>
      <c r="AXB18" s="192"/>
      <c r="AXC18" s="192"/>
      <c r="AXD18" s="192"/>
      <c r="AXE18" s="192"/>
      <c r="AXF18" s="192"/>
      <c r="AXG18" s="192"/>
      <c r="AXH18" s="192"/>
      <c r="AXI18" s="192"/>
      <c r="AXJ18" s="192"/>
      <c r="AXK18" s="192"/>
      <c r="AXL18" s="192"/>
      <c r="AXM18" s="192"/>
      <c r="AXN18" s="192"/>
      <c r="AXO18" s="192"/>
      <c r="AXP18" s="192"/>
      <c r="AXQ18" s="192"/>
      <c r="AXR18" s="192"/>
      <c r="AXS18" s="192"/>
      <c r="AXT18" s="192"/>
      <c r="AXU18" s="192"/>
      <c r="AXV18" s="192"/>
      <c r="AXW18" s="192"/>
      <c r="AXX18" s="192"/>
      <c r="AXY18" s="192"/>
      <c r="AXZ18" s="192"/>
      <c r="AYA18" s="192"/>
      <c r="AYB18" s="192"/>
      <c r="AYC18" s="192"/>
      <c r="AYD18" s="192"/>
      <c r="AYE18" s="192"/>
      <c r="AYF18" s="192"/>
      <c r="AYG18" s="192"/>
      <c r="AYH18" s="192"/>
      <c r="AYI18" s="192"/>
      <c r="AYJ18" s="192"/>
      <c r="AYK18" s="192"/>
      <c r="AYL18" s="192"/>
      <c r="AYM18" s="192"/>
      <c r="AYN18" s="192"/>
      <c r="AYO18" s="192"/>
      <c r="AYP18" s="192"/>
      <c r="AYQ18" s="192"/>
      <c r="AYR18" s="192"/>
      <c r="AYS18" s="192"/>
      <c r="AYT18" s="192"/>
      <c r="AYU18" s="192"/>
      <c r="AYV18" s="192"/>
      <c r="AYW18" s="192"/>
      <c r="AYX18" s="192"/>
      <c r="AYY18" s="192"/>
      <c r="AYZ18" s="192"/>
      <c r="AZA18" s="192"/>
      <c r="AZB18" s="192"/>
      <c r="AZC18" s="192"/>
      <c r="AZD18" s="192"/>
      <c r="AZE18" s="192"/>
      <c r="AZF18" s="192"/>
      <c r="AZG18" s="192"/>
      <c r="AZH18" s="192"/>
      <c r="AZI18" s="192"/>
      <c r="AZJ18" s="192"/>
      <c r="AZK18" s="192"/>
      <c r="AZL18" s="192"/>
      <c r="AZM18" s="192"/>
      <c r="AZN18" s="192"/>
      <c r="AZO18" s="192"/>
      <c r="AZP18" s="192"/>
      <c r="AZQ18" s="192"/>
      <c r="AZR18" s="192"/>
      <c r="AZS18" s="192"/>
      <c r="AZT18" s="192"/>
      <c r="AZU18" s="192"/>
      <c r="AZV18" s="192"/>
      <c r="AZW18" s="192"/>
      <c r="AZX18" s="192"/>
      <c r="AZY18" s="192"/>
      <c r="AZZ18" s="192"/>
      <c r="BAA18" s="192"/>
      <c r="BAB18" s="192"/>
      <c r="BAC18" s="192"/>
      <c r="BAD18" s="192"/>
      <c r="BAE18" s="192"/>
      <c r="BAF18" s="192"/>
      <c r="BAG18" s="192"/>
      <c r="BAH18" s="192"/>
      <c r="BAI18" s="192"/>
      <c r="BAJ18" s="192"/>
      <c r="BAK18" s="192"/>
      <c r="BAL18" s="192"/>
      <c r="BAM18" s="192"/>
      <c r="BAN18" s="192"/>
      <c r="BAO18" s="192"/>
      <c r="BAP18" s="192"/>
      <c r="BAQ18" s="192"/>
      <c r="BAR18" s="192"/>
      <c r="BAS18" s="192"/>
      <c r="BAT18" s="192"/>
      <c r="BAU18" s="192"/>
      <c r="BAV18" s="192"/>
      <c r="BAW18" s="192"/>
      <c r="BAX18" s="192"/>
      <c r="BAY18" s="192"/>
      <c r="BAZ18" s="192"/>
      <c r="BBA18" s="192"/>
      <c r="BBB18" s="192"/>
      <c r="BBC18" s="192"/>
      <c r="BBD18" s="192"/>
      <c r="BBE18" s="192"/>
      <c r="BBF18" s="192"/>
      <c r="BBG18" s="192"/>
      <c r="BBH18" s="192"/>
      <c r="BBI18" s="192"/>
      <c r="BBJ18" s="192"/>
      <c r="BBK18" s="192"/>
      <c r="BBL18" s="192"/>
      <c r="BBM18" s="192"/>
      <c r="BBN18" s="192"/>
      <c r="BBO18" s="192"/>
      <c r="BBP18" s="192"/>
      <c r="BBQ18" s="192"/>
      <c r="BBR18" s="192"/>
      <c r="BBS18" s="192"/>
      <c r="BBT18" s="192"/>
      <c r="BBU18" s="192"/>
      <c r="BBV18" s="192"/>
      <c r="BBW18" s="192"/>
      <c r="BBX18" s="192"/>
      <c r="BBY18" s="192"/>
      <c r="BBZ18" s="192"/>
      <c r="BCA18" s="192"/>
      <c r="BCB18" s="192"/>
      <c r="BCC18" s="192"/>
      <c r="BCD18" s="192"/>
      <c r="BCE18" s="192"/>
      <c r="BCF18" s="192"/>
      <c r="BCG18" s="192"/>
      <c r="BCH18" s="192"/>
      <c r="BCI18" s="192"/>
      <c r="BCJ18" s="192"/>
      <c r="BCK18" s="192"/>
      <c r="BCL18" s="192"/>
      <c r="BCM18" s="192"/>
      <c r="BCN18" s="192"/>
      <c r="BCO18" s="192"/>
      <c r="BCP18" s="192"/>
      <c r="BCQ18" s="192"/>
      <c r="BCR18" s="192"/>
      <c r="BCS18" s="192"/>
      <c r="BCT18" s="192"/>
      <c r="BCU18" s="192"/>
      <c r="BCV18" s="192"/>
      <c r="BCW18" s="192"/>
      <c r="BCX18" s="192"/>
      <c r="BCY18" s="192"/>
      <c r="BCZ18" s="192"/>
      <c r="BDA18" s="192"/>
      <c r="BDB18" s="192"/>
      <c r="BDC18" s="192"/>
      <c r="BDD18" s="192"/>
      <c r="BDE18" s="192"/>
      <c r="BDF18" s="192"/>
      <c r="BDG18" s="192"/>
      <c r="BDH18" s="192"/>
      <c r="BDI18" s="192"/>
      <c r="BDJ18" s="192"/>
      <c r="BDK18" s="192"/>
      <c r="BDL18" s="192"/>
      <c r="BDM18" s="192"/>
      <c r="BDN18" s="192"/>
      <c r="BDO18" s="192"/>
      <c r="BDP18" s="192"/>
      <c r="BDQ18" s="192"/>
      <c r="BDR18" s="192"/>
      <c r="BDS18" s="192"/>
      <c r="BDT18" s="192"/>
      <c r="BDU18" s="192"/>
      <c r="BDV18" s="192"/>
      <c r="BDW18" s="192"/>
      <c r="BDX18" s="192"/>
      <c r="BDY18" s="192"/>
      <c r="BDZ18" s="192"/>
      <c r="BEA18" s="192"/>
      <c r="BEB18" s="192"/>
      <c r="BEC18" s="192"/>
      <c r="BED18" s="192"/>
      <c r="BEE18" s="192"/>
      <c r="BEF18" s="192"/>
      <c r="BEG18" s="192"/>
      <c r="BEH18" s="192"/>
      <c r="BEI18" s="192"/>
      <c r="BEJ18" s="192"/>
      <c r="BEK18" s="192"/>
      <c r="BEL18" s="192"/>
      <c r="BEM18" s="192"/>
      <c r="BEN18" s="192"/>
      <c r="BEO18" s="192"/>
      <c r="BEP18" s="192"/>
      <c r="BEQ18" s="192"/>
      <c r="BER18" s="192"/>
      <c r="BES18" s="192"/>
      <c r="BET18" s="192"/>
      <c r="BEU18" s="192"/>
      <c r="BEV18" s="192"/>
      <c r="BEW18" s="192"/>
      <c r="BEX18" s="192"/>
      <c r="BEY18" s="192"/>
      <c r="BEZ18" s="192"/>
      <c r="BFA18" s="192"/>
      <c r="BFB18" s="192"/>
      <c r="BFC18" s="192"/>
      <c r="BFD18" s="192"/>
      <c r="BFE18" s="192"/>
      <c r="BFF18" s="192"/>
      <c r="BFG18" s="192"/>
      <c r="BFH18" s="192"/>
      <c r="BFI18" s="192"/>
      <c r="BFJ18" s="192"/>
      <c r="BFK18" s="192"/>
      <c r="BFL18" s="192"/>
      <c r="BFM18" s="192"/>
      <c r="BFN18" s="192"/>
      <c r="BFO18" s="192"/>
      <c r="BFP18" s="192"/>
      <c r="BFQ18" s="192"/>
      <c r="BFR18" s="192"/>
      <c r="BFS18" s="192"/>
      <c r="BFT18" s="192"/>
      <c r="BFU18" s="192"/>
      <c r="BFV18" s="192"/>
      <c r="BFW18" s="192"/>
      <c r="BFX18" s="192"/>
      <c r="BFY18" s="192"/>
      <c r="BFZ18" s="192"/>
      <c r="BGA18" s="192"/>
      <c r="BGB18" s="192"/>
      <c r="BGC18" s="192"/>
      <c r="BGD18" s="192"/>
      <c r="BGE18" s="192"/>
      <c r="BGF18" s="192"/>
      <c r="BGG18" s="192"/>
      <c r="BGH18" s="192"/>
      <c r="BGI18" s="192"/>
      <c r="BGJ18" s="192"/>
      <c r="BGK18" s="192"/>
      <c r="BGL18" s="192"/>
      <c r="BGM18" s="192"/>
      <c r="BGN18" s="192"/>
      <c r="BGO18" s="192"/>
      <c r="BGP18" s="192"/>
      <c r="BGQ18" s="192"/>
      <c r="BGR18" s="192"/>
      <c r="BGS18" s="192"/>
      <c r="BGT18" s="192"/>
      <c r="BGU18" s="192"/>
      <c r="BGV18" s="192"/>
      <c r="BGW18" s="192"/>
      <c r="BGX18" s="192"/>
      <c r="BGY18" s="192"/>
      <c r="BGZ18" s="192"/>
      <c r="BHA18" s="192"/>
      <c r="BHB18" s="192"/>
      <c r="BHC18" s="192"/>
      <c r="BHD18" s="192"/>
      <c r="BHE18" s="192"/>
      <c r="BHF18" s="192"/>
      <c r="BHG18" s="192"/>
      <c r="BHH18" s="192"/>
      <c r="BHI18" s="192"/>
      <c r="BHJ18" s="192"/>
      <c r="BHK18" s="192"/>
      <c r="BHL18" s="192"/>
      <c r="BHM18" s="192"/>
      <c r="BHN18" s="192"/>
      <c r="BHO18" s="192"/>
      <c r="BHP18" s="192"/>
      <c r="BHQ18" s="192"/>
      <c r="BHR18" s="192"/>
      <c r="BHS18" s="192"/>
      <c r="BHT18" s="192"/>
      <c r="BHU18" s="192"/>
      <c r="BHV18" s="192"/>
      <c r="BHW18" s="192"/>
      <c r="BHX18" s="192"/>
      <c r="BHY18" s="192"/>
      <c r="BHZ18" s="192"/>
      <c r="BIA18" s="192"/>
      <c r="BIB18" s="192"/>
      <c r="BIC18" s="192"/>
      <c r="BID18" s="192"/>
      <c r="BIE18" s="192"/>
      <c r="BIF18" s="192"/>
      <c r="BIG18" s="192"/>
      <c r="BIH18" s="192"/>
      <c r="BII18" s="192"/>
      <c r="BIJ18" s="192"/>
      <c r="BIK18" s="192"/>
      <c r="BIL18" s="192"/>
      <c r="BIM18" s="192"/>
      <c r="BIN18" s="192"/>
      <c r="BIO18" s="192"/>
      <c r="BIP18" s="192"/>
      <c r="BIQ18" s="192"/>
      <c r="BIR18" s="192"/>
      <c r="BIS18" s="192"/>
      <c r="BIT18" s="192"/>
      <c r="BIU18" s="192"/>
      <c r="BIV18" s="192"/>
      <c r="BIW18" s="192"/>
      <c r="BIX18" s="192"/>
      <c r="BIY18" s="192"/>
      <c r="BIZ18" s="192"/>
      <c r="BJA18" s="192"/>
      <c r="BJB18" s="192"/>
      <c r="BJC18" s="192"/>
      <c r="BJD18" s="192"/>
      <c r="BJE18" s="192"/>
      <c r="BJF18" s="192"/>
      <c r="BJG18" s="192"/>
      <c r="BJH18" s="192"/>
      <c r="BJI18" s="192"/>
      <c r="BJJ18" s="192"/>
      <c r="BJK18" s="192"/>
      <c r="BJL18" s="192"/>
      <c r="BJM18" s="192"/>
      <c r="BJN18" s="192"/>
      <c r="BJO18" s="192"/>
      <c r="BJP18" s="192"/>
      <c r="BJQ18" s="192"/>
      <c r="BJR18" s="192"/>
      <c r="BJS18" s="192"/>
      <c r="BJT18" s="192"/>
      <c r="BJU18" s="192"/>
      <c r="BJV18" s="192"/>
      <c r="BJW18" s="192"/>
      <c r="BJX18" s="192"/>
      <c r="BJY18" s="192"/>
      <c r="BJZ18" s="192"/>
      <c r="BKA18" s="192"/>
      <c r="BKB18" s="192"/>
      <c r="BKC18" s="192"/>
      <c r="BKD18" s="192"/>
      <c r="BKE18" s="192"/>
      <c r="BKF18" s="192"/>
      <c r="BKG18" s="192"/>
      <c r="BKH18" s="192"/>
      <c r="BKI18" s="192"/>
      <c r="BKJ18" s="192"/>
      <c r="BKK18" s="192"/>
      <c r="BKL18" s="192"/>
      <c r="BKM18" s="192"/>
      <c r="BKN18" s="192"/>
      <c r="BKO18" s="192"/>
      <c r="BKP18" s="192"/>
      <c r="BKQ18" s="192"/>
      <c r="BKR18" s="192"/>
      <c r="BKS18" s="192"/>
      <c r="BKT18" s="192"/>
      <c r="BKU18" s="192"/>
      <c r="BKV18" s="192"/>
      <c r="BKW18" s="192"/>
      <c r="BKX18" s="192"/>
      <c r="BKY18" s="192"/>
      <c r="BKZ18" s="192"/>
      <c r="BLA18" s="192"/>
      <c r="BLB18" s="192"/>
      <c r="BLC18" s="192"/>
      <c r="BLD18" s="192"/>
      <c r="BLE18" s="192"/>
      <c r="BLF18" s="192"/>
      <c r="BLG18" s="192"/>
      <c r="BLH18" s="192"/>
      <c r="BLI18" s="192"/>
      <c r="BLJ18" s="192"/>
      <c r="BLK18" s="192"/>
      <c r="BLL18" s="192"/>
      <c r="BLM18" s="192"/>
      <c r="BLN18" s="192"/>
      <c r="BLO18" s="192"/>
      <c r="BLP18" s="192"/>
      <c r="BLQ18" s="192"/>
      <c r="BLR18" s="192"/>
      <c r="BLS18" s="192"/>
      <c r="BLT18" s="192"/>
      <c r="BLU18" s="192"/>
      <c r="BLV18" s="192"/>
      <c r="BLW18" s="192"/>
      <c r="BLX18" s="192"/>
      <c r="BLY18" s="192"/>
      <c r="BLZ18" s="192"/>
      <c r="BMA18" s="192"/>
      <c r="BMB18" s="192"/>
      <c r="BMC18" s="192"/>
      <c r="BMD18" s="192"/>
      <c r="BME18" s="192"/>
      <c r="BMF18" s="192"/>
      <c r="BMG18" s="192"/>
      <c r="BMH18" s="192"/>
      <c r="BMI18" s="192"/>
      <c r="BMJ18" s="192"/>
      <c r="BMK18" s="192"/>
      <c r="BML18" s="192"/>
      <c r="BMM18" s="192"/>
      <c r="BMN18" s="192"/>
      <c r="BMO18" s="192"/>
      <c r="BMP18" s="192"/>
      <c r="BMQ18" s="192"/>
      <c r="BMR18" s="192"/>
      <c r="BMS18" s="192"/>
      <c r="BMT18" s="192"/>
      <c r="BMU18" s="192"/>
      <c r="BMV18" s="192"/>
      <c r="BMW18" s="192"/>
      <c r="BMX18" s="192"/>
      <c r="BMY18" s="192"/>
      <c r="BMZ18" s="192"/>
      <c r="BNA18" s="192"/>
      <c r="BNB18" s="192"/>
      <c r="BNC18" s="192"/>
      <c r="BND18" s="192"/>
      <c r="BNE18" s="192"/>
      <c r="BNF18" s="192"/>
      <c r="BNG18" s="192"/>
      <c r="BNH18" s="192"/>
      <c r="BNI18" s="192"/>
      <c r="BNJ18" s="192"/>
      <c r="BNK18" s="192"/>
      <c r="BNL18" s="192"/>
      <c r="BNM18" s="192"/>
      <c r="BNN18" s="192"/>
      <c r="BNO18" s="192"/>
      <c r="BNP18" s="192"/>
      <c r="BNQ18" s="192"/>
      <c r="BNR18" s="192"/>
      <c r="BNS18" s="192"/>
      <c r="BNT18" s="192"/>
      <c r="BNU18" s="192"/>
      <c r="BNV18" s="192"/>
      <c r="BNW18" s="192"/>
      <c r="BNX18" s="192"/>
      <c r="BNY18" s="192"/>
      <c r="BNZ18" s="192"/>
      <c r="BOA18" s="192"/>
      <c r="BOB18" s="192"/>
      <c r="BOC18" s="192"/>
      <c r="BOD18" s="192"/>
      <c r="BOE18" s="192"/>
      <c r="BOF18" s="192"/>
      <c r="BOG18" s="192"/>
      <c r="BOH18" s="192"/>
      <c r="BOI18" s="192"/>
      <c r="BOJ18" s="192"/>
      <c r="BOK18" s="192"/>
      <c r="BOL18" s="192"/>
      <c r="BOM18" s="192"/>
      <c r="BON18" s="192"/>
      <c r="BOO18" s="192"/>
      <c r="BOP18" s="192"/>
      <c r="BOQ18" s="192"/>
      <c r="BOR18" s="192"/>
      <c r="BOS18" s="192"/>
      <c r="BOT18" s="192"/>
      <c r="BOU18" s="192"/>
      <c r="BOV18" s="192"/>
      <c r="BOW18" s="192"/>
      <c r="BOX18" s="192"/>
      <c r="BOY18" s="192"/>
      <c r="BOZ18" s="192"/>
      <c r="BPA18" s="192"/>
      <c r="BPB18" s="192"/>
      <c r="BPC18" s="192"/>
      <c r="BPD18" s="192"/>
      <c r="BPE18" s="192"/>
      <c r="BPF18" s="192"/>
      <c r="BPG18" s="192"/>
      <c r="BPH18" s="192"/>
      <c r="BPI18" s="192"/>
      <c r="BPJ18" s="192"/>
      <c r="BPK18" s="192"/>
      <c r="BPL18" s="192"/>
      <c r="BPM18" s="192"/>
      <c r="BPN18" s="192"/>
      <c r="BPO18" s="192"/>
      <c r="BPP18" s="192"/>
      <c r="BPQ18" s="192"/>
      <c r="BPR18" s="192"/>
      <c r="BPS18" s="192"/>
      <c r="BPT18" s="192"/>
      <c r="BPU18" s="192"/>
      <c r="BPV18" s="192"/>
      <c r="BPW18" s="192"/>
      <c r="BPX18" s="192"/>
      <c r="BPY18" s="192"/>
      <c r="BPZ18" s="192"/>
      <c r="BQA18" s="192"/>
      <c r="BQB18" s="192"/>
      <c r="BQC18" s="192"/>
      <c r="BQD18" s="192"/>
      <c r="BQE18" s="192"/>
      <c r="BQF18" s="192"/>
      <c r="BQG18" s="192"/>
      <c r="BQH18" s="192"/>
      <c r="BQI18" s="192"/>
      <c r="BQJ18" s="192"/>
      <c r="BQK18" s="192"/>
      <c r="BQL18" s="192"/>
      <c r="BQM18" s="192"/>
      <c r="BQN18" s="192"/>
      <c r="BQO18" s="192"/>
      <c r="BQP18" s="192"/>
      <c r="BQQ18" s="192"/>
      <c r="BQR18" s="192"/>
      <c r="BQS18" s="192"/>
      <c r="BQT18" s="192"/>
      <c r="BQU18" s="192"/>
      <c r="BQV18" s="192"/>
      <c r="BQW18" s="192"/>
      <c r="BQX18" s="192"/>
      <c r="BQY18" s="192"/>
      <c r="BQZ18" s="192"/>
      <c r="BRA18" s="192"/>
      <c r="BRB18" s="192"/>
      <c r="BRC18" s="192"/>
      <c r="BRD18" s="192"/>
      <c r="BRE18" s="192"/>
      <c r="BRF18" s="192"/>
      <c r="BRG18" s="192"/>
      <c r="BRH18" s="192"/>
      <c r="BRI18" s="192"/>
      <c r="BRJ18" s="192"/>
      <c r="BRK18" s="192"/>
      <c r="BRL18" s="192"/>
      <c r="BRM18" s="192"/>
      <c r="BRN18" s="192"/>
      <c r="BRO18" s="192"/>
      <c r="BRP18" s="192"/>
      <c r="BRQ18" s="192"/>
      <c r="BRR18" s="192"/>
      <c r="BRS18" s="192"/>
      <c r="BRT18" s="192"/>
      <c r="BRU18" s="192"/>
      <c r="BRV18" s="192"/>
      <c r="BRW18" s="192"/>
      <c r="BRX18" s="192"/>
      <c r="BRY18" s="192"/>
      <c r="BRZ18" s="192"/>
      <c r="BSA18" s="192"/>
      <c r="BSB18" s="192"/>
      <c r="BSC18" s="192"/>
      <c r="BSD18" s="192"/>
      <c r="BSE18" s="192"/>
      <c r="BSF18" s="192"/>
      <c r="BSG18" s="192"/>
      <c r="BSH18" s="192"/>
      <c r="BSI18" s="192"/>
      <c r="BSJ18" s="192"/>
      <c r="BSK18" s="192"/>
      <c r="BSL18" s="192"/>
      <c r="BSM18" s="192"/>
      <c r="BSN18" s="192"/>
      <c r="BSO18" s="192"/>
      <c r="BSP18" s="192"/>
      <c r="BSQ18" s="192"/>
      <c r="BSR18" s="192"/>
      <c r="BSS18" s="192"/>
      <c r="BST18" s="192"/>
      <c r="BSU18" s="192"/>
      <c r="BSV18" s="192"/>
      <c r="BSW18" s="192"/>
      <c r="BSX18" s="192"/>
      <c r="BSY18" s="192"/>
      <c r="BSZ18" s="192"/>
      <c r="BTA18" s="192"/>
      <c r="BTB18" s="192"/>
      <c r="BTC18" s="192"/>
      <c r="BTD18" s="192"/>
      <c r="BTE18" s="192"/>
      <c r="BTF18" s="192"/>
      <c r="BTG18" s="192"/>
      <c r="BTH18" s="192"/>
      <c r="BTI18" s="192"/>
      <c r="BTJ18" s="192"/>
      <c r="BTK18" s="192"/>
      <c r="BTL18" s="192"/>
      <c r="BTM18" s="192"/>
      <c r="BTN18" s="192"/>
      <c r="BTO18" s="192"/>
      <c r="BTP18" s="192"/>
      <c r="BTQ18" s="192"/>
      <c r="BTR18" s="192"/>
      <c r="BTS18" s="192"/>
      <c r="BTT18" s="192"/>
      <c r="BTU18" s="192"/>
      <c r="BTV18" s="192"/>
      <c r="BTW18" s="192"/>
      <c r="BTX18" s="192"/>
      <c r="BTY18" s="192"/>
      <c r="BTZ18" s="192"/>
      <c r="BUA18" s="192"/>
      <c r="BUB18" s="192"/>
      <c r="BUC18" s="192"/>
      <c r="BUD18" s="192"/>
      <c r="BUE18" s="192"/>
      <c r="BUF18" s="192"/>
      <c r="BUG18" s="192"/>
      <c r="BUH18" s="192"/>
      <c r="BUI18" s="192"/>
      <c r="BUJ18" s="192"/>
      <c r="BUK18" s="192"/>
      <c r="BUL18" s="192"/>
      <c r="BUM18" s="192"/>
      <c r="BUN18" s="192"/>
      <c r="BUO18" s="192"/>
      <c r="BUP18" s="192"/>
      <c r="BUQ18" s="192"/>
      <c r="BUR18" s="192"/>
      <c r="BUS18" s="192"/>
      <c r="BUT18" s="192"/>
      <c r="BUU18" s="192"/>
      <c r="BUV18" s="192"/>
      <c r="BUW18" s="192"/>
      <c r="BUX18" s="192"/>
      <c r="BUY18" s="192"/>
      <c r="BUZ18" s="192"/>
      <c r="BVA18" s="192"/>
      <c r="BVB18" s="192"/>
      <c r="BVC18" s="192"/>
      <c r="BVD18" s="192"/>
      <c r="BVE18" s="192"/>
      <c r="BVF18" s="192"/>
      <c r="BVG18" s="192"/>
      <c r="BVH18" s="192"/>
      <c r="BVI18" s="192"/>
      <c r="BVJ18" s="192"/>
      <c r="BVK18" s="192"/>
      <c r="BVL18" s="192"/>
      <c r="BVM18" s="192"/>
      <c r="BVN18" s="192"/>
      <c r="BVO18" s="192"/>
      <c r="BVP18" s="192"/>
      <c r="BVQ18" s="192"/>
      <c r="BVR18" s="192"/>
      <c r="BVS18" s="192"/>
      <c r="BVT18" s="192"/>
      <c r="BVU18" s="192"/>
      <c r="BVV18" s="192"/>
      <c r="BVW18" s="192"/>
      <c r="BVX18" s="192"/>
      <c r="BVY18" s="192"/>
      <c r="BVZ18" s="192"/>
      <c r="BWA18" s="192"/>
      <c r="BWB18" s="192"/>
      <c r="BWC18" s="192"/>
      <c r="BWD18" s="192"/>
      <c r="BWE18" s="192"/>
      <c r="BWF18" s="192"/>
      <c r="BWG18" s="192"/>
      <c r="BWH18" s="192"/>
      <c r="BWI18" s="192"/>
      <c r="BWJ18" s="192"/>
      <c r="BWK18" s="192"/>
      <c r="BWL18" s="192"/>
      <c r="BWM18" s="192"/>
      <c r="BWN18" s="192"/>
      <c r="BWO18" s="192"/>
      <c r="BWP18" s="192"/>
      <c r="BWQ18" s="192"/>
      <c r="BWR18" s="192"/>
      <c r="BWS18" s="192"/>
      <c r="BWT18" s="192"/>
      <c r="BWU18" s="192"/>
      <c r="BWV18" s="192"/>
      <c r="BWW18" s="192"/>
      <c r="BWX18" s="192"/>
      <c r="BWY18" s="192"/>
      <c r="BWZ18" s="192"/>
      <c r="BXA18" s="192"/>
      <c r="BXB18" s="192"/>
      <c r="BXC18" s="192"/>
      <c r="BXD18" s="192"/>
      <c r="BXE18" s="192"/>
      <c r="BXF18" s="192"/>
      <c r="BXG18" s="192"/>
      <c r="BXH18" s="192"/>
      <c r="BXI18" s="192"/>
      <c r="BXJ18" s="192"/>
      <c r="BXK18" s="192"/>
      <c r="BXL18" s="192"/>
      <c r="BXM18" s="192"/>
      <c r="BXN18" s="192"/>
      <c r="BXO18" s="192"/>
      <c r="BXP18" s="192"/>
      <c r="BXQ18" s="192"/>
      <c r="BXR18" s="192"/>
      <c r="BXS18" s="192"/>
      <c r="BXT18" s="192"/>
      <c r="BXU18" s="192"/>
      <c r="BXV18" s="192"/>
      <c r="BXW18" s="192"/>
      <c r="BXX18" s="192"/>
      <c r="BXY18" s="192"/>
      <c r="BXZ18" s="192"/>
      <c r="BYA18" s="192"/>
      <c r="BYB18" s="192"/>
      <c r="BYC18" s="192"/>
      <c r="BYD18" s="192"/>
      <c r="BYE18" s="192"/>
      <c r="BYF18" s="192"/>
      <c r="BYG18" s="192"/>
      <c r="BYH18" s="192"/>
      <c r="BYI18" s="192"/>
      <c r="BYJ18" s="192"/>
      <c r="BYK18" s="192"/>
      <c r="BYL18" s="192"/>
      <c r="BYM18" s="192"/>
      <c r="BYN18" s="192"/>
      <c r="BYO18" s="192"/>
      <c r="BYP18" s="192"/>
      <c r="BYQ18" s="192"/>
      <c r="BYR18" s="192"/>
      <c r="BYS18" s="192"/>
      <c r="BYT18" s="192"/>
      <c r="BYU18" s="192"/>
      <c r="BYV18" s="192"/>
      <c r="BYW18" s="192"/>
      <c r="BYX18" s="192"/>
      <c r="BYY18" s="192"/>
      <c r="BYZ18" s="192"/>
      <c r="BZA18" s="192"/>
      <c r="BZB18" s="192"/>
      <c r="BZC18" s="192"/>
      <c r="BZD18" s="192"/>
      <c r="BZE18" s="192"/>
      <c r="BZF18" s="192"/>
      <c r="BZG18" s="192"/>
      <c r="BZH18" s="192"/>
      <c r="BZI18" s="192"/>
      <c r="BZJ18" s="192"/>
      <c r="BZK18" s="192"/>
      <c r="BZL18" s="192"/>
      <c r="BZM18" s="192"/>
      <c r="BZN18" s="192"/>
      <c r="BZO18" s="192"/>
      <c r="BZP18" s="192"/>
      <c r="BZQ18" s="192"/>
      <c r="BZR18" s="192"/>
      <c r="BZS18" s="192"/>
      <c r="BZT18" s="192"/>
      <c r="BZU18" s="192"/>
      <c r="BZV18" s="192"/>
      <c r="BZW18" s="192"/>
      <c r="BZX18" s="192"/>
      <c r="BZY18" s="192"/>
      <c r="BZZ18" s="192"/>
      <c r="CAA18" s="192"/>
      <c r="CAB18" s="192"/>
      <c r="CAC18" s="192"/>
      <c r="CAD18" s="192"/>
      <c r="CAE18" s="192"/>
      <c r="CAF18" s="192"/>
      <c r="CAG18" s="192"/>
      <c r="CAH18" s="192"/>
      <c r="CAI18" s="192"/>
      <c r="CAJ18" s="192"/>
      <c r="CAK18" s="192"/>
      <c r="CAL18" s="192"/>
      <c r="CAM18" s="192"/>
      <c r="CAN18" s="192"/>
      <c r="CAO18" s="192"/>
      <c r="CAP18" s="192"/>
      <c r="CAQ18" s="192"/>
      <c r="CAR18" s="192"/>
      <c r="CAS18" s="192"/>
      <c r="CAT18" s="192"/>
      <c r="CAU18" s="192"/>
      <c r="CAV18" s="192"/>
      <c r="CAW18" s="192"/>
      <c r="CAX18" s="192"/>
      <c r="CAY18" s="192"/>
      <c r="CAZ18" s="192"/>
      <c r="CBA18" s="192"/>
      <c r="CBB18" s="192"/>
      <c r="CBC18" s="192"/>
      <c r="CBD18" s="192"/>
      <c r="CBE18" s="192"/>
      <c r="CBF18" s="192"/>
      <c r="CBG18" s="192"/>
      <c r="CBH18" s="192"/>
      <c r="CBI18" s="192"/>
      <c r="CBJ18" s="192"/>
      <c r="CBK18" s="192"/>
      <c r="CBL18" s="192"/>
      <c r="CBM18" s="192"/>
      <c r="CBN18" s="192"/>
      <c r="CBO18" s="192"/>
      <c r="CBP18" s="192"/>
      <c r="CBQ18" s="192"/>
      <c r="CBR18" s="192"/>
      <c r="CBS18" s="192"/>
      <c r="CBT18" s="192"/>
      <c r="CBU18" s="192"/>
      <c r="CBV18" s="192"/>
      <c r="CBW18" s="192"/>
      <c r="CBX18" s="192"/>
      <c r="CBY18" s="192"/>
      <c r="CBZ18" s="192"/>
      <c r="CCA18" s="192"/>
      <c r="CCB18" s="192"/>
      <c r="CCC18" s="192"/>
      <c r="CCD18" s="192"/>
      <c r="CCE18" s="192"/>
      <c r="CCF18" s="192"/>
      <c r="CCG18" s="192"/>
      <c r="CCH18" s="192"/>
      <c r="CCI18" s="192"/>
      <c r="CCJ18" s="192"/>
      <c r="CCK18" s="192"/>
      <c r="CCL18" s="192"/>
      <c r="CCM18" s="192"/>
      <c r="CCN18" s="192"/>
      <c r="CCO18" s="192"/>
      <c r="CCP18" s="192"/>
      <c r="CCQ18" s="192"/>
      <c r="CCR18" s="192"/>
      <c r="CCS18" s="192"/>
      <c r="CCT18" s="192"/>
      <c r="CCU18" s="192"/>
      <c r="CCV18" s="192"/>
      <c r="CCW18" s="192"/>
      <c r="CCX18" s="192"/>
      <c r="CCY18" s="192"/>
      <c r="CCZ18" s="192"/>
      <c r="CDA18" s="192"/>
      <c r="CDB18" s="192"/>
      <c r="CDC18" s="192"/>
      <c r="CDD18" s="192"/>
      <c r="CDE18" s="192"/>
      <c r="CDF18" s="192"/>
      <c r="CDG18" s="192"/>
      <c r="CDH18" s="192"/>
      <c r="CDI18" s="192"/>
      <c r="CDJ18" s="192"/>
      <c r="CDK18" s="192"/>
      <c r="CDL18" s="192"/>
      <c r="CDM18" s="192"/>
      <c r="CDN18" s="192"/>
      <c r="CDO18" s="192"/>
      <c r="CDP18" s="192"/>
      <c r="CDQ18" s="192"/>
      <c r="CDR18" s="192"/>
      <c r="CDS18" s="192"/>
      <c r="CDT18" s="192"/>
      <c r="CDU18" s="192"/>
      <c r="CDV18" s="192"/>
      <c r="CDW18" s="192"/>
      <c r="CDX18" s="192"/>
      <c r="CDY18" s="192"/>
      <c r="CDZ18" s="192"/>
      <c r="CEA18" s="192"/>
      <c r="CEB18" s="192"/>
      <c r="CEC18" s="192"/>
      <c r="CED18" s="192"/>
      <c r="CEE18" s="192"/>
      <c r="CEF18" s="192"/>
      <c r="CEG18" s="192"/>
      <c r="CEH18" s="192"/>
      <c r="CEI18" s="192"/>
      <c r="CEJ18" s="192"/>
      <c r="CEK18" s="192"/>
      <c r="CEL18" s="192"/>
      <c r="CEM18" s="192"/>
      <c r="CEN18" s="192"/>
      <c r="CEO18" s="192"/>
      <c r="CEP18" s="192"/>
      <c r="CEQ18" s="192"/>
      <c r="CER18" s="192"/>
      <c r="CES18" s="192"/>
      <c r="CET18" s="192"/>
      <c r="CEU18" s="192"/>
      <c r="CEV18" s="192"/>
      <c r="CEW18" s="192"/>
      <c r="CEX18" s="192"/>
      <c r="CEY18" s="192"/>
      <c r="CEZ18" s="192"/>
      <c r="CFA18" s="192"/>
      <c r="CFB18" s="192"/>
      <c r="CFC18" s="192"/>
      <c r="CFD18" s="192"/>
      <c r="CFE18" s="192"/>
      <c r="CFF18" s="192"/>
      <c r="CFG18" s="192"/>
      <c r="CFH18" s="192"/>
      <c r="CFI18" s="192"/>
      <c r="CFJ18" s="192"/>
      <c r="CFK18" s="192"/>
      <c r="CFL18" s="192"/>
      <c r="CFM18" s="192"/>
      <c r="CFN18" s="192"/>
      <c r="CFO18" s="192"/>
      <c r="CFP18" s="192"/>
      <c r="CFQ18" s="192"/>
      <c r="CFR18" s="192"/>
      <c r="CFS18" s="192"/>
      <c r="CFT18" s="192"/>
      <c r="CFU18" s="192"/>
      <c r="CFV18" s="192"/>
      <c r="CFW18" s="192"/>
      <c r="CFX18" s="192"/>
      <c r="CFY18" s="192"/>
      <c r="CFZ18" s="192"/>
      <c r="CGA18" s="192"/>
      <c r="CGB18" s="192"/>
      <c r="CGC18" s="192"/>
      <c r="CGD18" s="192"/>
      <c r="CGE18" s="192"/>
      <c r="CGF18" s="192"/>
      <c r="CGG18" s="192"/>
      <c r="CGH18" s="192"/>
      <c r="CGI18" s="192"/>
      <c r="CGJ18" s="192"/>
      <c r="CGK18" s="192"/>
      <c r="CGL18" s="192"/>
      <c r="CGM18" s="192"/>
      <c r="CGN18" s="192"/>
      <c r="CGO18" s="192"/>
      <c r="CGP18" s="192"/>
      <c r="CGQ18" s="192"/>
      <c r="CGR18" s="192"/>
      <c r="CGS18" s="192"/>
      <c r="CGT18" s="192"/>
      <c r="CGU18" s="192"/>
      <c r="CGV18" s="192"/>
      <c r="CGW18" s="192"/>
      <c r="CGX18" s="192"/>
      <c r="CGY18" s="192"/>
      <c r="CGZ18" s="192"/>
      <c r="CHA18" s="192"/>
      <c r="CHB18" s="192"/>
      <c r="CHC18" s="192"/>
      <c r="CHD18" s="192"/>
      <c r="CHE18" s="192"/>
      <c r="CHF18" s="192"/>
      <c r="CHG18" s="192"/>
      <c r="CHH18" s="192"/>
      <c r="CHI18" s="192"/>
      <c r="CHJ18" s="192"/>
      <c r="CHK18" s="192"/>
      <c r="CHL18" s="192"/>
      <c r="CHM18" s="192"/>
      <c r="CHN18" s="192"/>
      <c r="CHO18" s="192"/>
      <c r="CHP18" s="192"/>
      <c r="CHQ18" s="192"/>
      <c r="CHR18" s="192"/>
      <c r="CHS18" s="192"/>
      <c r="CHT18" s="192"/>
      <c r="CHU18" s="192"/>
      <c r="CHV18" s="192"/>
      <c r="CHW18" s="192"/>
      <c r="CHX18" s="192"/>
      <c r="CHY18" s="192"/>
      <c r="CHZ18" s="192"/>
      <c r="CIA18" s="192"/>
      <c r="CIB18" s="192"/>
      <c r="CIC18" s="192"/>
      <c r="CID18" s="192"/>
      <c r="CIE18" s="192"/>
      <c r="CIF18" s="192"/>
      <c r="CIG18" s="192"/>
      <c r="CIH18" s="192"/>
      <c r="CII18" s="192"/>
      <c r="CIJ18" s="192"/>
      <c r="CIK18" s="192"/>
      <c r="CIL18" s="192"/>
      <c r="CIM18" s="192"/>
      <c r="CIN18" s="192"/>
      <c r="CIO18" s="192"/>
      <c r="CIP18" s="192"/>
      <c r="CIQ18" s="192"/>
      <c r="CIR18" s="192"/>
      <c r="CIS18" s="192"/>
      <c r="CIT18" s="192"/>
      <c r="CIU18" s="192"/>
      <c r="CIV18" s="192"/>
      <c r="CIW18" s="192"/>
      <c r="CIX18" s="192"/>
      <c r="CIY18" s="192"/>
      <c r="CIZ18" s="192"/>
      <c r="CJA18" s="192"/>
      <c r="CJB18" s="192"/>
      <c r="CJC18" s="192"/>
      <c r="CJD18" s="192"/>
      <c r="CJE18" s="192"/>
      <c r="CJF18" s="192"/>
      <c r="CJG18" s="192"/>
      <c r="CJH18" s="192"/>
      <c r="CJI18" s="192"/>
      <c r="CJJ18" s="192"/>
      <c r="CJK18" s="192"/>
      <c r="CJL18" s="192"/>
      <c r="CJM18" s="192"/>
      <c r="CJN18" s="192"/>
      <c r="CJO18" s="192"/>
      <c r="CJP18" s="192"/>
      <c r="CJQ18" s="192"/>
      <c r="CJR18" s="192"/>
      <c r="CJS18" s="192"/>
      <c r="CJT18" s="192"/>
      <c r="CJU18" s="192"/>
      <c r="CJV18" s="192"/>
      <c r="CJW18" s="192"/>
      <c r="CJX18" s="192"/>
      <c r="CJY18" s="192"/>
      <c r="CJZ18" s="192"/>
      <c r="CKA18" s="192"/>
      <c r="CKB18" s="192"/>
      <c r="CKC18" s="192"/>
      <c r="CKD18" s="192"/>
      <c r="CKE18" s="192"/>
      <c r="CKF18" s="192"/>
      <c r="CKG18" s="192"/>
      <c r="CKH18" s="192"/>
      <c r="CKI18" s="192"/>
      <c r="CKJ18" s="192"/>
      <c r="CKK18" s="192"/>
      <c r="CKL18" s="192"/>
      <c r="CKM18" s="192"/>
      <c r="CKN18" s="192"/>
      <c r="CKO18" s="192"/>
      <c r="CKP18" s="192"/>
      <c r="CKQ18" s="192"/>
      <c r="CKR18" s="192"/>
      <c r="CKS18" s="192"/>
      <c r="CKT18" s="192"/>
      <c r="CKU18" s="192"/>
      <c r="CKV18" s="192"/>
      <c r="CKW18" s="192"/>
      <c r="CKX18" s="192"/>
      <c r="CKY18" s="192"/>
      <c r="CKZ18" s="192"/>
      <c r="CLA18" s="192"/>
      <c r="CLB18" s="192"/>
      <c r="CLC18" s="192"/>
      <c r="CLD18" s="192"/>
      <c r="CLE18" s="192"/>
      <c r="CLF18" s="192"/>
      <c r="CLG18" s="192"/>
      <c r="CLH18" s="192"/>
      <c r="CLI18" s="192"/>
      <c r="CLJ18" s="192"/>
      <c r="CLK18" s="192"/>
      <c r="CLL18" s="192"/>
      <c r="CLM18" s="192"/>
      <c r="CLN18" s="192"/>
      <c r="CLO18" s="192"/>
      <c r="CLP18" s="192"/>
      <c r="CLQ18" s="192"/>
      <c r="CLR18" s="192"/>
      <c r="CLS18" s="192"/>
      <c r="CLT18" s="192"/>
      <c r="CLU18" s="192"/>
      <c r="CLV18" s="192"/>
      <c r="CLW18" s="192"/>
      <c r="CLX18" s="192"/>
      <c r="CLY18" s="192"/>
      <c r="CLZ18" s="192"/>
      <c r="CMA18" s="192"/>
      <c r="CMB18" s="192"/>
      <c r="CMC18" s="192"/>
      <c r="CMD18" s="192"/>
      <c r="CME18" s="192"/>
      <c r="CMF18" s="192"/>
      <c r="CMG18" s="192"/>
      <c r="CMH18" s="192"/>
      <c r="CMI18" s="192"/>
      <c r="CMJ18" s="192"/>
      <c r="CMK18" s="192"/>
      <c r="CML18" s="192"/>
      <c r="CMM18" s="192"/>
      <c r="CMN18" s="192"/>
      <c r="CMO18" s="192"/>
      <c r="CMP18" s="192"/>
      <c r="CMQ18" s="192"/>
      <c r="CMR18" s="192"/>
      <c r="CMS18" s="192"/>
      <c r="CMT18" s="192"/>
      <c r="CMU18" s="192"/>
      <c r="CMV18" s="192"/>
      <c r="CMW18" s="192"/>
      <c r="CMX18" s="192"/>
      <c r="CMY18" s="192"/>
      <c r="CMZ18" s="192"/>
      <c r="CNA18" s="192"/>
      <c r="CNB18" s="192"/>
      <c r="CNC18" s="192"/>
      <c r="CND18" s="192"/>
      <c r="CNE18" s="192"/>
      <c r="CNF18" s="192"/>
      <c r="CNG18" s="192"/>
      <c r="CNH18" s="192"/>
      <c r="CNI18" s="192"/>
      <c r="CNJ18" s="192"/>
      <c r="CNK18" s="192"/>
      <c r="CNL18" s="192"/>
      <c r="CNM18" s="192"/>
      <c r="CNN18" s="192"/>
      <c r="CNO18" s="192"/>
      <c r="CNP18" s="192"/>
      <c r="CNQ18" s="192"/>
      <c r="CNR18" s="192"/>
      <c r="CNS18" s="192"/>
      <c r="CNT18" s="192"/>
      <c r="CNU18" s="192"/>
      <c r="CNV18" s="192"/>
      <c r="CNW18" s="192"/>
      <c r="CNX18" s="192"/>
      <c r="CNY18" s="192"/>
      <c r="CNZ18" s="192"/>
      <c r="COA18" s="192"/>
      <c r="COB18" s="192"/>
      <c r="COC18" s="192"/>
      <c r="COD18" s="192"/>
      <c r="COE18" s="192"/>
      <c r="COF18" s="192"/>
      <c r="COG18" s="192"/>
      <c r="COH18" s="192"/>
      <c r="COI18" s="192"/>
      <c r="COJ18" s="192"/>
      <c r="COK18" s="192"/>
      <c r="COL18" s="192"/>
      <c r="COM18" s="192"/>
      <c r="CON18" s="192"/>
      <c r="COO18" s="192"/>
      <c r="COP18" s="192"/>
      <c r="COQ18" s="192"/>
      <c r="COR18" s="192"/>
      <c r="COS18" s="192"/>
      <c r="COT18" s="192"/>
      <c r="COU18" s="192"/>
      <c r="COV18" s="192"/>
      <c r="COW18" s="192"/>
      <c r="COX18" s="192"/>
      <c r="COY18" s="192"/>
      <c r="COZ18" s="192"/>
      <c r="CPA18" s="192"/>
      <c r="CPB18" s="192"/>
      <c r="CPC18" s="192"/>
      <c r="CPD18" s="192"/>
      <c r="CPE18" s="192"/>
      <c r="CPF18" s="192"/>
      <c r="CPG18" s="192"/>
      <c r="CPH18" s="192"/>
      <c r="CPI18" s="192"/>
      <c r="CPJ18" s="192"/>
      <c r="CPK18" s="192"/>
      <c r="CPL18" s="192"/>
      <c r="CPM18" s="192"/>
      <c r="CPN18" s="192"/>
      <c r="CPO18" s="192"/>
      <c r="CPP18" s="192"/>
      <c r="CPQ18" s="192"/>
      <c r="CPR18" s="192"/>
      <c r="CPS18" s="192"/>
      <c r="CPT18" s="192"/>
      <c r="CPU18" s="192"/>
      <c r="CPV18" s="192"/>
      <c r="CPW18" s="192"/>
      <c r="CPX18" s="192"/>
      <c r="CPY18" s="192"/>
      <c r="CPZ18" s="192"/>
      <c r="CQA18" s="192"/>
      <c r="CQB18" s="192"/>
      <c r="CQC18" s="192"/>
      <c r="CQD18" s="192"/>
      <c r="CQE18" s="192"/>
      <c r="CQF18" s="192"/>
      <c r="CQG18" s="192"/>
      <c r="CQH18" s="192"/>
      <c r="CQI18" s="192"/>
      <c r="CQJ18" s="192"/>
      <c r="CQK18" s="192"/>
      <c r="CQL18" s="192"/>
      <c r="CQM18" s="192"/>
      <c r="CQN18" s="192"/>
      <c r="CQO18" s="192"/>
      <c r="CQP18" s="192"/>
      <c r="CQQ18" s="192"/>
      <c r="CQR18" s="192"/>
      <c r="CQS18" s="192"/>
      <c r="CQT18" s="192"/>
      <c r="CQU18" s="192"/>
      <c r="CQV18" s="192"/>
      <c r="CQW18" s="192"/>
      <c r="CQX18" s="192"/>
      <c r="CQY18" s="192"/>
      <c r="CQZ18" s="192"/>
      <c r="CRA18" s="192"/>
      <c r="CRB18" s="192"/>
      <c r="CRC18" s="192"/>
      <c r="CRD18" s="192"/>
      <c r="CRE18" s="192"/>
      <c r="CRF18" s="192"/>
      <c r="CRG18" s="192"/>
      <c r="CRH18" s="192"/>
      <c r="CRI18" s="192"/>
      <c r="CRJ18" s="192"/>
      <c r="CRK18" s="192"/>
      <c r="CRL18" s="192"/>
      <c r="CRM18" s="192"/>
      <c r="CRN18" s="192"/>
      <c r="CRO18" s="192"/>
      <c r="CRP18" s="192"/>
      <c r="CRQ18" s="192"/>
      <c r="CRR18" s="192"/>
      <c r="CRS18" s="192"/>
      <c r="CRT18" s="192"/>
      <c r="CRU18" s="192"/>
      <c r="CRV18" s="192"/>
      <c r="CRW18" s="192"/>
      <c r="CRX18" s="192"/>
      <c r="CRY18" s="192"/>
      <c r="CRZ18" s="192"/>
      <c r="CSA18" s="192"/>
      <c r="CSB18" s="192"/>
      <c r="CSC18" s="192"/>
      <c r="CSD18" s="192"/>
      <c r="CSE18" s="192"/>
      <c r="CSF18" s="192"/>
      <c r="CSG18" s="192"/>
      <c r="CSH18" s="192"/>
      <c r="CSI18" s="192"/>
      <c r="CSJ18" s="192"/>
      <c r="CSK18" s="192"/>
      <c r="CSL18" s="192"/>
      <c r="CSM18" s="192"/>
      <c r="CSN18" s="192"/>
      <c r="CSO18" s="192"/>
      <c r="CSP18" s="192"/>
      <c r="CSQ18" s="192"/>
      <c r="CSR18" s="192"/>
      <c r="CSS18" s="192"/>
      <c r="CST18" s="192"/>
      <c r="CSU18" s="192"/>
      <c r="CSV18" s="192"/>
      <c r="CSW18" s="192"/>
      <c r="CSX18" s="192"/>
      <c r="CSY18" s="192"/>
      <c r="CSZ18" s="192"/>
      <c r="CTA18" s="192"/>
      <c r="CTB18" s="192"/>
      <c r="CTC18" s="192"/>
      <c r="CTD18" s="192"/>
      <c r="CTE18" s="192"/>
      <c r="CTF18" s="192"/>
      <c r="CTG18" s="192"/>
      <c r="CTH18" s="192"/>
      <c r="CTI18" s="192"/>
      <c r="CTJ18" s="192"/>
      <c r="CTK18" s="192"/>
      <c r="CTL18" s="192"/>
      <c r="CTM18" s="192"/>
      <c r="CTN18" s="192"/>
      <c r="CTO18" s="192"/>
      <c r="CTP18" s="192"/>
      <c r="CTQ18" s="192"/>
      <c r="CTR18" s="192"/>
      <c r="CTS18" s="192"/>
      <c r="CTT18" s="192"/>
      <c r="CTU18" s="192"/>
      <c r="CTV18" s="192"/>
      <c r="CTW18" s="192"/>
      <c r="CTX18" s="192"/>
      <c r="CTY18" s="192"/>
      <c r="CTZ18" s="192"/>
      <c r="CUA18" s="192"/>
      <c r="CUB18" s="192"/>
      <c r="CUC18" s="192"/>
      <c r="CUD18" s="192"/>
      <c r="CUE18" s="192"/>
      <c r="CUF18" s="192"/>
      <c r="CUG18" s="192"/>
      <c r="CUH18" s="192"/>
      <c r="CUI18" s="192"/>
      <c r="CUJ18" s="192"/>
      <c r="CUK18" s="192"/>
      <c r="CUL18" s="192"/>
      <c r="CUM18" s="192"/>
      <c r="CUN18" s="192"/>
      <c r="CUO18" s="192"/>
      <c r="CUP18" s="192"/>
      <c r="CUQ18" s="192"/>
      <c r="CUR18" s="192"/>
      <c r="CUS18" s="192"/>
      <c r="CUT18" s="192"/>
      <c r="CUU18" s="192"/>
      <c r="CUV18" s="192"/>
      <c r="CUW18" s="192"/>
      <c r="CUX18" s="192"/>
      <c r="CUY18" s="192"/>
      <c r="CUZ18" s="192"/>
      <c r="CVA18" s="192"/>
      <c r="CVB18" s="192"/>
      <c r="CVC18" s="192"/>
      <c r="CVD18" s="192"/>
      <c r="CVE18" s="192"/>
      <c r="CVF18" s="192"/>
      <c r="CVG18" s="192"/>
      <c r="CVH18" s="192"/>
      <c r="CVI18" s="192"/>
      <c r="CVJ18" s="192"/>
      <c r="CVK18" s="192"/>
      <c r="CVL18" s="192"/>
      <c r="CVM18" s="192"/>
      <c r="CVN18" s="192"/>
      <c r="CVO18" s="192"/>
      <c r="CVP18" s="192"/>
      <c r="CVQ18" s="192"/>
      <c r="CVR18" s="192"/>
      <c r="CVS18" s="192"/>
      <c r="CVT18" s="192"/>
      <c r="CVU18" s="192"/>
      <c r="CVV18" s="192"/>
      <c r="CVW18" s="192"/>
      <c r="CVX18" s="192"/>
      <c r="CVY18" s="192"/>
      <c r="CVZ18" s="192"/>
      <c r="CWA18" s="192"/>
      <c r="CWB18" s="192"/>
      <c r="CWC18" s="192"/>
      <c r="CWD18" s="192"/>
      <c r="CWE18" s="192"/>
      <c r="CWF18" s="192"/>
      <c r="CWG18" s="192"/>
      <c r="CWH18" s="192"/>
      <c r="CWI18" s="192"/>
      <c r="CWJ18" s="192"/>
      <c r="CWK18" s="192"/>
      <c r="CWL18" s="192"/>
      <c r="CWM18" s="192"/>
      <c r="CWN18" s="192"/>
      <c r="CWO18" s="192"/>
      <c r="CWP18" s="192"/>
      <c r="CWQ18" s="192"/>
      <c r="CWR18" s="192"/>
      <c r="CWS18" s="192"/>
      <c r="CWT18" s="192"/>
      <c r="CWU18" s="192"/>
      <c r="CWV18" s="192"/>
      <c r="CWW18" s="192"/>
      <c r="CWX18" s="192"/>
      <c r="CWY18" s="192"/>
      <c r="CWZ18" s="192"/>
      <c r="CXA18" s="192"/>
      <c r="CXB18" s="192"/>
      <c r="CXC18" s="192"/>
      <c r="CXD18" s="192"/>
      <c r="CXE18" s="192"/>
      <c r="CXF18" s="192"/>
      <c r="CXG18" s="192"/>
      <c r="CXH18" s="192"/>
      <c r="CXI18" s="192"/>
      <c r="CXJ18" s="192"/>
      <c r="CXK18" s="192"/>
      <c r="CXL18" s="192"/>
      <c r="CXM18" s="192"/>
      <c r="CXN18" s="192"/>
      <c r="CXO18" s="192"/>
      <c r="CXP18" s="192"/>
      <c r="CXQ18" s="192"/>
      <c r="CXR18" s="192"/>
      <c r="CXS18" s="192"/>
      <c r="CXT18" s="192"/>
      <c r="CXU18" s="192"/>
      <c r="CXV18" s="192"/>
      <c r="CXW18" s="192"/>
      <c r="CXX18" s="192"/>
      <c r="CXY18" s="192"/>
      <c r="CXZ18" s="192"/>
      <c r="CYA18" s="192"/>
      <c r="CYB18" s="192"/>
      <c r="CYC18" s="192"/>
      <c r="CYD18" s="192"/>
      <c r="CYE18" s="192"/>
      <c r="CYF18" s="192"/>
      <c r="CYG18" s="192"/>
      <c r="CYH18" s="192"/>
      <c r="CYI18" s="192"/>
      <c r="CYJ18" s="192"/>
      <c r="CYK18" s="192"/>
      <c r="CYL18" s="192"/>
      <c r="CYM18" s="192"/>
      <c r="CYN18" s="192"/>
      <c r="CYO18" s="192"/>
      <c r="CYP18" s="192"/>
      <c r="CYQ18" s="192"/>
      <c r="CYR18" s="192"/>
      <c r="CYS18" s="192"/>
      <c r="CYT18" s="192"/>
      <c r="CYU18" s="192"/>
      <c r="CYV18" s="192"/>
      <c r="CYW18" s="192"/>
      <c r="CYX18" s="192"/>
      <c r="CYY18" s="192"/>
      <c r="CYZ18" s="192"/>
      <c r="CZA18" s="192"/>
      <c r="CZB18" s="192"/>
      <c r="CZC18" s="192"/>
      <c r="CZD18" s="192"/>
      <c r="CZE18" s="192"/>
      <c r="CZF18" s="192"/>
      <c r="CZG18" s="192"/>
      <c r="CZH18" s="192"/>
      <c r="CZI18" s="192"/>
      <c r="CZJ18" s="192"/>
      <c r="CZK18" s="192"/>
      <c r="CZL18" s="192"/>
      <c r="CZM18" s="192"/>
      <c r="CZN18" s="192"/>
      <c r="CZO18" s="192"/>
      <c r="CZP18" s="192"/>
      <c r="CZQ18" s="192"/>
      <c r="CZR18" s="192"/>
      <c r="CZS18" s="192"/>
      <c r="CZT18" s="192"/>
      <c r="CZU18" s="192"/>
      <c r="CZV18" s="192"/>
      <c r="CZW18" s="192"/>
      <c r="CZX18" s="192"/>
      <c r="CZY18" s="192"/>
      <c r="CZZ18" s="192"/>
      <c r="DAA18" s="192"/>
      <c r="DAB18" s="192"/>
      <c r="DAC18" s="192"/>
      <c r="DAD18" s="192"/>
      <c r="DAE18" s="192"/>
      <c r="DAF18" s="192"/>
      <c r="DAG18" s="192"/>
      <c r="DAH18" s="192"/>
      <c r="DAI18" s="192"/>
      <c r="DAJ18" s="192"/>
      <c r="DAK18" s="192"/>
      <c r="DAL18" s="192"/>
      <c r="DAM18" s="192"/>
      <c r="DAN18" s="192"/>
      <c r="DAO18" s="192"/>
      <c r="DAP18" s="192"/>
      <c r="DAQ18" s="192"/>
      <c r="DAR18" s="192"/>
      <c r="DAS18" s="192"/>
      <c r="DAT18" s="192"/>
      <c r="DAU18" s="192"/>
      <c r="DAV18" s="192"/>
      <c r="DAW18" s="192"/>
      <c r="DAX18" s="192"/>
      <c r="DAY18" s="192"/>
      <c r="DAZ18" s="192"/>
      <c r="DBA18" s="192"/>
      <c r="DBB18" s="192"/>
      <c r="DBC18" s="192"/>
      <c r="DBD18" s="192"/>
      <c r="DBE18" s="192"/>
      <c r="DBF18" s="192"/>
      <c r="DBG18" s="192"/>
      <c r="DBH18" s="192"/>
      <c r="DBI18" s="192"/>
      <c r="DBJ18" s="192"/>
      <c r="DBK18" s="192"/>
      <c r="DBL18" s="192"/>
      <c r="DBM18" s="192"/>
      <c r="DBN18" s="192"/>
      <c r="DBO18" s="192"/>
      <c r="DBP18" s="192"/>
      <c r="DBQ18" s="192"/>
      <c r="DBR18" s="192"/>
      <c r="DBS18" s="192"/>
      <c r="DBT18" s="192"/>
      <c r="DBU18" s="192"/>
      <c r="DBV18" s="192"/>
      <c r="DBW18" s="192"/>
      <c r="DBX18" s="192"/>
      <c r="DBY18" s="192"/>
      <c r="DBZ18" s="192"/>
      <c r="DCA18" s="192"/>
      <c r="DCB18" s="192"/>
      <c r="DCC18" s="192"/>
      <c r="DCD18" s="192"/>
      <c r="DCE18" s="192"/>
      <c r="DCF18" s="192"/>
      <c r="DCG18" s="192"/>
      <c r="DCH18" s="192"/>
      <c r="DCI18" s="192"/>
      <c r="DCJ18" s="192"/>
      <c r="DCK18" s="192"/>
      <c r="DCL18" s="192"/>
      <c r="DCM18" s="192"/>
      <c r="DCN18" s="192"/>
      <c r="DCO18" s="192"/>
      <c r="DCP18" s="192"/>
      <c r="DCQ18" s="192"/>
      <c r="DCR18" s="192"/>
      <c r="DCS18" s="192"/>
      <c r="DCT18" s="192"/>
      <c r="DCU18" s="192"/>
      <c r="DCV18" s="192"/>
      <c r="DCW18" s="192"/>
      <c r="DCX18" s="192"/>
      <c r="DCY18" s="192"/>
      <c r="DCZ18" s="192"/>
      <c r="DDA18" s="192"/>
      <c r="DDB18" s="192"/>
      <c r="DDC18" s="192"/>
      <c r="DDD18" s="192"/>
      <c r="DDE18" s="192"/>
      <c r="DDF18" s="192"/>
      <c r="DDG18" s="192"/>
      <c r="DDH18" s="192"/>
      <c r="DDI18" s="192"/>
      <c r="DDJ18" s="192"/>
      <c r="DDK18" s="192"/>
      <c r="DDL18" s="192"/>
      <c r="DDM18" s="192"/>
      <c r="DDN18" s="192"/>
      <c r="DDO18" s="192"/>
      <c r="DDP18" s="192"/>
      <c r="DDQ18" s="192"/>
      <c r="DDR18" s="192"/>
      <c r="DDS18" s="192"/>
      <c r="DDT18" s="192"/>
      <c r="DDU18" s="192"/>
      <c r="DDV18" s="192"/>
      <c r="DDW18" s="192"/>
      <c r="DDX18" s="192"/>
      <c r="DDY18" s="192"/>
      <c r="DDZ18" s="192"/>
      <c r="DEA18" s="192"/>
      <c r="DEB18" s="192"/>
      <c r="DEC18" s="192"/>
      <c r="DED18" s="192"/>
      <c r="DEE18" s="192"/>
      <c r="DEF18" s="192"/>
      <c r="DEG18" s="192"/>
      <c r="DEH18" s="192"/>
      <c r="DEI18" s="192"/>
      <c r="DEJ18" s="192"/>
      <c r="DEK18" s="192"/>
      <c r="DEL18" s="192"/>
      <c r="DEM18" s="192"/>
      <c r="DEN18" s="192"/>
      <c r="DEO18" s="192"/>
      <c r="DEP18" s="192"/>
      <c r="DEQ18" s="192"/>
      <c r="DER18" s="192"/>
      <c r="DES18" s="192"/>
      <c r="DET18" s="192"/>
      <c r="DEU18" s="192"/>
      <c r="DEV18" s="192"/>
      <c r="DEW18" s="192"/>
      <c r="DEX18" s="192"/>
      <c r="DEY18" s="192"/>
      <c r="DEZ18" s="192"/>
      <c r="DFA18" s="192"/>
      <c r="DFB18" s="192"/>
      <c r="DFC18" s="192"/>
      <c r="DFD18" s="192"/>
      <c r="DFE18" s="192"/>
      <c r="DFF18" s="192"/>
      <c r="DFG18" s="192"/>
      <c r="DFH18" s="192"/>
      <c r="DFI18" s="192"/>
      <c r="DFJ18" s="192"/>
      <c r="DFK18" s="192"/>
      <c r="DFL18" s="192"/>
      <c r="DFM18" s="192"/>
      <c r="DFN18" s="192"/>
      <c r="DFO18" s="192"/>
      <c r="DFP18" s="192"/>
      <c r="DFQ18" s="192"/>
      <c r="DFR18" s="192"/>
      <c r="DFS18" s="192"/>
      <c r="DFT18" s="192"/>
      <c r="DFU18" s="192"/>
      <c r="DFV18" s="192"/>
      <c r="DFW18" s="192"/>
      <c r="DFX18" s="192"/>
      <c r="DFY18" s="192"/>
      <c r="DFZ18" s="192"/>
      <c r="DGA18" s="192"/>
      <c r="DGB18" s="192"/>
      <c r="DGC18" s="192"/>
      <c r="DGD18" s="192"/>
      <c r="DGE18" s="192"/>
      <c r="DGF18" s="192"/>
      <c r="DGG18" s="192"/>
      <c r="DGH18" s="192"/>
      <c r="DGI18" s="192"/>
      <c r="DGJ18" s="192"/>
      <c r="DGK18" s="192"/>
      <c r="DGL18" s="192"/>
      <c r="DGM18" s="192"/>
      <c r="DGN18" s="192"/>
      <c r="DGO18" s="192"/>
      <c r="DGP18" s="192"/>
      <c r="DGQ18" s="192"/>
      <c r="DGR18" s="192"/>
      <c r="DGS18" s="192"/>
      <c r="DGT18" s="192"/>
      <c r="DGU18" s="192"/>
      <c r="DGV18" s="192"/>
      <c r="DGW18" s="192"/>
      <c r="DGX18" s="192"/>
      <c r="DGY18" s="192"/>
      <c r="DGZ18" s="192"/>
      <c r="DHA18" s="192"/>
      <c r="DHB18" s="192"/>
      <c r="DHC18" s="192"/>
      <c r="DHD18" s="192"/>
      <c r="DHE18" s="192"/>
      <c r="DHF18" s="192"/>
      <c r="DHG18" s="192"/>
      <c r="DHH18" s="192"/>
      <c r="DHI18" s="192"/>
      <c r="DHJ18" s="192"/>
      <c r="DHK18" s="192"/>
      <c r="DHL18" s="192"/>
      <c r="DHM18" s="192"/>
      <c r="DHN18" s="192"/>
      <c r="DHO18" s="192"/>
      <c r="DHP18" s="192"/>
      <c r="DHQ18" s="192"/>
      <c r="DHR18" s="192"/>
      <c r="DHS18" s="192"/>
      <c r="DHT18" s="192"/>
      <c r="DHU18" s="192"/>
      <c r="DHV18" s="192"/>
      <c r="DHW18" s="192"/>
      <c r="DHX18" s="192"/>
      <c r="DHY18" s="192"/>
      <c r="DHZ18" s="192"/>
      <c r="DIA18" s="192"/>
      <c r="DIB18" s="192"/>
      <c r="DIC18" s="192"/>
      <c r="DID18" s="192"/>
      <c r="DIE18" s="192"/>
      <c r="DIF18" s="192"/>
      <c r="DIG18" s="192"/>
      <c r="DIH18" s="192"/>
      <c r="DII18" s="192"/>
      <c r="DIJ18" s="192"/>
      <c r="DIK18" s="192"/>
      <c r="DIL18" s="192"/>
      <c r="DIM18" s="192"/>
      <c r="DIN18" s="192"/>
      <c r="DIO18" s="192"/>
      <c r="DIP18" s="192"/>
      <c r="DIQ18" s="192"/>
      <c r="DIR18" s="192"/>
      <c r="DIS18" s="192"/>
      <c r="DIT18" s="192"/>
      <c r="DIU18" s="192"/>
      <c r="DIV18" s="192"/>
      <c r="DIW18" s="192"/>
      <c r="DIX18" s="192"/>
      <c r="DIY18" s="192"/>
      <c r="DIZ18" s="192"/>
      <c r="DJA18" s="192"/>
      <c r="DJB18" s="192"/>
      <c r="DJC18" s="192"/>
      <c r="DJD18" s="192"/>
      <c r="DJE18" s="192"/>
      <c r="DJF18" s="192"/>
      <c r="DJG18" s="192"/>
      <c r="DJH18" s="192"/>
      <c r="DJI18" s="192"/>
      <c r="DJJ18" s="192"/>
      <c r="DJK18" s="192"/>
      <c r="DJL18" s="192"/>
      <c r="DJM18" s="192"/>
      <c r="DJN18" s="192"/>
      <c r="DJO18" s="192"/>
      <c r="DJP18" s="192"/>
      <c r="DJQ18" s="192"/>
      <c r="DJR18" s="192"/>
      <c r="DJS18" s="192"/>
      <c r="DJT18" s="192"/>
      <c r="DJU18" s="192"/>
      <c r="DJV18" s="192"/>
      <c r="DJW18" s="192"/>
      <c r="DJX18" s="192"/>
      <c r="DJY18" s="192"/>
      <c r="DJZ18" s="192"/>
      <c r="DKA18" s="192"/>
      <c r="DKB18" s="192"/>
      <c r="DKC18" s="192"/>
      <c r="DKD18" s="192"/>
      <c r="DKE18" s="192"/>
      <c r="DKF18" s="192"/>
      <c r="DKG18" s="192"/>
      <c r="DKH18" s="192"/>
      <c r="DKI18" s="192"/>
      <c r="DKJ18" s="192"/>
      <c r="DKK18" s="192"/>
      <c r="DKL18" s="192"/>
      <c r="DKM18" s="192"/>
      <c r="DKN18" s="192"/>
      <c r="DKO18" s="192"/>
      <c r="DKP18" s="192"/>
      <c r="DKQ18" s="192"/>
      <c r="DKR18" s="192"/>
      <c r="DKS18" s="192"/>
      <c r="DKT18" s="192"/>
      <c r="DKU18" s="192"/>
      <c r="DKV18" s="192"/>
      <c r="DKW18" s="192"/>
      <c r="DKX18" s="192"/>
      <c r="DKY18" s="192"/>
      <c r="DKZ18" s="192"/>
      <c r="DLA18" s="192"/>
      <c r="DLB18" s="192"/>
      <c r="DLC18" s="192"/>
      <c r="DLD18" s="192"/>
      <c r="DLE18" s="192"/>
      <c r="DLF18" s="192"/>
      <c r="DLG18" s="192"/>
      <c r="DLH18" s="192"/>
      <c r="DLI18" s="192"/>
      <c r="DLJ18" s="192"/>
      <c r="DLK18" s="192"/>
      <c r="DLL18" s="192"/>
      <c r="DLM18" s="192"/>
      <c r="DLN18" s="192"/>
      <c r="DLO18" s="192"/>
      <c r="DLP18" s="192"/>
      <c r="DLQ18" s="192"/>
      <c r="DLR18" s="192"/>
      <c r="DLS18" s="192"/>
      <c r="DLT18" s="192"/>
      <c r="DLU18" s="192"/>
      <c r="DLV18" s="192"/>
      <c r="DLW18" s="192"/>
      <c r="DLX18" s="192"/>
      <c r="DLY18" s="192"/>
      <c r="DLZ18" s="192"/>
      <c r="DMA18" s="192"/>
      <c r="DMB18" s="192"/>
      <c r="DMC18" s="192"/>
      <c r="DMD18" s="192"/>
      <c r="DME18" s="192"/>
      <c r="DMF18" s="192"/>
      <c r="DMG18" s="192"/>
      <c r="DMH18" s="192"/>
      <c r="DMI18" s="192"/>
      <c r="DMJ18" s="192"/>
      <c r="DMK18" s="192"/>
      <c r="DML18" s="192"/>
      <c r="DMM18" s="192"/>
      <c r="DMN18" s="192"/>
      <c r="DMO18" s="192"/>
      <c r="DMP18" s="192"/>
      <c r="DMQ18" s="192"/>
      <c r="DMR18" s="192"/>
      <c r="DMS18" s="192"/>
      <c r="DMT18" s="192"/>
      <c r="DMU18" s="192"/>
      <c r="DMV18" s="192"/>
      <c r="DMW18" s="192"/>
      <c r="DMX18" s="192"/>
      <c r="DMY18" s="192"/>
      <c r="DMZ18" s="192"/>
      <c r="DNA18" s="192"/>
      <c r="DNB18" s="192"/>
      <c r="DNC18" s="192"/>
      <c r="DND18" s="192"/>
      <c r="DNE18" s="192"/>
      <c r="DNF18" s="192"/>
      <c r="DNG18" s="192"/>
      <c r="DNH18" s="192"/>
      <c r="DNI18" s="192"/>
      <c r="DNJ18" s="192"/>
      <c r="DNK18" s="192"/>
      <c r="DNL18" s="192"/>
      <c r="DNM18" s="192"/>
      <c r="DNN18" s="192"/>
      <c r="DNO18" s="192"/>
      <c r="DNP18" s="192"/>
      <c r="DNQ18" s="192"/>
      <c r="DNR18" s="192"/>
      <c r="DNS18" s="192"/>
      <c r="DNT18" s="192"/>
      <c r="DNU18" s="192"/>
      <c r="DNV18" s="192"/>
      <c r="DNW18" s="192"/>
      <c r="DNX18" s="192"/>
      <c r="DNY18" s="192"/>
      <c r="DNZ18" s="192"/>
      <c r="DOA18" s="192"/>
      <c r="DOB18" s="192"/>
      <c r="DOC18" s="192"/>
      <c r="DOD18" s="192"/>
      <c r="DOE18" s="192"/>
      <c r="DOF18" s="192"/>
      <c r="DOG18" s="192"/>
      <c r="DOH18" s="192"/>
      <c r="DOI18" s="192"/>
      <c r="DOJ18" s="192"/>
      <c r="DOK18" s="192"/>
      <c r="DOL18" s="192"/>
      <c r="DOM18" s="192"/>
      <c r="DON18" s="192"/>
      <c r="DOO18" s="192"/>
      <c r="DOP18" s="192"/>
      <c r="DOQ18" s="192"/>
      <c r="DOR18" s="192"/>
      <c r="DOS18" s="192"/>
      <c r="DOT18" s="192"/>
      <c r="DOU18" s="192"/>
      <c r="DOV18" s="192"/>
      <c r="DOW18" s="192"/>
      <c r="DOX18" s="192"/>
      <c r="DOY18" s="192"/>
      <c r="DOZ18" s="192"/>
      <c r="DPA18" s="192"/>
      <c r="DPB18" s="192"/>
      <c r="DPC18" s="192"/>
      <c r="DPD18" s="192"/>
      <c r="DPE18" s="192"/>
      <c r="DPF18" s="192"/>
      <c r="DPG18" s="192"/>
      <c r="DPH18" s="192"/>
      <c r="DPI18" s="192"/>
      <c r="DPJ18" s="192"/>
      <c r="DPK18" s="192"/>
      <c r="DPL18" s="192"/>
      <c r="DPM18" s="192"/>
      <c r="DPN18" s="192"/>
      <c r="DPO18" s="192"/>
      <c r="DPP18" s="192"/>
      <c r="DPQ18" s="192"/>
      <c r="DPR18" s="192"/>
      <c r="DPS18" s="192"/>
      <c r="DPT18" s="192"/>
      <c r="DPU18" s="192"/>
      <c r="DPV18" s="192"/>
      <c r="DPW18" s="192"/>
      <c r="DPX18" s="192"/>
      <c r="DPY18" s="192"/>
      <c r="DPZ18" s="192"/>
      <c r="DQA18" s="192"/>
      <c r="DQB18" s="192"/>
      <c r="DQC18" s="192"/>
      <c r="DQD18" s="192"/>
      <c r="DQE18" s="192"/>
      <c r="DQF18" s="192"/>
      <c r="DQG18" s="192"/>
      <c r="DQH18" s="192"/>
      <c r="DQI18" s="192"/>
      <c r="DQJ18" s="192"/>
      <c r="DQK18" s="192"/>
      <c r="DQL18" s="192"/>
      <c r="DQM18" s="192"/>
      <c r="DQN18" s="192"/>
      <c r="DQO18" s="192"/>
      <c r="DQP18" s="192"/>
      <c r="DQQ18" s="192"/>
      <c r="DQR18" s="192"/>
      <c r="DQS18" s="192"/>
      <c r="DQT18" s="192"/>
      <c r="DQU18" s="192"/>
      <c r="DQV18" s="192"/>
      <c r="DQW18" s="192"/>
      <c r="DQX18" s="192"/>
      <c r="DQY18" s="192"/>
      <c r="DQZ18" s="192"/>
      <c r="DRA18" s="192"/>
      <c r="DRB18" s="192"/>
      <c r="DRC18" s="192"/>
      <c r="DRD18" s="192"/>
      <c r="DRE18" s="192"/>
      <c r="DRF18" s="192"/>
      <c r="DRG18" s="192"/>
      <c r="DRH18" s="192"/>
      <c r="DRI18" s="192"/>
      <c r="DRJ18" s="192"/>
      <c r="DRK18" s="192"/>
      <c r="DRL18" s="192"/>
      <c r="DRM18" s="192"/>
      <c r="DRN18" s="192"/>
      <c r="DRO18" s="192"/>
      <c r="DRP18" s="192"/>
      <c r="DRQ18" s="192"/>
      <c r="DRR18" s="192"/>
      <c r="DRS18" s="192"/>
      <c r="DRT18" s="192"/>
      <c r="DRU18" s="192"/>
      <c r="DRV18" s="192"/>
      <c r="DRW18" s="192"/>
      <c r="DRX18" s="192"/>
      <c r="DRY18" s="192"/>
      <c r="DRZ18" s="192"/>
      <c r="DSA18" s="192"/>
      <c r="DSB18" s="192"/>
      <c r="DSC18" s="192"/>
      <c r="DSD18" s="192"/>
      <c r="DSE18" s="192"/>
      <c r="DSF18" s="192"/>
      <c r="DSG18" s="192"/>
      <c r="DSH18" s="192"/>
      <c r="DSI18" s="192"/>
      <c r="DSJ18" s="192"/>
      <c r="DSK18" s="192"/>
      <c r="DSL18" s="192"/>
      <c r="DSM18" s="192"/>
      <c r="DSN18" s="192"/>
      <c r="DSO18" s="192"/>
      <c r="DSP18" s="192"/>
      <c r="DSQ18" s="192"/>
      <c r="DSR18" s="192"/>
      <c r="DSS18" s="192"/>
      <c r="DST18" s="192"/>
      <c r="DSU18" s="192"/>
      <c r="DSV18" s="192"/>
      <c r="DSW18" s="192"/>
      <c r="DSX18" s="192"/>
      <c r="DSY18" s="192"/>
      <c r="DSZ18" s="192"/>
      <c r="DTA18" s="192"/>
      <c r="DTB18" s="192"/>
      <c r="DTC18" s="192"/>
      <c r="DTD18" s="192"/>
      <c r="DTE18" s="192"/>
      <c r="DTF18" s="192"/>
      <c r="DTG18" s="192"/>
      <c r="DTH18" s="192"/>
      <c r="DTI18" s="192"/>
      <c r="DTJ18" s="192"/>
      <c r="DTK18" s="192"/>
      <c r="DTL18" s="192"/>
      <c r="DTM18" s="192"/>
      <c r="DTN18" s="192"/>
      <c r="DTO18" s="192"/>
      <c r="DTP18" s="192"/>
      <c r="DTQ18" s="192"/>
      <c r="DTR18" s="192"/>
      <c r="DTS18" s="192"/>
      <c r="DTT18" s="192"/>
      <c r="DTU18" s="192"/>
      <c r="DTV18" s="192"/>
      <c r="DTW18" s="192"/>
      <c r="DTX18" s="192"/>
      <c r="DTY18" s="192"/>
      <c r="DTZ18" s="192"/>
      <c r="DUA18" s="192"/>
      <c r="DUB18" s="192"/>
      <c r="DUC18" s="192"/>
      <c r="DUD18" s="192"/>
      <c r="DUE18" s="192"/>
      <c r="DUF18" s="192"/>
      <c r="DUG18" s="192"/>
      <c r="DUH18" s="192"/>
      <c r="DUI18" s="192"/>
      <c r="DUJ18" s="192"/>
      <c r="DUK18" s="192"/>
      <c r="DUL18" s="192"/>
      <c r="DUM18" s="192"/>
      <c r="DUN18" s="192"/>
      <c r="DUO18" s="192"/>
      <c r="DUP18" s="192"/>
      <c r="DUQ18" s="192"/>
      <c r="DUR18" s="192"/>
      <c r="DUS18" s="192"/>
      <c r="DUT18" s="192"/>
      <c r="DUU18" s="192"/>
      <c r="DUV18" s="192"/>
      <c r="DUW18" s="192"/>
      <c r="DUX18" s="192"/>
      <c r="DUY18" s="192"/>
      <c r="DUZ18" s="192"/>
      <c r="DVA18" s="192"/>
      <c r="DVB18" s="192"/>
      <c r="DVC18" s="192"/>
      <c r="DVD18" s="192"/>
      <c r="DVE18" s="192"/>
      <c r="DVF18" s="192"/>
      <c r="DVG18" s="192"/>
      <c r="DVH18" s="192"/>
      <c r="DVI18" s="192"/>
      <c r="DVJ18" s="192"/>
      <c r="DVK18" s="192"/>
      <c r="DVL18" s="192"/>
      <c r="DVM18" s="192"/>
      <c r="DVN18" s="192"/>
      <c r="DVO18" s="192"/>
      <c r="DVP18" s="192"/>
      <c r="DVQ18" s="192"/>
      <c r="DVR18" s="192"/>
      <c r="DVS18" s="192"/>
      <c r="DVT18" s="192"/>
      <c r="DVU18" s="192"/>
      <c r="DVV18" s="192"/>
      <c r="DVW18" s="192"/>
      <c r="DVX18" s="192"/>
      <c r="DVY18" s="192"/>
      <c r="DVZ18" s="192"/>
      <c r="DWA18" s="192"/>
      <c r="DWB18" s="192"/>
      <c r="DWC18" s="192"/>
      <c r="DWD18" s="192"/>
      <c r="DWE18" s="192"/>
      <c r="DWF18" s="192"/>
      <c r="DWG18" s="192"/>
      <c r="DWH18" s="192"/>
      <c r="DWI18" s="192"/>
      <c r="DWJ18" s="192"/>
      <c r="DWK18" s="192"/>
      <c r="DWL18" s="192"/>
      <c r="DWM18" s="192"/>
      <c r="DWN18" s="192"/>
      <c r="DWO18" s="192"/>
      <c r="DWP18" s="192"/>
      <c r="DWQ18" s="192"/>
      <c r="DWR18" s="192"/>
      <c r="DWS18" s="192"/>
      <c r="DWT18" s="192"/>
      <c r="DWU18" s="192"/>
      <c r="DWV18" s="192"/>
      <c r="DWW18" s="192"/>
      <c r="DWX18" s="192"/>
      <c r="DWY18" s="192"/>
      <c r="DWZ18" s="192"/>
      <c r="DXA18" s="192"/>
      <c r="DXB18" s="192"/>
      <c r="DXC18" s="192"/>
      <c r="DXD18" s="192"/>
      <c r="DXE18" s="192"/>
      <c r="DXF18" s="192"/>
      <c r="DXG18" s="192"/>
      <c r="DXH18" s="192"/>
      <c r="DXI18" s="192"/>
      <c r="DXJ18" s="192"/>
      <c r="DXK18" s="192"/>
      <c r="DXL18" s="192"/>
      <c r="DXM18" s="192"/>
      <c r="DXN18" s="192"/>
      <c r="DXO18" s="192"/>
      <c r="DXP18" s="192"/>
      <c r="DXQ18" s="192"/>
      <c r="DXR18" s="192"/>
      <c r="DXS18" s="192"/>
      <c r="DXT18" s="192"/>
      <c r="DXU18" s="192"/>
      <c r="DXV18" s="192"/>
      <c r="DXW18" s="192"/>
      <c r="DXX18" s="192"/>
      <c r="DXY18" s="192"/>
      <c r="DXZ18" s="192"/>
      <c r="DYA18" s="192"/>
      <c r="DYB18" s="192"/>
      <c r="DYC18" s="192"/>
      <c r="DYD18" s="192"/>
      <c r="DYE18" s="192"/>
      <c r="DYF18" s="192"/>
      <c r="DYG18" s="192"/>
      <c r="DYH18" s="192"/>
      <c r="DYI18" s="192"/>
      <c r="DYJ18" s="192"/>
      <c r="DYK18" s="192"/>
      <c r="DYL18" s="192"/>
      <c r="DYM18" s="192"/>
      <c r="DYN18" s="192"/>
      <c r="DYO18" s="192"/>
      <c r="DYP18" s="192"/>
      <c r="DYQ18" s="192"/>
      <c r="DYR18" s="192"/>
      <c r="DYS18" s="192"/>
      <c r="DYT18" s="192"/>
      <c r="DYU18" s="192"/>
      <c r="DYV18" s="192"/>
      <c r="DYW18" s="192"/>
      <c r="DYX18" s="192"/>
      <c r="DYY18" s="192"/>
      <c r="DYZ18" s="192"/>
      <c r="DZA18" s="192"/>
      <c r="DZB18" s="192"/>
      <c r="DZC18" s="192"/>
      <c r="DZD18" s="192"/>
      <c r="DZE18" s="192"/>
      <c r="DZF18" s="192"/>
      <c r="DZG18" s="192"/>
      <c r="DZH18" s="192"/>
      <c r="DZI18" s="192"/>
      <c r="DZJ18" s="192"/>
      <c r="DZK18" s="192"/>
      <c r="DZL18" s="192"/>
      <c r="DZM18" s="192"/>
      <c r="DZN18" s="192"/>
      <c r="DZO18" s="192"/>
      <c r="DZP18" s="192"/>
      <c r="DZQ18" s="192"/>
      <c r="DZR18" s="192"/>
      <c r="DZS18" s="192"/>
      <c r="DZT18" s="192"/>
      <c r="DZU18" s="192"/>
      <c r="DZV18" s="192"/>
      <c r="DZW18" s="192"/>
      <c r="DZX18" s="192"/>
      <c r="DZY18" s="192"/>
      <c r="DZZ18" s="192"/>
      <c r="EAA18" s="192"/>
      <c r="EAB18" s="192"/>
      <c r="EAC18" s="192"/>
      <c r="EAD18" s="192"/>
      <c r="EAE18" s="192"/>
      <c r="EAF18" s="192"/>
      <c r="EAG18" s="192"/>
      <c r="EAH18" s="192"/>
      <c r="EAI18" s="192"/>
      <c r="EAJ18" s="192"/>
      <c r="EAK18" s="192"/>
      <c r="EAL18" s="192"/>
      <c r="EAM18" s="192"/>
      <c r="EAN18" s="192"/>
      <c r="EAO18" s="192"/>
      <c r="EAP18" s="192"/>
      <c r="EAQ18" s="192"/>
      <c r="EAR18" s="192"/>
      <c r="EAS18" s="192"/>
      <c r="EAT18" s="192"/>
      <c r="EAU18" s="192"/>
      <c r="EAV18" s="192"/>
      <c r="EAW18" s="192"/>
      <c r="EAX18" s="192"/>
      <c r="EAY18" s="192"/>
      <c r="EAZ18" s="192"/>
      <c r="EBA18" s="192"/>
      <c r="EBB18" s="192"/>
      <c r="EBC18" s="192"/>
      <c r="EBD18" s="192"/>
      <c r="EBE18" s="192"/>
      <c r="EBF18" s="192"/>
      <c r="EBG18" s="192"/>
      <c r="EBH18" s="192"/>
      <c r="EBI18" s="192"/>
      <c r="EBJ18" s="192"/>
      <c r="EBK18" s="192"/>
      <c r="EBL18" s="192"/>
      <c r="EBM18" s="192"/>
      <c r="EBN18" s="192"/>
      <c r="EBO18" s="192"/>
      <c r="EBP18" s="192"/>
      <c r="EBQ18" s="192"/>
      <c r="EBR18" s="192"/>
      <c r="EBS18" s="192"/>
      <c r="EBT18" s="192"/>
      <c r="EBU18" s="192"/>
      <c r="EBV18" s="192"/>
      <c r="EBW18" s="192"/>
      <c r="EBX18" s="192"/>
      <c r="EBY18" s="192"/>
      <c r="EBZ18" s="192"/>
      <c r="ECA18" s="192"/>
      <c r="ECB18" s="192"/>
      <c r="ECC18" s="192"/>
      <c r="ECD18" s="192"/>
      <c r="ECE18" s="192"/>
      <c r="ECF18" s="192"/>
      <c r="ECG18" s="192"/>
      <c r="ECH18" s="192"/>
      <c r="ECI18" s="192"/>
      <c r="ECJ18" s="192"/>
      <c r="ECK18" s="192"/>
      <c r="ECL18" s="192"/>
      <c r="ECM18" s="192"/>
      <c r="ECN18" s="192"/>
      <c r="ECO18" s="192"/>
      <c r="ECP18" s="192"/>
      <c r="ECQ18" s="192"/>
      <c r="ECR18" s="192"/>
      <c r="ECS18" s="192"/>
      <c r="ECT18" s="192"/>
      <c r="ECU18" s="192"/>
      <c r="ECV18" s="192"/>
      <c r="ECW18" s="192"/>
      <c r="ECX18" s="192"/>
      <c r="ECY18" s="192"/>
      <c r="ECZ18" s="192"/>
      <c r="EDA18" s="192"/>
      <c r="EDB18" s="192"/>
      <c r="EDC18" s="192"/>
      <c r="EDD18" s="192"/>
      <c r="EDE18" s="192"/>
      <c r="EDF18" s="192"/>
      <c r="EDG18" s="192"/>
      <c r="EDH18" s="192"/>
      <c r="EDI18" s="192"/>
      <c r="EDJ18" s="192"/>
      <c r="EDK18" s="192"/>
      <c r="EDL18" s="192"/>
      <c r="EDM18" s="192"/>
      <c r="EDN18" s="192"/>
      <c r="EDO18" s="192"/>
      <c r="EDP18" s="192"/>
      <c r="EDQ18" s="192"/>
      <c r="EDR18" s="192"/>
      <c r="EDS18" s="192"/>
      <c r="EDT18" s="192"/>
      <c r="EDU18" s="192"/>
      <c r="EDV18" s="192"/>
      <c r="EDW18" s="192"/>
      <c r="EDX18" s="192"/>
      <c r="EDY18" s="192"/>
      <c r="EDZ18" s="192"/>
      <c r="EEA18" s="192"/>
      <c r="EEB18" s="192"/>
      <c r="EEC18" s="192"/>
      <c r="EED18" s="192"/>
      <c r="EEE18" s="192"/>
      <c r="EEF18" s="192"/>
      <c r="EEG18" s="192"/>
      <c r="EEH18" s="192"/>
      <c r="EEI18" s="192"/>
      <c r="EEJ18" s="192"/>
      <c r="EEK18" s="192"/>
      <c r="EEL18" s="192"/>
      <c r="EEM18" s="192"/>
      <c r="EEN18" s="192"/>
      <c r="EEO18" s="192"/>
      <c r="EEP18" s="192"/>
      <c r="EEQ18" s="192"/>
      <c r="EER18" s="192"/>
      <c r="EES18" s="192"/>
      <c r="EET18" s="192"/>
      <c r="EEU18" s="192"/>
      <c r="EEV18" s="192"/>
      <c r="EEW18" s="192"/>
      <c r="EEX18" s="192"/>
      <c r="EEY18" s="192"/>
      <c r="EEZ18" s="192"/>
      <c r="EFA18" s="192"/>
      <c r="EFB18" s="192"/>
      <c r="EFC18" s="192"/>
      <c r="EFD18" s="192"/>
      <c r="EFE18" s="192"/>
      <c r="EFF18" s="192"/>
      <c r="EFG18" s="192"/>
      <c r="EFH18" s="192"/>
      <c r="EFI18" s="192"/>
      <c r="EFJ18" s="192"/>
      <c r="EFK18" s="192"/>
      <c r="EFL18" s="192"/>
      <c r="EFM18" s="192"/>
      <c r="EFN18" s="192"/>
      <c r="EFO18" s="192"/>
      <c r="EFP18" s="192"/>
      <c r="EFQ18" s="192"/>
      <c r="EFR18" s="192"/>
      <c r="EFS18" s="192"/>
      <c r="EFT18" s="192"/>
      <c r="EFU18" s="192"/>
      <c r="EFV18" s="192"/>
      <c r="EFW18" s="192"/>
      <c r="EFX18" s="192"/>
      <c r="EFY18" s="192"/>
      <c r="EFZ18" s="192"/>
      <c r="EGA18" s="192"/>
      <c r="EGB18" s="192"/>
      <c r="EGC18" s="192"/>
      <c r="EGD18" s="192"/>
      <c r="EGE18" s="192"/>
      <c r="EGF18" s="192"/>
      <c r="EGG18" s="192"/>
      <c r="EGH18" s="192"/>
      <c r="EGI18" s="192"/>
      <c r="EGJ18" s="192"/>
      <c r="EGK18" s="192"/>
      <c r="EGL18" s="192"/>
      <c r="EGM18" s="192"/>
      <c r="EGN18" s="192"/>
      <c r="EGO18" s="192"/>
      <c r="EGP18" s="192"/>
      <c r="EGQ18" s="192"/>
      <c r="EGR18" s="192"/>
      <c r="EGS18" s="192"/>
      <c r="EGT18" s="192"/>
      <c r="EGU18" s="192"/>
      <c r="EGV18" s="192"/>
      <c r="EGW18" s="192"/>
      <c r="EGX18" s="192"/>
      <c r="EGY18" s="192"/>
      <c r="EGZ18" s="192"/>
      <c r="EHA18" s="192"/>
      <c r="EHB18" s="192"/>
      <c r="EHC18" s="192"/>
      <c r="EHD18" s="192"/>
      <c r="EHE18" s="192"/>
      <c r="EHF18" s="192"/>
      <c r="EHG18" s="192"/>
      <c r="EHH18" s="192"/>
      <c r="EHI18" s="192"/>
      <c r="EHJ18" s="192"/>
      <c r="EHK18" s="192"/>
      <c r="EHL18" s="192"/>
      <c r="EHM18" s="192"/>
      <c r="EHN18" s="192"/>
      <c r="EHO18" s="192"/>
      <c r="EHP18" s="192"/>
      <c r="EHQ18" s="192"/>
      <c r="EHR18" s="192"/>
      <c r="EHS18" s="192"/>
      <c r="EHT18" s="192"/>
      <c r="EHU18" s="192"/>
      <c r="EHV18" s="192"/>
      <c r="EHW18" s="192"/>
      <c r="EHX18" s="192"/>
      <c r="EHY18" s="192"/>
      <c r="EHZ18" s="192"/>
      <c r="EIA18" s="192"/>
      <c r="EIB18" s="192"/>
      <c r="EIC18" s="192"/>
      <c r="EID18" s="192"/>
      <c r="EIE18" s="192"/>
      <c r="EIF18" s="192"/>
      <c r="EIG18" s="192"/>
      <c r="EIH18" s="192"/>
      <c r="EII18" s="192"/>
      <c r="EIJ18" s="192"/>
      <c r="EIK18" s="192"/>
      <c r="EIL18" s="192"/>
      <c r="EIM18" s="192"/>
      <c r="EIN18" s="192"/>
      <c r="EIO18" s="192"/>
      <c r="EIP18" s="192"/>
      <c r="EIQ18" s="192"/>
      <c r="EIR18" s="192"/>
      <c r="EIS18" s="192"/>
      <c r="EIT18" s="192"/>
      <c r="EIU18" s="192"/>
      <c r="EIV18" s="192"/>
      <c r="EIW18" s="192"/>
      <c r="EIX18" s="192"/>
      <c r="EIY18" s="192"/>
      <c r="EIZ18" s="192"/>
      <c r="EJA18" s="192"/>
      <c r="EJB18" s="192"/>
      <c r="EJC18" s="192"/>
      <c r="EJD18" s="192"/>
      <c r="EJE18" s="192"/>
      <c r="EJF18" s="192"/>
      <c r="EJG18" s="192"/>
      <c r="EJH18" s="192"/>
      <c r="EJI18" s="192"/>
      <c r="EJJ18" s="192"/>
      <c r="EJK18" s="192"/>
      <c r="EJL18" s="192"/>
      <c r="EJM18" s="192"/>
      <c r="EJN18" s="192"/>
      <c r="EJO18" s="192"/>
      <c r="EJP18" s="192"/>
      <c r="EJQ18" s="192"/>
      <c r="EJR18" s="192"/>
      <c r="EJS18" s="192"/>
      <c r="EJT18" s="192"/>
      <c r="EJU18" s="192"/>
      <c r="EJV18" s="192"/>
      <c r="EJW18" s="192"/>
      <c r="EJX18" s="192"/>
      <c r="EJY18" s="192"/>
      <c r="EJZ18" s="192"/>
      <c r="EKA18" s="192"/>
      <c r="EKB18" s="192"/>
      <c r="EKC18" s="192"/>
      <c r="EKD18" s="192"/>
      <c r="EKE18" s="192"/>
      <c r="EKF18" s="192"/>
      <c r="EKG18" s="192"/>
      <c r="EKH18" s="192"/>
      <c r="EKI18" s="192"/>
      <c r="EKJ18" s="192"/>
      <c r="EKK18" s="192"/>
      <c r="EKL18" s="192"/>
      <c r="EKM18" s="192"/>
      <c r="EKN18" s="192"/>
      <c r="EKO18" s="192"/>
      <c r="EKP18" s="192"/>
      <c r="EKQ18" s="192"/>
      <c r="EKR18" s="192"/>
      <c r="EKS18" s="192"/>
      <c r="EKT18" s="192"/>
      <c r="EKU18" s="192"/>
      <c r="EKV18" s="192"/>
      <c r="EKW18" s="192"/>
      <c r="EKX18" s="192"/>
      <c r="EKY18" s="192"/>
      <c r="EKZ18" s="192"/>
      <c r="ELA18" s="192"/>
      <c r="ELB18" s="192"/>
      <c r="ELC18" s="192"/>
      <c r="ELD18" s="192"/>
      <c r="ELE18" s="192"/>
      <c r="ELF18" s="192"/>
      <c r="ELG18" s="192"/>
      <c r="ELH18" s="192"/>
      <c r="ELI18" s="192"/>
      <c r="ELJ18" s="192"/>
      <c r="ELK18" s="192"/>
      <c r="ELL18" s="192"/>
      <c r="ELM18" s="192"/>
      <c r="ELN18" s="192"/>
      <c r="ELO18" s="192"/>
      <c r="ELP18" s="192"/>
      <c r="ELQ18" s="192"/>
      <c r="ELR18" s="192"/>
      <c r="ELS18" s="192"/>
      <c r="ELT18" s="192"/>
      <c r="ELU18" s="192"/>
      <c r="ELV18" s="192"/>
      <c r="ELW18" s="192"/>
      <c r="ELX18" s="192"/>
      <c r="ELY18" s="192"/>
      <c r="ELZ18" s="192"/>
      <c r="EMA18" s="192"/>
      <c r="EMB18" s="192"/>
      <c r="EMC18" s="192"/>
      <c r="EMD18" s="192"/>
      <c r="EME18" s="192"/>
      <c r="EMF18" s="192"/>
      <c r="EMG18" s="192"/>
      <c r="EMH18" s="192"/>
      <c r="EMI18" s="192"/>
      <c r="EMJ18" s="192"/>
      <c r="EMK18" s="192"/>
      <c r="EML18" s="192"/>
      <c r="EMM18" s="192"/>
      <c r="EMN18" s="192"/>
      <c r="EMO18" s="192"/>
      <c r="EMP18" s="192"/>
      <c r="EMQ18" s="192"/>
      <c r="EMR18" s="192"/>
      <c r="EMS18" s="192"/>
      <c r="EMT18" s="192"/>
      <c r="EMU18" s="192"/>
      <c r="EMV18" s="192"/>
      <c r="EMW18" s="192"/>
      <c r="EMX18" s="192"/>
      <c r="EMY18" s="192"/>
      <c r="EMZ18" s="192"/>
      <c r="ENA18" s="192"/>
      <c r="ENB18" s="192"/>
      <c r="ENC18" s="192"/>
      <c r="END18" s="192"/>
      <c r="ENE18" s="192"/>
      <c r="ENF18" s="192"/>
      <c r="ENG18" s="192"/>
      <c r="ENH18" s="192"/>
      <c r="ENI18" s="192"/>
      <c r="ENJ18" s="192"/>
      <c r="ENK18" s="192"/>
      <c r="ENL18" s="192"/>
      <c r="ENM18" s="192"/>
      <c r="ENN18" s="192"/>
      <c r="ENO18" s="192"/>
      <c r="ENP18" s="192"/>
      <c r="ENQ18" s="192"/>
      <c r="ENR18" s="192"/>
      <c r="ENS18" s="192"/>
      <c r="ENT18" s="192"/>
      <c r="ENU18" s="192"/>
      <c r="ENV18" s="192"/>
      <c r="ENW18" s="192"/>
      <c r="ENX18" s="192"/>
      <c r="ENY18" s="192"/>
      <c r="ENZ18" s="192"/>
      <c r="EOA18" s="192"/>
      <c r="EOB18" s="192"/>
      <c r="EOC18" s="192"/>
      <c r="EOD18" s="192"/>
      <c r="EOE18" s="192"/>
      <c r="EOF18" s="192"/>
      <c r="EOG18" s="192"/>
      <c r="EOH18" s="192"/>
      <c r="EOI18" s="192"/>
      <c r="EOJ18" s="192"/>
      <c r="EOK18" s="192"/>
      <c r="EOL18" s="192"/>
      <c r="EOM18" s="192"/>
      <c r="EON18" s="192"/>
      <c r="EOO18" s="192"/>
      <c r="EOP18" s="192"/>
      <c r="EOQ18" s="192"/>
      <c r="EOR18" s="192"/>
      <c r="EOS18" s="192"/>
      <c r="EOT18" s="192"/>
      <c r="EOU18" s="192"/>
      <c r="EOV18" s="192"/>
      <c r="EOW18" s="192"/>
      <c r="EOX18" s="192"/>
      <c r="EOY18" s="192"/>
      <c r="EOZ18" s="192"/>
      <c r="EPA18" s="192"/>
      <c r="EPB18" s="192"/>
      <c r="EPC18" s="192"/>
      <c r="EPD18" s="192"/>
      <c r="EPE18" s="192"/>
      <c r="EPF18" s="192"/>
      <c r="EPG18" s="192"/>
      <c r="EPH18" s="192"/>
      <c r="EPI18" s="192"/>
      <c r="EPJ18" s="192"/>
      <c r="EPK18" s="192"/>
      <c r="EPL18" s="192"/>
      <c r="EPM18" s="192"/>
      <c r="EPN18" s="192"/>
      <c r="EPO18" s="192"/>
      <c r="EPP18" s="192"/>
      <c r="EPQ18" s="192"/>
      <c r="EPR18" s="192"/>
      <c r="EPS18" s="192"/>
      <c r="EPT18" s="192"/>
      <c r="EPU18" s="192"/>
      <c r="EPV18" s="192"/>
      <c r="EPW18" s="192"/>
      <c r="EPX18" s="192"/>
      <c r="EPY18" s="192"/>
      <c r="EPZ18" s="192"/>
      <c r="EQA18" s="192"/>
      <c r="EQB18" s="192"/>
      <c r="EQC18" s="192"/>
      <c r="EQD18" s="192"/>
      <c r="EQE18" s="192"/>
      <c r="EQF18" s="192"/>
      <c r="EQG18" s="192"/>
      <c r="EQH18" s="192"/>
      <c r="EQI18" s="192"/>
      <c r="EQJ18" s="192"/>
      <c r="EQK18" s="192"/>
      <c r="EQL18" s="192"/>
      <c r="EQM18" s="192"/>
      <c r="EQN18" s="192"/>
      <c r="EQO18" s="192"/>
      <c r="EQP18" s="192"/>
      <c r="EQQ18" s="192"/>
      <c r="EQR18" s="192"/>
      <c r="EQS18" s="192"/>
      <c r="EQT18" s="192"/>
      <c r="EQU18" s="192"/>
      <c r="EQV18" s="192"/>
      <c r="EQW18" s="192"/>
      <c r="EQX18" s="192"/>
      <c r="EQY18" s="192"/>
      <c r="EQZ18" s="192"/>
      <c r="ERA18" s="192"/>
      <c r="ERB18" s="192"/>
      <c r="ERC18" s="192"/>
      <c r="ERD18" s="192"/>
      <c r="ERE18" s="192"/>
      <c r="ERF18" s="192"/>
      <c r="ERG18" s="192"/>
      <c r="ERH18" s="192"/>
      <c r="ERI18" s="192"/>
      <c r="ERJ18" s="192"/>
      <c r="ERK18" s="192"/>
      <c r="ERL18" s="192"/>
      <c r="ERM18" s="192"/>
      <c r="ERN18" s="192"/>
      <c r="ERO18" s="192"/>
      <c r="ERP18" s="192"/>
      <c r="ERQ18" s="192"/>
      <c r="ERR18" s="192"/>
      <c r="ERS18" s="192"/>
      <c r="ERT18" s="192"/>
      <c r="ERU18" s="192"/>
      <c r="ERV18" s="192"/>
      <c r="ERW18" s="192"/>
      <c r="ERX18" s="192"/>
      <c r="ERY18" s="192"/>
      <c r="ERZ18" s="192"/>
      <c r="ESA18" s="192"/>
      <c r="ESB18" s="192"/>
      <c r="ESC18" s="192"/>
      <c r="ESD18" s="192"/>
      <c r="ESE18" s="192"/>
      <c r="ESF18" s="192"/>
      <c r="ESG18" s="192"/>
      <c r="ESH18" s="192"/>
      <c r="ESI18" s="192"/>
      <c r="ESJ18" s="192"/>
      <c r="ESK18" s="192"/>
      <c r="ESL18" s="192"/>
      <c r="ESM18" s="192"/>
      <c r="ESN18" s="192"/>
      <c r="ESO18" s="192"/>
      <c r="ESP18" s="192"/>
      <c r="ESQ18" s="192"/>
      <c r="ESR18" s="192"/>
      <c r="ESS18" s="192"/>
      <c r="EST18" s="192"/>
      <c r="ESU18" s="192"/>
      <c r="ESV18" s="192"/>
      <c r="ESW18" s="192"/>
      <c r="ESX18" s="192"/>
      <c r="ESY18" s="192"/>
      <c r="ESZ18" s="192"/>
      <c r="ETA18" s="192"/>
      <c r="ETB18" s="192"/>
      <c r="ETC18" s="192"/>
      <c r="ETD18" s="192"/>
      <c r="ETE18" s="192"/>
      <c r="ETF18" s="192"/>
      <c r="ETG18" s="192"/>
      <c r="ETH18" s="192"/>
      <c r="ETI18" s="192"/>
      <c r="ETJ18" s="192"/>
      <c r="ETK18" s="192"/>
      <c r="ETL18" s="192"/>
      <c r="ETM18" s="192"/>
      <c r="ETN18" s="192"/>
      <c r="ETO18" s="192"/>
      <c r="ETP18" s="192"/>
      <c r="ETQ18" s="192"/>
      <c r="ETR18" s="192"/>
      <c r="ETS18" s="192"/>
      <c r="ETT18" s="192"/>
      <c r="ETU18" s="192"/>
      <c r="ETV18" s="192"/>
      <c r="ETW18" s="192"/>
      <c r="ETX18" s="192"/>
      <c r="ETY18" s="192"/>
      <c r="ETZ18" s="192"/>
      <c r="EUA18" s="192"/>
      <c r="EUB18" s="192"/>
      <c r="EUC18" s="192"/>
      <c r="EUD18" s="192"/>
      <c r="EUE18" s="192"/>
      <c r="EUF18" s="192"/>
      <c r="EUG18" s="192"/>
      <c r="EUH18" s="192"/>
      <c r="EUI18" s="192"/>
      <c r="EUJ18" s="192"/>
      <c r="EUK18" s="192"/>
      <c r="EUL18" s="192"/>
      <c r="EUM18" s="192"/>
      <c r="EUN18" s="192"/>
      <c r="EUO18" s="192"/>
      <c r="EUP18" s="192"/>
      <c r="EUQ18" s="192"/>
      <c r="EUR18" s="192"/>
      <c r="EUS18" s="192"/>
      <c r="EUT18" s="192"/>
      <c r="EUU18" s="192"/>
      <c r="EUV18" s="192"/>
      <c r="EUW18" s="192"/>
      <c r="EUX18" s="192"/>
      <c r="EUY18" s="192"/>
      <c r="EUZ18" s="192"/>
      <c r="EVA18" s="192"/>
      <c r="EVB18" s="192"/>
      <c r="EVC18" s="192"/>
      <c r="EVD18" s="192"/>
      <c r="EVE18" s="192"/>
      <c r="EVF18" s="192"/>
      <c r="EVG18" s="192"/>
      <c r="EVH18" s="192"/>
      <c r="EVI18" s="192"/>
      <c r="EVJ18" s="192"/>
      <c r="EVK18" s="192"/>
      <c r="EVL18" s="192"/>
      <c r="EVM18" s="192"/>
      <c r="EVN18" s="192"/>
      <c r="EVO18" s="192"/>
      <c r="EVP18" s="192"/>
      <c r="EVQ18" s="192"/>
      <c r="EVR18" s="192"/>
      <c r="EVS18" s="192"/>
      <c r="EVT18" s="192"/>
      <c r="EVU18" s="192"/>
      <c r="EVV18" s="192"/>
      <c r="EVW18" s="192"/>
      <c r="EVX18" s="192"/>
      <c r="EVY18" s="192"/>
      <c r="EVZ18" s="192"/>
      <c r="EWA18" s="192"/>
      <c r="EWB18" s="192"/>
      <c r="EWC18" s="192"/>
      <c r="EWD18" s="192"/>
      <c r="EWE18" s="192"/>
      <c r="EWF18" s="192"/>
      <c r="EWG18" s="192"/>
      <c r="EWH18" s="192"/>
      <c r="EWI18" s="192"/>
      <c r="EWJ18" s="192"/>
      <c r="EWK18" s="192"/>
      <c r="EWL18" s="192"/>
      <c r="EWM18" s="192"/>
      <c r="EWN18" s="192"/>
      <c r="EWO18" s="192"/>
      <c r="EWP18" s="192"/>
      <c r="EWQ18" s="192"/>
      <c r="EWR18" s="192"/>
      <c r="EWS18" s="192"/>
      <c r="EWT18" s="192"/>
      <c r="EWU18" s="192"/>
      <c r="EWV18" s="192"/>
      <c r="EWW18" s="192"/>
      <c r="EWX18" s="192"/>
      <c r="EWY18" s="192"/>
      <c r="EWZ18" s="192"/>
      <c r="EXA18" s="192"/>
      <c r="EXB18" s="192"/>
      <c r="EXC18" s="192"/>
      <c r="EXD18" s="192"/>
      <c r="EXE18" s="192"/>
      <c r="EXF18" s="192"/>
      <c r="EXG18" s="192"/>
      <c r="EXH18" s="192"/>
      <c r="EXI18" s="192"/>
      <c r="EXJ18" s="192"/>
      <c r="EXK18" s="192"/>
      <c r="EXL18" s="192"/>
      <c r="EXM18" s="192"/>
      <c r="EXN18" s="192"/>
      <c r="EXO18" s="192"/>
      <c r="EXP18" s="192"/>
      <c r="EXQ18" s="192"/>
      <c r="EXR18" s="192"/>
      <c r="EXS18" s="192"/>
      <c r="EXT18" s="192"/>
      <c r="EXU18" s="192"/>
      <c r="EXV18" s="192"/>
      <c r="EXW18" s="192"/>
      <c r="EXX18" s="192"/>
      <c r="EXY18" s="192"/>
      <c r="EXZ18" s="192"/>
      <c r="EYA18" s="192"/>
      <c r="EYB18" s="192"/>
      <c r="EYC18" s="192"/>
      <c r="EYD18" s="192"/>
      <c r="EYE18" s="192"/>
      <c r="EYF18" s="192"/>
      <c r="EYG18" s="192"/>
      <c r="EYH18" s="192"/>
      <c r="EYI18" s="192"/>
      <c r="EYJ18" s="192"/>
      <c r="EYK18" s="192"/>
      <c r="EYL18" s="192"/>
      <c r="EYM18" s="192"/>
      <c r="EYN18" s="192"/>
      <c r="EYO18" s="192"/>
      <c r="EYP18" s="192"/>
      <c r="EYQ18" s="192"/>
      <c r="EYR18" s="192"/>
      <c r="EYS18" s="192"/>
      <c r="EYT18" s="192"/>
      <c r="EYU18" s="192"/>
      <c r="EYV18" s="192"/>
      <c r="EYW18" s="192"/>
      <c r="EYX18" s="192"/>
      <c r="EYY18" s="192"/>
      <c r="EYZ18" s="192"/>
      <c r="EZA18" s="192"/>
      <c r="EZB18" s="192"/>
      <c r="EZC18" s="192"/>
      <c r="EZD18" s="192"/>
      <c r="EZE18" s="192"/>
      <c r="EZF18" s="192"/>
      <c r="EZG18" s="192"/>
      <c r="EZH18" s="192"/>
      <c r="EZI18" s="192"/>
      <c r="EZJ18" s="192"/>
      <c r="EZK18" s="192"/>
      <c r="EZL18" s="192"/>
      <c r="EZM18" s="192"/>
      <c r="EZN18" s="192"/>
      <c r="EZO18" s="192"/>
      <c r="EZP18" s="192"/>
      <c r="EZQ18" s="192"/>
      <c r="EZR18" s="192"/>
      <c r="EZS18" s="192"/>
      <c r="EZT18" s="192"/>
      <c r="EZU18" s="192"/>
      <c r="EZV18" s="192"/>
      <c r="EZW18" s="192"/>
      <c r="EZX18" s="192"/>
      <c r="EZY18" s="192"/>
      <c r="EZZ18" s="192"/>
      <c r="FAA18" s="192"/>
      <c r="FAB18" s="192"/>
      <c r="FAC18" s="192"/>
      <c r="FAD18" s="192"/>
      <c r="FAE18" s="192"/>
      <c r="FAF18" s="192"/>
      <c r="FAG18" s="192"/>
      <c r="FAH18" s="192"/>
      <c r="FAI18" s="192"/>
      <c r="FAJ18" s="192"/>
      <c r="FAK18" s="192"/>
      <c r="FAL18" s="192"/>
      <c r="FAM18" s="192"/>
      <c r="FAN18" s="192"/>
      <c r="FAO18" s="192"/>
      <c r="FAP18" s="192"/>
      <c r="FAQ18" s="192"/>
      <c r="FAR18" s="192"/>
      <c r="FAS18" s="192"/>
      <c r="FAT18" s="192"/>
      <c r="FAU18" s="192"/>
      <c r="FAV18" s="192"/>
      <c r="FAW18" s="192"/>
      <c r="FAX18" s="192"/>
      <c r="FAY18" s="192"/>
      <c r="FAZ18" s="192"/>
      <c r="FBA18" s="192"/>
      <c r="FBB18" s="192"/>
      <c r="FBC18" s="192"/>
      <c r="FBD18" s="192"/>
      <c r="FBE18" s="192"/>
      <c r="FBF18" s="192"/>
      <c r="FBG18" s="192"/>
      <c r="FBH18" s="192"/>
      <c r="FBI18" s="192"/>
      <c r="FBJ18" s="192"/>
      <c r="FBK18" s="192"/>
      <c r="FBL18" s="192"/>
      <c r="FBM18" s="192"/>
      <c r="FBN18" s="192"/>
      <c r="FBO18" s="192"/>
      <c r="FBP18" s="192"/>
      <c r="FBQ18" s="192"/>
      <c r="FBR18" s="192"/>
      <c r="FBS18" s="192"/>
      <c r="FBT18" s="192"/>
      <c r="FBU18" s="192"/>
      <c r="FBV18" s="192"/>
      <c r="FBW18" s="192"/>
      <c r="FBX18" s="192"/>
      <c r="FBY18" s="192"/>
      <c r="FBZ18" s="192"/>
      <c r="FCA18" s="192"/>
      <c r="FCB18" s="192"/>
      <c r="FCC18" s="192"/>
      <c r="FCD18" s="192"/>
      <c r="FCE18" s="192"/>
      <c r="FCF18" s="192"/>
      <c r="FCG18" s="192"/>
      <c r="FCH18" s="192"/>
      <c r="FCI18" s="192"/>
      <c r="FCJ18" s="192"/>
      <c r="FCK18" s="192"/>
      <c r="FCL18" s="192"/>
      <c r="FCM18" s="192"/>
      <c r="FCN18" s="192"/>
      <c r="FCO18" s="192"/>
      <c r="FCP18" s="192"/>
      <c r="FCQ18" s="192"/>
      <c r="FCR18" s="192"/>
      <c r="FCS18" s="192"/>
      <c r="FCT18" s="192"/>
      <c r="FCU18" s="192"/>
      <c r="FCV18" s="192"/>
      <c r="FCW18" s="192"/>
      <c r="FCX18" s="192"/>
      <c r="FCY18" s="192"/>
      <c r="FCZ18" s="192"/>
      <c r="FDA18" s="192"/>
      <c r="FDB18" s="192"/>
      <c r="FDC18" s="192"/>
      <c r="FDD18" s="192"/>
      <c r="FDE18" s="192"/>
      <c r="FDF18" s="192"/>
      <c r="FDG18" s="192"/>
      <c r="FDH18" s="192"/>
      <c r="FDI18" s="192"/>
      <c r="FDJ18" s="192"/>
      <c r="FDK18" s="192"/>
      <c r="FDL18" s="192"/>
      <c r="FDM18" s="192"/>
      <c r="FDN18" s="192"/>
      <c r="FDO18" s="192"/>
      <c r="FDP18" s="192"/>
      <c r="FDQ18" s="192"/>
      <c r="FDR18" s="192"/>
      <c r="FDS18" s="192"/>
      <c r="FDT18" s="192"/>
      <c r="FDU18" s="192"/>
      <c r="FDV18" s="192"/>
      <c r="FDW18" s="192"/>
      <c r="FDX18" s="192"/>
      <c r="FDY18" s="192"/>
      <c r="FDZ18" s="192"/>
      <c r="FEA18" s="192"/>
      <c r="FEB18" s="192"/>
      <c r="FEC18" s="192"/>
      <c r="FED18" s="192"/>
      <c r="FEE18" s="192"/>
      <c r="FEF18" s="192"/>
      <c r="FEG18" s="192"/>
      <c r="FEH18" s="192"/>
      <c r="FEI18" s="192"/>
      <c r="FEJ18" s="192"/>
      <c r="FEK18" s="192"/>
      <c r="FEL18" s="192"/>
      <c r="FEM18" s="192"/>
      <c r="FEN18" s="192"/>
      <c r="FEO18" s="192"/>
      <c r="FEP18" s="192"/>
      <c r="FEQ18" s="192"/>
      <c r="FER18" s="192"/>
      <c r="FES18" s="192"/>
      <c r="FET18" s="192"/>
      <c r="FEU18" s="192"/>
      <c r="FEV18" s="192"/>
      <c r="FEW18" s="192"/>
      <c r="FEX18" s="192"/>
      <c r="FEY18" s="192"/>
      <c r="FEZ18" s="192"/>
      <c r="FFA18" s="192"/>
      <c r="FFB18" s="192"/>
      <c r="FFC18" s="192"/>
      <c r="FFD18" s="192"/>
      <c r="FFE18" s="192"/>
      <c r="FFF18" s="192"/>
      <c r="FFG18" s="192"/>
      <c r="FFH18" s="192"/>
      <c r="FFI18" s="192"/>
      <c r="FFJ18" s="192"/>
      <c r="FFK18" s="192"/>
      <c r="FFL18" s="192"/>
      <c r="FFM18" s="192"/>
      <c r="FFN18" s="192"/>
      <c r="FFO18" s="192"/>
      <c r="FFP18" s="192"/>
      <c r="FFQ18" s="192"/>
      <c r="FFR18" s="192"/>
      <c r="FFS18" s="192"/>
      <c r="FFT18" s="192"/>
      <c r="FFU18" s="192"/>
      <c r="FFV18" s="192"/>
      <c r="FFW18" s="192"/>
      <c r="FFX18" s="192"/>
      <c r="FFY18" s="192"/>
      <c r="FFZ18" s="192"/>
      <c r="FGA18" s="192"/>
      <c r="FGB18" s="192"/>
      <c r="FGC18" s="192"/>
      <c r="FGD18" s="192"/>
      <c r="FGE18" s="192"/>
      <c r="FGF18" s="192"/>
      <c r="FGG18" s="192"/>
      <c r="FGH18" s="192"/>
      <c r="FGI18" s="192"/>
      <c r="FGJ18" s="192"/>
      <c r="FGK18" s="192"/>
      <c r="FGL18" s="192"/>
      <c r="FGM18" s="192"/>
      <c r="FGN18" s="192"/>
      <c r="FGO18" s="192"/>
      <c r="FGP18" s="192"/>
      <c r="FGQ18" s="192"/>
      <c r="FGR18" s="192"/>
      <c r="FGS18" s="192"/>
      <c r="FGT18" s="192"/>
      <c r="FGU18" s="192"/>
      <c r="FGV18" s="192"/>
      <c r="FGW18" s="192"/>
      <c r="FGX18" s="192"/>
      <c r="FGY18" s="192"/>
      <c r="FGZ18" s="192"/>
      <c r="FHA18" s="192"/>
      <c r="FHB18" s="192"/>
      <c r="FHC18" s="192"/>
      <c r="FHD18" s="192"/>
      <c r="FHE18" s="192"/>
      <c r="FHF18" s="192"/>
      <c r="FHG18" s="192"/>
      <c r="FHH18" s="192"/>
      <c r="FHI18" s="192"/>
      <c r="FHJ18" s="192"/>
      <c r="FHK18" s="192"/>
      <c r="FHL18" s="192"/>
      <c r="FHM18" s="192"/>
      <c r="FHN18" s="192"/>
      <c r="FHO18" s="192"/>
      <c r="FHP18" s="192"/>
      <c r="FHQ18" s="192"/>
      <c r="FHR18" s="192"/>
      <c r="FHS18" s="192"/>
      <c r="FHT18" s="192"/>
      <c r="FHU18" s="192"/>
      <c r="FHV18" s="192"/>
      <c r="FHW18" s="192"/>
      <c r="FHX18" s="192"/>
      <c r="FHY18" s="192"/>
      <c r="FHZ18" s="192"/>
      <c r="FIA18" s="192"/>
      <c r="FIB18" s="192"/>
      <c r="FIC18" s="192"/>
      <c r="FID18" s="192"/>
      <c r="FIE18" s="192"/>
      <c r="FIF18" s="192"/>
      <c r="FIG18" s="192"/>
      <c r="FIH18" s="192"/>
      <c r="FII18" s="192"/>
      <c r="FIJ18" s="192"/>
      <c r="FIK18" s="192"/>
      <c r="FIL18" s="192"/>
      <c r="FIM18" s="192"/>
      <c r="FIN18" s="192"/>
      <c r="FIO18" s="192"/>
      <c r="FIP18" s="192"/>
      <c r="FIQ18" s="192"/>
      <c r="FIR18" s="192"/>
      <c r="FIS18" s="192"/>
      <c r="FIT18" s="192"/>
      <c r="FIU18" s="192"/>
      <c r="FIV18" s="192"/>
      <c r="FIW18" s="192"/>
      <c r="FIX18" s="192"/>
      <c r="FIY18" s="192"/>
      <c r="FIZ18" s="192"/>
      <c r="FJA18" s="192"/>
      <c r="FJB18" s="192"/>
      <c r="FJC18" s="192"/>
      <c r="FJD18" s="192"/>
      <c r="FJE18" s="192"/>
      <c r="FJF18" s="192"/>
      <c r="FJG18" s="192"/>
      <c r="FJH18" s="192"/>
      <c r="FJI18" s="192"/>
      <c r="FJJ18" s="192"/>
      <c r="FJK18" s="192"/>
      <c r="FJL18" s="192"/>
      <c r="FJM18" s="192"/>
      <c r="FJN18" s="192"/>
      <c r="FJO18" s="192"/>
      <c r="FJP18" s="192"/>
      <c r="FJQ18" s="192"/>
      <c r="FJR18" s="192"/>
      <c r="FJS18" s="192"/>
      <c r="FJT18" s="192"/>
      <c r="FJU18" s="192"/>
      <c r="FJV18" s="192"/>
      <c r="FJW18" s="192"/>
      <c r="FJX18" s="192"/>
      <c r="FJY18" s="192"/>
      <c r="FJZ18" s="192"/>
      <c r="FKA18" s="192"/>
      <c r="FKB18" s="192"/>
      <c r="FKC18" s="192"/>
      <c r="FKD18" s="192"/>
      <c r="FKE18" s="192"/>
      <c r="FKF18" s="192"/>
      <c r="FKG18" s="192"/>
      <c r="FKH18" s="192"/>
      <c r="FKI18" s="192"/>
      <c r="FKJ18" s="192"/>
      <c r="FKK18" s="192"/>
      <c r="FKL18" s="192"/>
      <c r="FKM18" s="192"/>
      <c r="FKN18" s="192"/>
      <c r="FKO18" s="192"/>
      <c r="FKP18" s="192"/>
      <c r="FKQ18" s="192"/>
      <c r="FKR18" s="192"/>
      <c r="FKS18" s="192"/>
      <c r="FKT18" s="192"/>
      <c r="FKU18" s="192"/>
      <c r="FKV18" s="192"/>
      <c r="FKW18" s="192"/>
      <c r="FKX18" s="192"/>
      <c r="FKY18" s="192"/>
      <c r="FKZ18" s="192"/>
      <c r="FLA18" s="192"/>
      <c r="FLB18" s="192"/>
      <c r="FLC18" s="192"/>
      <c r="FLD18" s="192"/>
      <c r="FLE18" s="192"/>
      <c r="FLF18" s="192"/>
      <c r="FLG18" s="192"/>
      <c r="FLH18" s="192"/>
      <c r="FLI18" s="192"/>
      <c r="FLJ18" s="192"/>
      <c r="FLK18" s="192"/>
      <c r="FLL18" s="192"/>
      <c r="FLM18" s="192"/>
      <c r="FLN18" s="192"/>
      <c r="FLO18" s="192"/>
      <c r="FLP18" s="192"/>
      <c r="FLQ18" s="192"/>
      <c r="FLR18" s="192"/>
      <c r="FLS18" s="192"/>
      <c r="FLT18" s="192"/>
      <c r="FLU18" s="192"/>
      <c r="FLV18" s="192"/>
      <c r="FLW18" s="192"/>
      <c r="FLX18" s="192"/>
      <c r="FLY18" s="192"/>
      <c r="FLZ18" s="192"/>
      <c r="FMA18" s="192"/>
      <c r="FMB18" s="192"/>
      <c r="FMC18" s="192"/>
      <c r="FMD18" s="192"/>
      <c r="FME18" s="192"/>
      <c r="FMF18" s="192"/>
      <c r="FMG18" s="192"/>
      <c r="FMH18" s="192"/>
      <c r="FMI18" s="192"/>
      <c r="FMJ18" s="192"/>
      <c r="FMK18" s="192"/>
      <c r="FML18" s="192"/>
      <c r="FMM18" s="192"/>
      <c r="FMN18" s="192"/>
      <c r="FMO18" s="192"/>
      <c r="FMP18" s="192"/>
      <c r="FMQ18" s="192"/>
      <c r="FMR18" s="192"/>
      <c r="FMS18" s="192"/>
      <c r="FMT18" s="192"/>
      <c r="FMU18" s="192"/>
      <c r="FMV18" s="192"/>
      <c r="FMW18" s="192"/>
      <c r="FMX18" s="192"/>
      <c r="FMY18" s="192"/>
      <c r="FMZ18" s="192"/>
      <c r="FNA18" s="192"/>
      <c r="FNB18" s="192"/>
      <c r="FNC18" s="192"/>
      <c r="FND18" s="192"/>
      <c r="FNE18" s="192"/>
      <c r="FNF18" s="192"/>
      <c r="FNG18" s="192"/>
      <c r="FNH18" s="192"/>
      <c r="FNI18" s="192"/>
      <c r="FNJ18" s="192"/>
      <c r="FNK18" s="192"/>
      <c r="FNL18" s="192"/>
      <c r="FNM18" s="192"/>
      <c r="FNN18" s="192"/>
      <c r="FNO18" s="192"/>
      <c r="FNP18" s="192"/>
      <c r="FNQ18" s="192"/>
      <c r="FNR18" s="192"/>
      <c r="FNS18" s="192"/>
      <c r="FNT18" s="192"/>
      <c r="FNU18" s="192"/>
      <c r="FNV18" s="192"/>
      <c r="FNW18" s="192"/>
      <c r="FNX18" s="192"/>
      <c r="FNY18" s="192"/>
      <c r="FNZ18" s="192"/>
      <c r="FOA18" s="192"/>
      <c r="FOB18" s="192"/>
      <c r="FOC18" s="192"/>
      <c r="FOD18" s="192"/>
      <c r="FOE18" s="192"/>
      <c r="FOF18" s="192"/>
      <c r="FOG18" s="192"/>
      <c r="FOH18" s="192"/>
      <c r="FOI18" s="192"/>
      <c r="FOJ18" s="192"/>
      <c r="FOK18" s="192"/>
      <c r="FOL18" s="192"/>
      <c r="FOM18" s="192"/>
      <c r="FON18" s="192"/>
      <c r="FOO18" s="192"/>
      <c r="FOP18" s="192"/>
      <c r="FOQ18" s="192"/>
      <c r="FOR18" s="192"/>
      <c r="FOS18" s="192"/>
      <c r="FOT18" s="192"/>
      <c r="FOU18" s="192"/>
      <c r="FOV18" s="192"/>
      <c r="FOW18" s="192"/>
      <c r="FOX18" s="192"/>
      <c r="FOY18" s="192"/>
      <c r="FOZ18" s="192"/>
      <c r="FPA18" s="192"/>
      <c r="FPB18" s="192"/>
      <c r="FPC18" s="192"/>
      <c r="FPD18" s="192"/>
      <c r="FPE18" s="192"/>
      <c r="FPF18" s="192"/>
      <c r="FPG18" s="192"/>
      <c r="FPH18" s="192"/>
      <c r="FPI18" s="192"/>
      <c r="FPJ18" s="192"/>
      <c r="FPK18" s="192"/>
      <c r="FPL18" s="192"/>
      <c r="FPM18" s="192"/>
      <c r="FPN18" s="192"/>
      <c r="FPO18" s="192"/>
      <c r="FPP18" s="192"/>
      <c r="FPQ18" s="192"/>
      <c r="FPR18" s="192"/>
      <c r="FPS18" s="192"/>
      <c r="FPT18" s="192"/>
      <c r="FPU18" s="192"/>
      <c r="FPV18" s="192"/>
      <c r="FPW18" s="192"/>
      <c r="FPX18" s="192"/>
      <c r="FPY18" s="192"/>
      <c r="FPZ18" s="192"/>
      <c r="FQA18" s="192"/>
      <c r="FQB18" s="192"/>
      <c r="FQC18" s="192"/>
      <c r="FQD18" s="192"/>
      <c r="FQE18" s="192"/>
      <c r="FQF18" s="192"/>
      <c r="FQG18" s="192"/>
      <c r="FQH18" s="192"/>
      <c r="FQI18" s="192"/>
      <c r="FQJ18" s="192"/>
      <c r="FQK18" s="192"/>
      <c r="FQL18" s="192"/>
      <c r="FQM18" s="192"/>
      <c r="FQN18" s="192"/>
      <c r="FQO18" s="192"/>
      <c r="FQP18" s="192"/>
      <c r="FQQ18" s="192"/>
      <c r="FQR18" s="192"/>
      <c r="FQS18" s="192"/>
      <c r="FQT18" s="192"/>
      <c r="FQU18" s="192"/>
      <c r="FQV18" s="192"/>
      <c r="FQW18" s="192"/>
      <c r="FQX18" s="192"/>
      <c r="FQY18" s="192"/>
      <c r="FQZ18" s="192"/>
      <c r="FRA18" s="192"/>
      <c r="FRB18" s="192"/>
      <c r="FRC18" s="192"/>
      <c r="FRD18" s="192"/>
      <c r="FRE18" s="192"/>
      <c r="FRF18" s="192"/>
      <c r="FRG18" s="192"/>
      <c r="FRH18" s="192"/>
      <c r="FRI18" s="192"/>
      <c r="FRJ18" s="192"/>
      <c r="FRK18" s="192"/>
      <c r="FRL18" s="192"/>
      <c r="FRM18" s="192"/>
      <c r="FRN18" s="192"/>
      <c r="FRO18" s="192"/>
      <c r="FRP18" s="192"/>
      <c r="FRQ18" s="192"/>
      <c r="FRR18" s="192"/>
      <c r="FRS18" s="192"/>
      <c r="FRT18" s="192"/>
      <c r="FRU18" s="192"/>
      <c r="FRV18" s="192"/>
      <c r="FRW18" s="192"/>
      <c r="FRX18" s="192"/>
      <c r="FRY18" s="192"/>
      <c r="FRZ18" s="192"/>
      <c r="FSA18" s="192"/>
      <c r="FSB18" s="192"/>
      <c r="FSC18" s="192"/>
      <c r="FSD18" s="192"/>
      <c r="FSE18" s="192"/>
      <c r="FSF18" s="192"/>
      <c r="FSG18" s="192"/>
      <c r="FSH18" s="192"/>
      <c r="FSI18" s="192"/>
      <c r="FSJ18" s="192"/>
      <c r="FSK18" s="192"/>
      <c r="FSL18" s="192"/>
      <c r="FSM18" s="192"/>
      <c r="FSN18" s="192"/>
      <c r="FSO18" s="192"/>
      <c r="FSP18" s="192"/>
      <c r="FSQ18" s="192"/>
      <c r="FSR18" s="192"/>
      <c r="FSS18" s="192"/>
      <c r="FST18" s="192"/>
      <c r="FSU18" s="192"/>
      <c r="FSV18" s="192"/>
      <c r="FSW18" s="192"/>
      <c r="FSX18" s="192"/>
      <c r="FSY18" s="192"/>
      <c r="FSZ18" s="192"/>
      <c r="FTA18" s="192"/>
      <c r="FTB18" s="192"/>
      <c r="FTC18" s="192"/>
      <c r="FTD18" s="192"/>
      <c r="FTE18" s="192"/>
      <c r="FTF18" s="192"/>
      <c r="FTG18" s="192"/>
      <c r="FTH18" s="192"/>
      <c r="FTI18" s="192"/>
      <c r="FTJ18" s="192"/>
      <c r="FTK18" s="192"/>
      <c r="FTL18" s="192"/>
      <c r="FTM18" s="192"/>
      <c r="FTN18" s="192"/>
      <c r="FTO18" s="192"/>
      <c r="FTP18" s="192"/>
      <c r="FTQ18" s="192"/>
      <c r="FTR18" s="192"/>
      <c r="FTS18" s="192"/>
      <c r="FTT18" s="192"/>
      <c r="FTU18" s="192"/>
      <c r="FTV18" s="192"/>
      <c r="FTW18" s="192"/>
      <c r="FTX18" s="192"/>
      <c r="FTY18" s="192"/>
      <c r="FTZ18" s="192"/>
      <c r="FUA18" s="192"/>
      <c r="FUB18" s="192"/>
      <c r="FUC18" s="192"/>
      <c r="FUD18" s="192"/>
      <c r="FUE18" s="192"/>
      <c r="FUF18" s="192"/>
      <c r="FUG18" s="192"/>
      <c r="FUH18" s="192"/>
      <c r="FUI18" s="192"/>
      <c r="FUJ18" s="192"/>
      <c r="FUK18" s="192"/>
      <c r="FUL18" s="192"/>
      <c r="FUM18" s="192"/>
      <c r="FUN18" s="192"/>
      <c r="FUO18" s="192"/>
      <c r="FUP18" s="192"/>
      <c r="FUQ18" s="192"/>
      <c r="FUR18" s="192"/>
      <c r="FUS18" s="192"/>
      <c r="FUT18" s="192"/>
      <c r="FUU18" s="192"/>
      <c r="FUV18" s="192"/>
      <c r="FUW18" s="192"/>
      <c r="FUX18" s="192"/>
      <c r="FUY18" s="192"/>
      <c r="FUZ18" s="192"/>
      <c r="FVA18" s="192"/>
      <c r="FVB18" s="192"/>
      <c r="FVC18" s="192"/>
      <c r="FVD18" s="192"/>
      <c r="FVE18" s="192"/>
      <c r="FVF18" s="192"/>
      <c r="FVG18" s="192"/>
      <c r="FVH18" s="192"/>
      <c r="FVI18" s="192"/>
      <c r="FVJ18" s="192"/>
      <c r="FVK18" s="192"/>
      <c r="FVL18" s="192"/>
      <c r="FVM18" s="192"/>
      <c r="FVN18" s="192"/>
      <c r="FVO18" s="192"/>
      <c r="FVP18" s="192"/>
      <c r="FVQ18" s="192"/>
      <c r="FVR18" s="192"/>
      <c r="FVS18" s="192"/>
      <c r="FVT18" s="192"/>
      <c r="FVU18" s="192"/>
      <c r="FVV18" s="192"/>
      <c r="FVW18" s="192"/>
      <c r="FVX18" s="192"/>
      <c r="FVY18" s="192"/>
      <c r="FVZ18" s="192"/>
      <c r="FWA18" s="192"/>
      <c r="FWB18" s="192"/>
      <c r="FWC18" s="192"/>
      <c r="FWD18" s="192"/>
      <c r="FWE18" s="192"/>
      <c r="FWF18" s="192"/>
      <c r="FWG18" s="192"/>
      <c r="FWH18" s="192"/>
      <c r="FWI18" s="192"/>
      <c r="FWJ18" s="192"/>
      <c r="FWK18" s="192"/>
      <c r="FWL18" s="192"/>
      <c r="FWM18" s="192"/>
      <c r="FWN18" s="192"/>
      <c r="FWO18" s="192"/>
      <c r="FWP18" s="192"/>
      <c r="FWQ18" s="192"/>
      <c r="FWR18" s="192"/>
      <c r="FWS18" s="192"/>
      <c r="FWT18" s="192"/>
      <c r="FWU18" s="192"/>
      <c r="FWV18" s="192"/>
      <c r="FWW18" s="192"/>
      <c r="FWX18" s="192"/>
      <c r="FWY18" s="192"/>
      <c r="FWZ18" s="192"/>
      <c r="FXA18" s="192"/>
      <c r="FXB18" s="192"/>
      <c r="FXC18" s="192"/>
      <c r="FXD18" s="192"/>
      <c r="FXE18" s="192"/>
      <c r="FXF18" s="192"/>
      <c r="FXG18" s="192"/>
      <c r="FXH18" s="192"/>
      <c r="FXI18" s="192"/>
      <c r="FXJ18" s="192"/>
      <c r="FXK18" s="192"/>
      <c r="FXL18" s="192"/>
      <c r="FXM18" s="192"/>
      <c r="FXN18" s="192"/>
      <c r="FXO18" s="192"/>
      <c r="FXP18" s="192"/>
      <c r="FXQ18" s="192"/>
      <c r="FXR18" s="192"/>
      <c r="FXS18" s="192"/>
      <c r="FXT18" s="192"/>
      <c r="FXU18" s="192"/>
      <c r="FXV18" s="192"/>
      <c r="FXW18" s="192"/>
      <c r="FXX18" s="192"/>
      <c r="FXY18" s="192"/>
      <c r="FXZ18" s="192"/>
      <c r="FYA18" s="192"/>
      <c r="FYB18" s="192"/>
      <c r="FYC18" s="192"/>
      <c r="FYD18" s="192"/>
      <c r="FYE18" s="192"/>
      <c r="FYF18" s="192"/>
      <c r="FYG18" s="192"/>
      <c r="FYH18" s="192"/>
      <c r="FYI18" s="192"/>
      <c r="FYJ18" s="192"/>
      <c r="FYK18" s="192"/>
      <c r="FYL18" s="192"/>
      <c r="FYM18" s="192"/>
      <c r="FYN18" s="192"/>
      <c r="FYO18" s="192"/>
      <c r="FYP18" s="192"/>
      <c r="FYQ18" s="192"/>
      <c r="FYR18" s="192"/>
      <c r="FYS18" s="192"/>
      <c r="FYT18" s="192"/>
      <c r="FYU18" s="192"/>
      <c r="FYV18" s="192"/>
      <c r="FYW18" s="192"/>
      <c r="FYX18" s="192"/>
      <c r="FYY18" s="192"/>
      <c r="FYZ18" s="192"/>
      <c r="FZA18" s="192"/>
      <c r="FZB18" s="192"/>
      <c r="FZC18" s="192"/>
      <c r="FZD18" s="192"/>
      <c r="FZE18" s="192"/>
      <c r="FZF18" s="192"/>
      <c r="FZG18" s="192"/>
      <c r="FZH18" s="192"/>
      <c r="FZI18" s="192"/>
      <c r="FZJ18" s="192"/>
      <c r="FZK18" s="192"/>
      <c r="FZL18" s="192"/>
      <c r="FZM18" s="192"/>
      <c r="FZN18" s="192"/>
      <c r="FZO18" s="192"/>
      <c r="FZP18" s="192"/>
      <c r="FZQ18" s="192"/>
      <c r="FZR18" s="192"/>
      <c r="FZS18" s="192"/>
      <c r="FZT18" s="192"/>
      <c r="FZU18" s="192"/>
      <c r="FZV18" s="192"/>
      <c r="FZW18" s="192"/>
      <c r="FZX18" s="192"/>
      <c r="FZY18" s="192"/>
      <c r="FZZ18" s="192"/>
      <c r="GAA18" s="192"/>
      <c r="GAB18" s="192"/>
      <c r="GAC18" s="192"/>
      <c r="GAD18" s="192"/>
      <c r="GAE18" s="192"/>
      <c r="GAF18" s="192"/>
      <c r="GAG18" s="192"/>
      <c r="GAH18" s="192"/>
      <c r="GAI18" s="192"/>
      <c r="GAJ18" s="192"/>
      <c r="GAK18" s="192"/>
      <c r="GAL18" s="192"/>
      <c r="GAM18" s="192"/>
      <c r="GAN18" s="192"/>
      <c r="GAO18" s="192"/>
      <c r="GAP18" s="192"/>
      <c r="GAQ18" s="192"/>
      <c r="GAR18" s="192"/>
      <c r="GAS18" s="192"/>
      <c r="GAT18" s="192"/>
      <c r="GAU18" s="192"/>
      <c r="GAV18" s="192"/>
      <c r="GAW18" s="192"/>
      <c r="GAX18" s="192"/>
      <c r="GAY18" s="192"/>
      <c r="GAZ18" s="192"/>
      <c r="GBA18" s="192"/>
      <c r="GBB18" s="192"/>
      <c r="GBC18" s="192"/>
      <c r="GBD18" s="192"/>
      <c r="GBE18" s="192"/>
      <c r="GBF18" s="192"/>
      <c r="GBG18" s="192"/>
      <c r="GBH18" s="192"/>
      <c r="GBI18" s="192"/>
      <c r="GBJ18" s="192"/>
      <c r="GBK18" s="192"/>
      <c r="GBL18" s="192"/>
      <c r="GBM18" s="192"/>
      <c r="GBN18" s="192"/>
      <c r="GBO18" s="192"/>
      <c r="GBP18" s="192"/>
      <c r="GBQ18" s="192"/>
      <c r="GBR18" s="192"/>
      <c r="GBS18" s="192"/>
      <c r="GBT18" s="192"/>
      <c r="GBU18" s="192"/>
      <c r="GBV18" s="192"/>
      <c r="GBW18" s="192"/>
      <c r="GBX18" s="192"/>
      <c r="GBY18" s="192"/>
      <c r="GBZ18" s="192"/>
      <c r="GCA18" s="192"/>
      <c r="GCB18" s="192"/>
      <c r="GCC18" s="192"/>
      <c r="GCD18" s="192"/>
      <c r="GCE18" s="192"/>
      <c r="GCF18" s="192"/>
      <c r="GCG18" s="192"/>
      <c r="GCH18" s="192"/>
      <c r="GCI18" s="192"/>
      <c r="GCJ18" s="192"/>
      <c r="GCK18" s="192"/>
      <c r="GCL18" s="192"/>
      <c r="GCM18" s="192"/>
      <c r="GCN18" s="192"/>
      <c r="GCO18" s="192"/>
      <c r="GCP18" s="192"/>
      <c r="GCQ18" s="192"/>
      <c r="GCR18" s="192"/>
      <c r="GCS18" s="192"/>
      <c r="GCT18" s="192"/>
      <c r="GCU18" s="192"/>
      <c r="GCV18" s="192"/>
      <c r="GCW18" s="192"/>
      <c r="GCX18" s="192"/>
      <c r="GCY18" s="192"/>
      <c r="GCZ18" s="192"/>
      <c r="GDA18" s="192"/>
      <c r="GDB18" s="192"/>
      <c r="GDC18" s="192"/>
      <c r="GDD18" s="192"/>
      <c r="GDE18" s="192"/>
      <c r="GDF18" s="192"/>
      <c r="GDG18" s="192"/>
      <c r="GDH18" s="192"/>
      <c r="GDI18" s="192"/>
      <c r="GDJ18" s="192"/>
      <c r="GDK18" s="192"/>
      <c r="GDL18" s="192"/>
      <c r="GDM18" s="192"/>
      <c r="GDN18" s="192"/>
      <c r="GDO18" s="192"/>
      <c r="GDP18" s="192"/>
      <c r="GDQ18" s="192"/>
      <c r="GDR18" s="192"/>
      <c r="GDS18" s="192"/>
      <c r="GDT18" s="192"/>
      <c r="GDU18" s="192"/>
      <c r="GDV18" s="192"/>
      <c r="GDW18" s="192"/>
      <c r="GDX18" s="192"/>
      <c r="GDY18" s="192"/>
      <c r="GDZ18" s="192"/>
      <c r="GEA18" s="192"/>
      <c r="GEB18" s="192"/>
      <c r="GEC18" s="192"/>
      <c r="GED18" s="192"/>
      <c r="GEE18" s="192"/>
      <c r="GEF18" s="192"/>
      <c r="GEG18" s="192"/>
      <c r="GEH18" s="192"/>
      <c r="GEI18" s="192"/>
      <c r="GEJ18" s="192"/>
      <c r="GEK18" s="192"/>
      <c r="GEL18" s="192"/>
      <c r="GEM18" s="192"/>
      <c r="GEN18" s="192"/>
      <c r="GEO18" s="192"/>
      <c r="GEP18" s="192"/>
      <c r="GEQ18" s="192"/>
      <c r="GER18" s="192"/>
      <c r="GES18" s="192"/>
      <c r="GET18" s="192"/>
      <c r="GEU18" s="192"/>
      <c r="GEV18" s="192"/>
      <c r="GEW18" s="192"/>
      <c r="GEX18" s="192"/>
      <c r="GEY18" s="192"/>
      <c r="GEZ18" s="192"/>
      <c r="GFA18" s="192"/>
      <c r="GFB18" s="192"/>
      <c r="GFC18" s="192"/>
      <c r="GFD18" s="192"/>
      <c r="GFE18" s="192"/>
      <c r="GFF18" s="192"/>
      <c r="GFG18" s="192"/>
      <c r="GFH18" s="192"/>
      <c r="GFI18" s="192"/>
      <c r="GFJ18" s="192"/>
      <c r="GFK18" s="192"/>
      <c r="GFL18" s="192"/>
      <c r="GFM18" s="192"/>
      <c r="GFN18" s="192"/>
      <c r="GFO18" s="192"/>
      <c r="GFP18" s="192"/>
      <c r="GFQ18" s="192"/>
      <c r="GFR18" s="192"/>
      <c r="GFS18" s="192"/>
      <c r="GFT18" s="192"/>
      <c r="GFU18" s="192"/>
      <c r="GFV18" s="192"/>
      <c r="GFW18" s="192"/>
      <c r="GFX18" s="192"/>
      <c r="GFY18" s="192"/>
      <c r="GFZ18" s="192"/>
      <c r="GGA18" s="192"/>
      <c r="GGB18" s="192"/>
      <c r="GGC18" s="192"/>
      <c r="GGD18" s="192"/>
      <c r="GGE18" s="192"/>
      <c r="GGF18" s="192"/>
      <c r="GGG18" s="192"/>
      <c r="GGH18" s="192"/>
      <c r="GGI18" s="192"/>
      <c r="GGJ18" s="192"/>
      <c r="GGK18" s="192"/>
      <c r="GGL18" s="192"/>
      <c r="GGM18" s="192"/>
      <c r="GGN18" s="192"/>
      <c r="GGO18" s="192"/>
      <c r="GGP18" s="192"/>
      <c r="GGQ18" s="192"/>
      <c r="GGR18" s="192"/>
      <c r="GGS18" s="192"/>
      <c r="GGT18" s="192"/>
      <c r="GGU18" s="192"/>
      <c r="GGV18" s="192"/>
      <c r="GGW18" s="192"/>
      <c r="GGX18" s="192"/>
      <c r="GGY18" s="192"/>
      <c r="GGZ18" s="192"/>
      <c r="GHA18" s="192"/>
      <c r="GHB18" s="192"/>
      <c r="GHC18" s="192"/>
      <c r="GHD18" s="192"/>
      <c r="GHE18" s="192"/>
      <c r="GHF18" s="192"/>
      <c r="GHG18" s="192"/>
      <c r="GHH18" s="192"/>
      <c r="GHI18" s="192"/>
      <c r="GHJ18" s="192"/>
      <c r="GHK18" s="192"/>
      <c r="GHL18" s="192"/>
      <c r="GHM18" s="192"/>
      <c r="GHN18" s="192"/>
      <c r="GHO18" s="192"/>
      <c r="GHP18" s="192"/>
      <c r="GHQ18" s="192"/>
      <c r="GHR18" s="192"/>
      <c r="GHS18" s="192"/>
      <c r="GHT18" s="192"/>
      <c r="GHU18" s="192"/>
      <c r="GHV18" s="192"/>
      <c r="GHW18" s="192"/>
      <c r="GHX18" s="192"/>
      <c r="GHY18" s="192"/>
      <c r="GHZ18" s="192"/>
      <c r="GIA18" s="192"/>
      <c r="GIB18" s="192"/>
      <c r="GIC18" s="192"/>
      <c r="GID18" s="192"/>
      <c r="GIE18" s="192"/>
      <c r="GIF18" s="192"/>
      <c r="GIG18" s="192"/>
      <c r="GIH18" s="192"/>
      <c r="GII18" s="192"/>
      <c r="GIJ18" s="192"/>
      <c r="GIK18" s="192"/>
      <c r="GIL18" s="192"/>
      <c r="GIM18" s="192"/>
      <c r="GIN18" s="192"/>
      <c r="GIO18" s="192"/>
      <c r="GIP18" s="192"/>
      <c r="GIQ18" s="192"/>
      <c r="GIR18" s="192"/>
      <c r="GIS18" s="192"/>
      <c r="GIT18" s="192"/>
      <c r="GIU18" s="192"/>
      <c r="GIV18" s="192"/>
      <c r="GIW18" s="192"/>
      <c r="GIX18" s="192"/>
      <c r="GIY18" s="192"/>
      <c r="GIZ18" s="192"/>
      <c r="GJA18" s="192"/>
      <c r="GJB18" s="192"/>
      <c r="GJC18" s="192"/>
      <c r="GJD18" s="192"/>
      <c r="GJE18" s="192"/>
      <c r="GJF18" s="192"/>
      <c r="GJG18" s="192"/>
      <c r="GJH18" s="192"/>
      <c r="GJI18" s="192"/>
      <c r="GJJ18" s="192"/>
      <c r="GJK18" s="192"/>
      <c r="GJL18" s="192"/>
      <c r="GJM18" s="192"/>
      <c r="GJN18" s="192"/>
      <c r="GJO18" s="192"/>
      <c r="GJP18" s="192"/>
      <c r="GJQ18" s="192"/>
      <c r="GJR18" s="192"/>
      <c r="GJS18" s="192"/>
      <c r="GJT18" s="192"/>
      <c r="GJU18" s="192"/>
      <c r="GJV18" s="192"/>
      <c r="GJW18" s="192"/>
      <c r="GJX18" s="192"/>
      <c r="GJY18" s="192"/>
      <c r="GJZ18" s="192"/>
      <c r="GKA18" s="192"/>
      <c r="GKB18" s="192"/>
      <c r="GKC18" s="192"/>
      <c r="GKD18" s="192"/>
      <c r="GKE18" s="192"/>
      <c r="GKF18" s="192"/>
      <c r="GKG18" s="192"/>
      <c r="GKH18" s="192"/>
      <c r="GKI18" s="192"/>
      <c r="GKJ18" s="192"/>
      <c r="GKK18" s="192"/>
      <c r="GKL18" s="192"/>
      <c r="GKM18" s="192"/>
      <c r="GKN18" s="192"/>
      <c r="GKO18" s="192"/>
      <c r="GKP18" s="192"/>
      <c r="GKQ18" s="192"/>
      <c r="GKR18" s="192"/>
      <c r="GKS18" s="192"/>
      <c r="GKT18" s="192"/>
      <c r="GKU18" s="192"/>
      <c r="GKV18" s="192"/>
      <c r="GKW18" s="192"/>
      <c r="GKX18" s="192"/>
      <c r="GKY18" s="192"/>
      <c r="GKZ18" s="192"/>
      <c r="GLA18" s="192"/>
      <c r="GLB18" s="192"/>
      <c r="GLC18" s="192"/>
      <c r="GLD18" s="192"/>
      <c r="GLE18" s="192"/>
      <c r="GLF18" s="192"/>
      <c r="GLG18" s="192"/>
      <c r="GLH18" s="192"/>
      <c r="GLI18" s="192"/>
      <c r="GLJ18" s="192"/>
      <c r="GLK18" s="192"/>
      <c r="GLL18" s="192"/>
      <c r="GLM18" s="192"/>
      <c r="GLN18" s="192"/>
      <c r="GLO18" s="192"/>
      <c r="GLP18" s="192"/>
      <c r="GLQ18" s="192"/>
      <c r="GLR18" s="192"/>
      <c r="GLS18" s="192"/>
      <c r="GLT18" s="192"/>
      <c r="GLU18" s="192"/>
      <c r="GLV18" s="192"/>
      <c r="GLW18" s="192"/>
      <c r="GLX18" s="192"/>
      <c r="GLY18" s="192"/>
      <c r="GLZ18" s="192"/>
      <c r="GMA18" s="192"/>
      <c r="GMB18" s="192"/>
      <c r="GMC18" s="192"/>
      <c r="GMD18" s="192"/>
      <c r="GME18" s="192"/>
      <c r="GMF18" s="192"/>
      <c r="GMG18" s="192"/>
      <c r="GMH18" s="192"/>
      <c r="GMI18" s="192"/>
      <c r="GMJ18" s="192"/>
      <c r="GMK18" s="192"/>
      <c r="GML18" s="192"/>
      <c r="GMM18" s="192"/>
      <c r="GMN18" s="192"/>
      <c r="GMO18" s="192"/>
      <c r="GMP18" s="192"/>
      <c r="GMQ18" s="192"/>
      <c r="GMR18" s="192"/>
      <c r="GMS18" s="192"/>
      <c r="GMT18" s="192"/>
      <c r="GMU18" s="192"/>
      <c r="GMV18" s="192"/>
      <c r="GMW18" s="192"/>
      <c r="GMX18" s="192"/>
      <c r="GMY18" s="192"/>
      <c r="GMZ18" s="192"/>
      <c r="GNA18" s="192"/>
      <c r="GNB18" s="192"/>
      <c r="GNC18" s="192"/>
      <c r="GND18" s="192"/>
      <c r="GNE18" s="192"/>
      <c r="GNF18" s="192"/>
      <c r="GNG18" s="192"/>
      <c r="GNH18" s="192"/>
      <c r="GNI18" s="192"/>
      <c r="GNJ18" s="192"/>
      <c r="GNK18" s="192"/>
      <c r="GNL18" s="192"/>
      <c r="GNM18" s="192"/>
      <c r="GNN18" s="192"/>
      <c r="GNO18" s="192"/>
      <c r="GNP18" s="192"/>
      <c r="GNQ18" s="192"/>
      <c r="GNR18" s="192"/>
      <c r="GNS18" s="192"/>
      <c r="GNT18" s="192"/>
      <c r="GNU18" s="192"/>
      <c r="GNV18" s="192"/>
      <c r="GNW18" s="192"/>
      <c r="GNX18" s="192"/>
      <c r="GNY18" s="192"/>
      <c r="GNZ18" s="192"/>
      <c r="GOA18" s="192"/>
      <c r="GOB18" s="192"/>
      <c r="GOC18" s="192"/>
      <c r="GOD18" s="192"/>
      <c r="GOE18" s="192"/>
      <c r="GOF18" s="192"/>
      <c r="GOG18" s="192"/>
      <c r="GOH18" s="192"/>
      <c r="GOI18" s="192"/>
      <c r="GOJ18" s="192"/>
      <c r="GOK18" s="192"/>
      <c r="GOL18" s="192"/>
      <c r="GOM18" s="192"/>
      <c r="GON18" s="192"/>
      <c r="GOO18" s="192"/>
      <c r="GOP18" s="192"/>
      <c r="GOQ18" s="192"/>
      <c r="GOR18" s="192"/>
      <c r="GOS18" s="192"/>
      <c r="GOT18" s="192"/>
      <c r="GOU18" s="192"/>
      <c r="GOV18" s="192"/>
      <c r="GOW18" s="192"/>
      <c r="GOX18" s="192"/>
      <c r="GOY18" s="192"/>
      <c r="GOZ18" s="192"/>
      <c r="GPA18" s="192"/>
      <c r="GPB18" s="192"/>
      <c r="GPC18" s="192"/>
      <c r="GPD18" s="192"/>
      <c r="GPE18" s="192"/>
      <c r="GPF18" s="192"/>
      <c r="GPG18" s="192"/>
      <c r="GPH18" s="192"/>
      <c r="GPI18" s="192"/>
      <c r="GPJ18" s="192"/>
      <c r="GPK18" s="192"/>
      <c r="GPL18" s="192"/>
      <c r="GPM18" s="192"/>
      <c r="GPN18" s="192"/>
      <c r="GPO18" s="192"/>
      <c r="GPP18" s="192"/>
      <c r="GPQ18" s="192"/>
      <c r="GPR18" s="192"/>
      <c r="GPS18" s="192"/>
      <c r="GPT18" s="192"/>
      <c r="GPU18" s="192"/>
      <c r="GPV18" s="192"/>
      <c r="GPW18" s="192"/>
      <c r="GPX18" s="192"/>
      <c r="GPY18" s="192"/>
      <c r="GPZ18" s="192"/>
      <c r="GQA18" s="192"/>
      <c r="GQB18" s="192"/>
      <c r="GQC18" s="192"/>
      <c r="GQD18" s="192"/>
      <c r="GQE18" s="192"/>
      <c r="GQF18" s="192"/>
      <c r="GQG18" s="192"/>
      <c r="GQH18" s="192"/>
      <c r="GQI18" s="192"/>
      <c r="GQJ18" s="192"/>
      <c r="GQK18" s="192"/>
      <c r="GQL18" s="192"/>
      <c r="GQM18" s="192"/>
      <c r="GQN18" s="192"/>
      <c r="GQO18" s="192"/>
      <c r="GQP18" s="192"/>
      <c r="GQQ18" s="192"/>
      <c r="GQR18" s="192"/>
      <c r="GQS18" s="192"/>
      <c r="GQT18" s="192"/>
      <c r="GQU18" s="192"/>
      <c r="GQV18" s="192"/>
      <c r="GQW18" s="192"/>
      <c r="GQX18" s="192"/>
      <c r="GQY18" s="192"/>
      <c r="GQZ18" s="192"/>
      <c r="GRA18" s="192"/>
      <c r="GRB18" s="192"/>
      <c r="GRC18" s="192"/>
      <c r="GRD18" s="192"/>
      <c r="GRE18" s="192"/>
      <c r="GRF18" s="192"/>
      <c r="GRG18" s="192"/>
      <c r="GRH18" s="192"/>
      <c r="GRI18" s="192"/>
      <c r="GRJ18" s="192"/>
      <c r="GRK18" s="192"/>
      <c r="GRL18" s="192"/>
      <c r="GRM18" s="192"/>
      <c r="GRN18" s="192"/>
      <c r="GRO18" s="192"/>
      <c r="GRP18" s="192"/>
      <c r="GRQ18" s="192"/>
      <c r="GRR18" s="192"/>
      <c r="GRS18" s="192"/>
      <c r="GRT18" s="192"/>
      <c r="GRU18" s="192"/>
      <c r="GRV18" s="192"/>
      <c r="GRW18" s="192"/>
      <c r="GRX18" s="192"/>
      <c r="GRY18" s="192"/>
      <c r="GRZ18" s="192"/>
      <c r="GSA18" s="192"/>
      <c r="GSB18" s="192"/>
      <c r="GSC18" s="192"/>
      <c r="GSD18" s="192"/>
      <c r="GSE18" s="192"/>
      <c r="GSF18" s="192"/>
      <c r="GSG18" s="192"/>
      <c r="GSH18" s="192"/>
      <c r="GSI18" s="192"/>
      <c r="GSJ18" s="192"/>
      <c r="GSK18" s="192"/>
      <c r="GSL18" s="192"/>
      <c r="GSM18" s="192"/>
      <c r="GSN18" s="192"/>
      <c r="GSO18" s="192"/>
      <c r="GSP18" s="192"/>
      <c r="GSQ18" s="192"/>
      <c r="GSR18" s="192"/>
      <c r="GSS18" s="192"/>
      <c r="GST18" s="192"/>
      <c r="GSU18" s="192"/>
      <c r="GSV18" s="192"/>
      <c r="GSW18" s="192"/>
      <c r="GSX18" s="192"/>
      <c r="GSY18" s="192"/>
      <c r="GSZ18" s="192"/>
      <c r="GTA18" s="192"/>
      <c r="GTB18" s="192"/>
      <c r="GTC18" s="192"/>
      <c r="GTD18" s="192"/>
      <c r="GTE18" s="192"/>
      <c r="GTF18" s="192"/>
      <c r="GTG18" s="192"/>
      <c r="GTH18" s="192"/>
      <c r="GTI18" s="192"/>
      <c r="GTJ18" s="192"/>
      <c r="GTK18" s="192"/>
      <c r="GTL18" s="192"/>
      <c r="GTM18" s="192"/>
      <c r="GTN18" s="192"/>
      <c r="GTO18" s="192"/>
      <c r="GTP18" s="192"/>
      <c r="GTQ18" s="192"/>
      <c r="GTR18" s="192"/>
      <c r="GTS18" s="192"/>
      <c r="GTT18" s="192"/>
      <c r="GTU18" s="192"/>
      <c r="GTV18" s="192"/>
      <c r="GTW18" s="192"/>
      <c r="GTX18" s="192"/>
      <c r="GTY18" s="192"/>
      <c r="GTZ18" s="192"/>
      <c r="GUA18" s="192"/>
      <c r="GUB18" s="192"/>
      <c r="GUC18" s="192"/>
      <c r="GUD18" s="192"/>
      <c r="GUE18" s="192"/>
      <c r="GUF18" s="192"/>
      <c r="GUG18" s="192"/>
      <c r="GUH18" s="192"/>
      <c r="GUI18" s="192"/>
      <c r="GUJ18" s="192"/>
      <c r="GUK18" s="192"/>
      <c r="GUL18" s="192"/>
      <c r="GUM18" s="192"/>
      <c r="GUN18" s="192"/>
      <c r="GUO18" s="192"/>
      <c r="GUP18" s="192"/>
      <c r="GUQ18" s="192"/>
      <c r="GUR18" s="192"/>
      <c r="GUS18" s="192"/>
      <c r="GUT18" s="192"/>
      <c r="GUU18" s="192"/>
      <c r="GUV18" s="192"/>
      <c r="GUW18" s="192"/>
      <c r="GUX18" s="192"/>
      <c r="GUY18" s="192"/>
      <c r="GUZ18" s="192"/>
      <c r="GVA18" s="192"/>
      <c r="GVB18" s="192"/>
      <c r="GVC18" s="192"/>
      <c r="GVD18" s="192"/>
      <c r="GVE18" s="192"/>
      <c r="GVF18" s="192"/>
      <c r="GVG18" s="192"/>
      <c r="GVH18" s="192"/>
      <c r="GVI18" s="192"/>
      <c r="GVJ18" s="192"/>
      <c r="GVK18" s="192"/>
      <c r="GVL18" s="192"/>
      <c r="GVM18" s="192"/>
      <c r="GVN18" s="192"/>
      <c r="GVO18" s="192"/>
      <c r="GVP18" s="192"/>
      <c r="GVQ18" s="192"/>
      <c r="GVR18" s="192"/>
      <c r="GVS18" s="192"/>
      <c r="GVT18" s="192"/>
      <c r="GVU18" s="192"/>
      <c r="GVV18" s="192"/>
      <c r="GVW18" s="192"/>
      <c r="GVX18" s="192"/>
      <c r="GVY18" s="192"/>
      <c r="GVZ18" s="192"/>
      <c r="GWA18" s="192"/>
      <c r="GWB18" s="192"/>
      <c r="GWC18" s="192"/>
      <c r="GWD18" s="192"/>
      <c r="GWE18" s="192"/>
      <c r="GWF18" s="192"/>
      <c r="GWG18" s="192"/>
      <c r="GWH18" s="192"/>
      <c r="GWI18" s="192"/>
      <c r="GWJ18" s="192"/>
      <c r="GWK18" s="192"/>
      <c r="GWL18" s="192"/>
      <c r="GWM18" s="192"/>
      <c r="GWN18" s="192"/>
      <c r="GWO18" s="192"/>
      <c r="GWP18" s="192"/>
      <c r="GWQ18" s="192"/>
      <c r="GWR18" s="192"/>
      <c r="GWS18" s="192"/>
      <c r="GWT18" s="192"/>
      <c r="GWU18" s="192"/>
      <c r="GWV18" s="192"/>
      <c r="GWW18" s="192"/>
      <c r="GWX18" s="192"/>
      <c r="GWY18" s="192"/>
      <c r="GWZ18" s="192"/>
      <c r="GXA18" s="192"/>
      <c r="GXB18" s="192"/>
      <c r="GXC18" s="192"/>
      <c r="GXD18" s="192"/>
      <c r="GXE18" s="192"/>
      <c r="GXF18" s="192"/>
      <c r="GXG18" s="192"/>
      <c r="GXH18" s="192"/>
      <c r="GXI18" s="192"/>
      <c r="GXJ18" s="192"/>
      <c r="GXK18" s="192"/>
      <c r="GXL18" s="192"/>
      <c r="GXM18" s="192"/>
      <c r="GXN18" s="192"/>
      <c r="GXO18" s="192"/>
      <c r="GXP18" s="192"/>
      <c r="GXQ18" s="192"/>
      <c r="GXR18" s="192"/>
      <c r="GXS18" s="192"/>
      <c r="GXT18" s="192"/>
      <c r="GXU18" s="192"/>
      <c r="GXV18" s="192"/>
      <c r="GXW18" s="192"/>
      <c r="GXX18" s="192"/>
      <c r="GXY18" s="192"/>
      <c r="GXZ18" s="192"/>
      <c r="GYA18" s="192"/>
      <c r="GYB18" s="192"/>
      <c r="GYC18" s="192"/>
      <c r="GYD18" s="192"/>
      <c r="GYE18" s="192"/>
      <c r="GYF18" s="192"/>
      <c r="GYG18" s="192"/>
      <c r="GYH18" s="192"/>
      <c r="GYI18" s="192"/>
      <c r="GYJ18" s="192"/>
      <c r="GYK18" s="192"/>
      <c r="GYL18" s="192"/>
      <c r="GYM18" s="192"/>
      <c r="GYN18" s="192"/>
      <c r="GYO18" s="192"/>
      <c r="GYP18" s="192"/>
      <c r="GYQ18" s="192"/>
      <c r="GYR18" s="192"/>
      <c r="GYS18" s="192"/>
      <c r="GYT18" s="192"/>
      <c r="GYU18" s="192"/>
      <c r="GYV18" s="192"/>
      <c r="GYW18" s="192"/>
      <c r="GYX18" s="192"/>
      <c r="GYY18" s="192"/>
      <c r="GYZ18" s="192"/>
      <c r="GZA18" s="192"/>
      <c r="GZB18" s="192"/>
      <c r="GZC18" s="192"/>
      <c r="GZD18" s="192"/>
      <c r="GZE18" s="192"/>
      <c r="GZF18" s="192"/>
      <c r="GZG18" s="192"/>
      <c r="GZH18" s="192"/>
      <c r="GZI18" s="192"/>
      <c r="GZJ18" s="192"/>
      <c r="GZK18" s="192"/>
      <c r="GZL18" s="192"/>
      <c r="GZM18" s="192"/>
      <c r="GZN18" s="192"/>
      <c r="GZO18" s="192"/>
      <c r="GZP18" s="192"/>
      <c r="GZQ18" s="192"/>
      <c r="GZR18" s="192"/>
      <c r="GZS18" s="192"/>
      <c r="GZT18" s="192"/>
      <c r="GZU18" s="192"/>
      <c r="GZV18" s="192"/>
      <c r="GZW18" s="192"/>
      <c r="GZX18" s="192"/>
      <c r="GZY18" s="192"/>
      <c r="GZZ18" s="192"/>
      <c r="HAA18" s="192"/>
      <c r="HAB18" s="192"/>
      <c r="HAC18" s="192"/>
      <c r="HAD18" s="192"/>
      <c r="HAE18" s="192"/>
      <c r="HAF18" s="192"/>
      <c r="HAG18" s="192"/>
      <c r="HAH18" s="192"/>
      <c r="HAI18" s="192"/>
      <c r="HAJ18" s="192"/>
      <c r="HAK18" s="192"/>
      <c r="HAL18" s="192"/>
      <c r="HAM18" s="192"/>
      <c r="HAN18" s="192"/>
      <c r="HAO18" s="192"/>
      <c r="HAP18" s="192"/>
      <c r="HAQ18" s="192"/>
      <c r="HAR18" s="192"/>
      <c r="HAS18" s="192"/>
      <c r="HAT18" s="192"/>
      <c r="HAU18" s="192"/>
      <c r="HAV18" s="192"/>
      <c r="HAW18" s="192"/>
      <c r="HAX18" s="192"/>
      <c r="HAY18" s="192"/>
      <c r="HAZ18" s="192"/>
      <c r="HBA18" s="192"/>
      <c r="HBB18" s="192"/>
      <c r="HBC18" s="192"/>
      <c r="HBD18" s="192"/>
      <c r="HBE18" s="192"/>
      <c r="HBF18" s="192"/>
      <c r="HBG18" s="192"/>
      <c r="HBH18" s="192"/>
      <c r="HBI18" s="192"/>
      <c r="HBJ18" s="192"/>
      <c r="HBK18" s="192"/>
      <c r="HBL18" s="192"/>
      <c r="HBM18" s="192"/>
      <c r="HBN18" s="192"/>
      <c r="HBO18" s="192"/>
      <c r="HBP18" s="192"/>
      <c r="HBQ18" s="192"/>
      <c r="HBR18" s="192"/>
      <c r="HBS18" s="192"/>
      <c r="HBT18" s="192"/>
      <c r="HBU18" s="192"/>
      <c r="HBV18" s="192"/>
      <c r="HBW18" s="192"/>
      <c r="HBX18" s="192"/>
      <c r="HBY18" s="192"/>
      <c r="HBZ18" s="192"/>
      <c r="HCA18" s="192"/>
      <c r="HCB18" s="192"/>
      <c r="HCC18" s="192"/>
      <c r="HCD18" s="192"/>
      <c r="HCE18" s="192"/>
      <c r="HCF18" s="192"/>
      <c r="HCG18" s="192"/>
      <c r="HCH18" s="192"/>
      <c r="HCI18" s="192"/>
      <c r="HCJ18" s="192"/>
      <c r="HCK18" s="192"/>
      <c r="HCL18" s="192"/>
      <c r="HCM18" s="192"/>
      <c r="HCN18" s="192"/>
      <c r="HCO18" s="192"/>
      <c r="HCP18" s="192"/>
      <c r="HCQ18" s="192"/>
      <c r="HCR18" s="192"/>
      <c r="HCS18" s="192"/>
      <c r="HCT18" s="192"/>
      <c r="HCU18" s="192"/>
      <c r="HCV18" s="192"/>
      <c r="HCW18" s="192"/>
      <c r="HCX18" s="192"/>
      <c r="HCY18" s="192"/>
      <c r="HCZ18" s="192"/>
      <c r="HDA18" s="192"/>
      <c r="HDB18" s="192"/>
      <c r="HDC18" s="192"/>
      <c r="HDD18" s="192"/>
      <c r="HDE18" s="192"/>
      <c r="HDF18" s="192"/>
      <c r="HDG18" s="192"/>
      <c r="HDH18" s="192"/>
      <c r="HDI18" s="192"/>
      <c r="HDJ18" s="192"/>
      <c r="HDK18" s="192"/>
      <c r="HDL18" s="192"/>
      <c r="HDM18" s="192"/>
      <c r="HDN18" s="192"/>
      <c r="HDO18" s="192"/>
      <c r="HDP18" s="192"/>
      <c r="HDQ18" s="192"/>
      <c r="HDR18" s="192"/>
      <c r="HDS18" s="192"/>
      <c r="HDT18" s="192"/>
      <c r="HDU18" s="192"/>
      <c r="HDV18" s="192"/>
      <c r="HDW18" s="192"/>
      <c r="HDX18" s="192"/>
      <c r="HDY18" s="192"/>
      <c r="HDZ18" s="192"/>
      <c r="HEA18" s="192"/>
      <c r="HEB18" s="192"/>
      <c r="HEC18" s="192"/>
      <c r="HED18" s="192"/>
      <c r="HEE18" s="192"/>
      <c r="HEF18" s="192"/>
      <c r="HEG18" s="192"/>
      <c r="HEH18" s="192"/>
      <c r="HEI18" s="192"/>
      <c r="HEJ18" s="192"/>
      <c r="HEK18" s="192"/>
      <c r="HEL18" s="192"/>
      <c r="HEM18" s="192"/>
      <c r="HEN18" s="192"/>
      <c r="HEO18" s="192"/>
      <c r="HEP18" s="192"/>
      <c r="HEQ18" s="192"/>
      <c r="HER18" s="192"/>
      <c r="HES18" s="192"/>
      <c r="HET18" s="192"/>
      <c r="HEU18" s="192"/>
      <c r="HEV18" s="192"/>
      <c r="HEW18" s="192"/>
      <c r="HEX18" s="192"/>
      <c r="HEY18" s="192"/>
      <c r="HEZ18" s="192"/>
      <c r="HFA18" s="192"/>
      <c r="HFB18" s="192"/>
      <c r="HFC18" s="192"/>
      <c r="HFD18" s="192"/>
      <c r="HFE18" s="192"/>
      <c r="HFF18" s="192"/>
      <c r="HFG18" s="192"/>
      <c r="HFH18" s="192"/>
      <c r="HFI18" s="192"/>
      <c r="HFJ18" s="192"/>
      <c r="HFK18" s="192"/>
      <c r="HFL18" s="192"/>
      <c r="HFM18" s="192"/>
      <c r="HFN18" s="192"/>
      <c r="HFO18" s="192"/>
      <c r="HFP18" s="192"/>
      <c r="HFQ18" s="192"/>
      <c r="HFR18" s="192"/>
      <c r="HFS18" s="192"/>
      <c r="HFT18" s="192"/>
      <c r="HFU18" s="192"/>
      <c r="HFV18" s="192"/>
      <c r="HFW18" s="192"/>
      <c r="HFX18" s="192"/>
      <c r="HFY18" s="192"/>
      <c r="HFZ18" s="192"/>
      <c r="HGA18" s="192"/>
      <c r="HGB18" s="192"/>
      <c r="HGC18" s="192"/>
      <c r="HGD18" s="192"/>
      <c r="HGE18" s="192"/>
      <c r="HGF18" s="192"/>
      <c r="HGG18" s="192"/>
      <c r="HGH18" s="192"/>
      <c r="HGI18" s="192"/>
      <c r="HGJ18" s="192"/>
      <c r="HGK18" s="192"/>
      <c r="HGL18" s="192"/>
      <c r="HGM18" s="192"/>
      <c r="HGN18" s="192"/>
      <c r="HGO18" s="192"/>
      <c r="HGP18" s="192"/>
      <c r="HGQ18" s="192"/>
      <c r="HGR18" s="192"/>
      <c r="HGS18" s="192"/>
      <c r="HGT18" s="192"/>
      <c r="HGU18" s="192"/>
      <c r="HGV18" s="192"/>
      <c r="HGW18" s="192"/>
      <c r="HGX18" s="192"/>
      <c r="HGY18" s="192"/>
      <c r="HGZ18" s="192"/>
      <c r="HHA18" s="192"/>
      <c r="HHB18" s="192"/>
      <c r="HHC18" s="192"/>
      <c r="HHD18" s="192"/>
      <c r="HHE18" s="192"/>
      <c r="HHF18" s="192"/>
      <c r="HHG18" s="192"/>
      <c r="HHH18" s="192"/>
      <c r="HHI18" s="192"/>
      <c r="HHJ18" s="192"/>
      <c r="HHK18" s="192"/>
      <c r="HHL18" s="192"/>
      <c r="HHM18" s="192"/>
      <c r="HHN18" s="192"/>
      <c r="HHO18" s="192"/>
      <c r="HHP18" s="192"/>
      <c r="HHQ18" s="192"/>
      <c r="HHR18" s="192"/>
      <c r="HHS18" s="192"/>
      <c r="HHT18" s="192"/>
      <c r="HHU18" s="192"/>
      <c r="HHV18" s="192"/>
      <c r="HHW18" s="192"/>
      <c r="HHX18" s="192"/>
      <c r="HHY18" s="192"/>
      <c r="HHZ18" s="192"/>
      <c r="HIA18" s="192"/>
      <c r="HIB18" s="192"/>
      <c r="HIC18" s="192"/>
      <c r="HID18" s="192"/>
      <c r="HIE18" s="192"/>
      <c r="HIF18" s="192"/>
      <c r="HIG18" s="192"/>
      <c r="HIH18" s="192"/>
      <c r="HII18" s="192"/>
      <c r="HIJ18" s="192"/>
      <c r="HIK18" s="192"/>
      <c r="HIL18" s="192"/>
      <c r="HIM18" s="192"/>
      <c r="HIN18" s="192"/>
      <c r="HIO18" s="192"/>
      <c r="HIP18" s="192"/>
      <c r="HIQ18" s="192"/>
      <c r="HIR18" s="192"/>
      <c r="HIS18" s="192"/>
      <c r="HIT18" s="192"/>
      <c r="HIU18" s="192"/>
      <c r="HIV18" s="192"/>
      <c r="HIW18" s="192"/>
      <c r="HIX18" s="192"/>
      <c r="HIY18" s="192"/>
      <c r="HIZ18" s="192"/>
      <c r="HJA18" s="192"/>
      <c r="HJB18" s="192"/>
      <c r="HJC18" s="192"/>
      <c r="HJD18" s="192"/>
      <c r="HJE18" s="192"/>
      <c r="HJF18" s="192"/>
      <c r="HJG18" s="192"/>
      <c r="HJH18" s="192"/>
      <c r="HJI18" s="192"/>
      <c r="HJJ18" s="192"/>
      <c r="HJK18" s="192"/>
      <c r="HJL18" s="192"/>
      <c r="HJM18" s="192"/>
      <c r="HJN18" s="192"/>
      <c r="HJO18" s="192"/>
      <c r="HJP18" s="192"/>
      <c r="HJQ18" s="192"/>
      <c r="HJR18" s="192"/>
      <c r="HJS18" s="192"/>
      <c r="HJT18" s="192"/>
      <c r="HJU18" s="192"/>
      <c r="HJV18" s="192"/>
      <c r="HJW18" s="192"/>
      <c r="HJX18" s="192"/>
      <c r="HJY18" s="192"/>
      <c r="HJZ18" s="192"/>
      <c r="HKA18" s="192"/>
      <c r="HKB18" s="192"/>
      <c r="HKC18" s="192"/>
      <c r="HKD18" s="192"/>
      <c r="HKE18" s="192"/>
      <c r="HKF18" s="192"/>
      <c r="HKG18" s="192"/>
      <c r="HKH18" s="192"/>
      <c r="HKI18" s="192"/>
      <c r="HKJ18" s="192"/>
      <c r="HKK18" s="192"/>
      <c r="HKL18" s="192"/>
      <c r="HKM18" s="192"/>
      <c r="HKN18" s="192"/>
      <c r="HKO18" s="192"/>
      <c r="HKP18" s="192"/>
      <c r="HKQ18" s="192"/>
      <c r="HKR18" s="192"/>
      <c r="HKS18" s="192"/>
      <c r="HKT18" s="192"/>
      <c r="HKU18" s="192"/>
      <c r="HKV18" s="192"/>
      <c r="HKW18" s="192"/>
      <c r="HKX18" s="192"/>
      <c r="HKY18" s="192"/>
      <c r="HKZ18" s="192"/>
      <c r="HLA18" s="192"/>
      <c r="HLB18" s="192"/>
      <c r="HLC18" s="192"/>
      <c r="HLD18" s="192"/>
      <c r="HLE18" s="192"/>
      <c r="HLF18" s="192"/>
      <c r="HLG18" s="192"/>
      <c r="HLH18" s="192"/>
      <c r="HLI18" s="192"/>
      <c r="HLJ18" s="192"/>
      <c r="HLK18" s="192"/>
      <c r="HLL18" s="192"/>
      <c r="HLM18" s="192"/>
      <c r="HLN18" s="192"/>
      <c r="HLO18" s="192"/>
      <c r="HLP18" s="192"/>
      <c r="HLQ18" s="192"/>
      <c r="HLR18" s="192"/>
      <c r="HLS18" s="192"/>
      <c r="HLT18" s="192"/>
      <c r="HLU18" s="192"/>
      <c r="HLV18" s="192"/>
      <c r="HLW18" s="192"/>
      <c r="HLX18" s="192"/>
      <c r="HLY18" s="192"/>
      <c r="HLZ18" s="192"/>
      <c r="HMA18" s="192"/>
      <c r="HMB18" s="192"/>
      <c r="HMC18" s="192"/>
      <c r="HMD18" s="192"/>
      <c r="HME18" s="192"/>
      <c r="HMF18" s="192"/>
      <c r="HMG18" s="192"/>
      <c r="HMH18" s="192"/>
      <c r="HMI18" s="192"/>
      <c r="HMJ18" s="192"/>
      <c r="HMK18" s="192"/>
      <c r="HML18" s="192"/>
      <c r="HMM18" s="192"/>
      <c r="HMN18" s="192"/>
      <c r="HMO18" s="192"/>
      <c r="HMP18" s="192"/>
      <c r="HMQ18" s="192"/>
      <c r="HMR18" s="192"/>
      <c r="HMS18" s="192"/>
      <c r="HMT18" s="192"/>
      <c r="HMU18" s="192"/>
      <c r="HMV18" s="192"/>
      <c r="HMW18" s="192"/>
      <c r="HMX18" s="192"/>
      <c r="HMY18" s="192"/>
      <c r="HMZ18" s="192"/>
      <c r="HNA18" s="192"/>
      <c r="HNB18" s="192"/>
      <c r="HNC18" s="192"/>
      <c r="HND18" s="192"/>
      <c r="HNE18" s="192"/>
      <c r="HNF18" s="192"/>
      <c r="HNG18" s="192"/>
      <c r="HNH18" s="192"/>
      <c r="HNI18" s="192"/>
      <c r="HNJ18" s="192"/>
      <c r="HNK18" s="192"/>
      <c r="HNL18" s="192"/>
      <c r="HNM18" s="192"/>
      <c r="HNN18" s="192"/>
      <c r="HNO18" s="192"/>
      <c r="HNP18" s="192"/>
      <c r="HNQ18" s="192"/>
      <c r="HNR18" s="192"/>
      <c r="HNS18" s="192"/>
      <c r="HNT18" s="192"/>
      <c r="HNU18" s="192"/>
      <c r="HNV18" s="192"/>
      <c r="HNW18" s="192"/>
      <c r="HNX18" s="192"/>
      <c r="HNY18" s="192"/>
      <c r="HNZ18" s="192"/>
      <c r="HOA18" s="192"/>
      <c r="HOB18" s="192"/>
      <c r="HOC18" s="192"/>
      <c r="HOD18" s="192"/>
      <c r="HOE18" s="192"/>
      <c r="HOF18" s="192"/>
      <c r="HOG18" s="192"/>
      <c r="HOH18" s="192"/>
      <c r="HOI18" s="192"/>
      <c r="HOJ18" s="192"/>
      <c r="HOK18" s="192"/>
      <c r="HOL18" s="192"/>
      <c r="HOM18" s="192"/>
      <c r="HON18" s="192"/>
      <c r="HOO18" s="192"/>
      <c r="HOP18" s="192"/>
      <c r="HOQ18" s="192"/>
      <c r="HOR18" s="192"/>
      <c r="HOS18" s="192"/>
      <c r="HOT18" s="192"/>
      <c r="HOU18" s="192"/>
      <c r="HOV18" s="192"/>
      <c r="HOW18" s="192"/>
      <c r="HOX18" s="192"/>
      <c r="HOY18" s="192"/>
      <c r="HOZ18" s="192"/>
      <c r="HPA18" s="192"/>
      <c r="HPB18" s="192"/>
      <c r="HPC18" s="192"/>
      <c r="HPD18" s="192"/>
      <c r="HPE18" s="192"/>
      <c r="HPF18" s="192"/>
      <c r="HPG18" s="192"/>
      <c r="HPH18" s="192"/>
      <c r="HPI18" s="192"/>
      <c r="HPJ18" s="192"/>
      <c r="HPK18" s="192"/>
      <c r="HPL18" s="192"/>
      <c r="HPM18" s="192"/>
      <c r="HPN18" s="192"/>
      <c r="HPO18" s="192"/>
      <c r="HPP18" s="192"/>
      <c r="HPQ18" s="192"/>
      <c r="HPR18" s="192"/>
      <c r="HPS18" s="192"/>
      <c r="HPT18" s="192"/>
      <c r="HPU18" s="192"/>
      <c r="HPV18" s="192"/>
      <c r="HPW18" s="192"/>
      <c r="HPX18" s="192"/>
      <c r="HPY18" s="192"/>
      <c r="HPZ18" s="192"/>
      <c r="HQA18" s="192"/>
      <c r="HQB18" s="192"/>
      <c r="HQC18" s="192"/>
      <c r="HQD18" s="192"/>
      <c r="HQE18" s="192"/>
      <c r="HQF18" s="192"/>
      <c r="HQG18" s="192"/>
      <c r="HQH18" s="192"/>
      <c r="HQI18" s="192"/>
      <c r="HQJ18" s="192"/>
      <c r="HQK18" s="192"/>
      <c r="HQL18" s="192"/>
      <c r="HQM18" s="192"/>
      <c r="HQN18" s="192"/>
      <c r="HQO18" s="192"/>
      <c r="HQP18" s="192"/>
      <c r="HQQ18" s="192"/>
      <c r="HQR18" s="192"/>
      <c r="HQS18" s="192"/>
      <c r="HQT18" s="192"/>
      <c r="HQU18" s="192"/>
      <c r="HQV18" s="192"/>
      <c r="HQW18" s="192"/>
      <c r="HQX18" s="192"/>
      <c r="HQY18" s="192"/>
      <c r="HQZ18" s="192"/>
      <c r="HRA18" s="192"/>
      <c r="HRB18" s="192"/>
      <c r="HRC18" s="192"/>
      <c r="HRD18" s="192"/>
      <c r="HRE18" s="192"/>
      <c r="HRF18" s="192"/>
      <c r="HRG18" s="192"/>
      <c r="HRH18" s="192"/>
      <c r="HRI18" s="192"/>
      <c r="HRJ18" s="192"/>
      <c r="HRK18" s="192"/>
      <c r="HRL18" s="192"/>
      <c r="HRM18" s="192"/>
      <c r="HRN18" s="192"/>
      <c r="HRO18" s="192"/>
      <c r="HRP18" s="192"/>
      <c r="HRQ18" s="192"/>
      <c r="HRR18" s="192"/>
      <c r="HRS18" s="192"/>
      <c r="HRT18" s="192"/>
      <c r="HRU18" s="192"/>
      <c r="HRV18" s="192"/>
      <c r="HRW18" s="192"/>
      <c r="HRX18" s="192"/>
      <c r="HRY18" s="192"/>
      <c r="HRZ18" s="192"/>
      <c r="HSA18" s="192"/>
      <c r="HSB18" s="192"/>
      <c r="HSC18" s="192"/>
      <c r="HSD18" s="192"/>
      <c r="HSE18" s="192"/>
      <c r="HSF18" s="192"/>
      <c r="HSG18" s="192"/>
      <c r="HSH18" s="192"/>
      <c r="HSI18" s="192"/>
      <c r="HSJ18" s="192"/>
      <c r="HSK18" s="192"/>
      <c r="HSL18" s="192"/>
      <c r="HSM18" s="192"/>
      <c r="HSN18" s="192"/>
      <c r="HSO18" s="192"/>
      <c r="HSP18" s="192"/>
      <c r="HSQ18" s="192"/>
      <c r="HSR18" s="192"/>
      <c r="HSS18" s="192"/>
      <c r="HST18" s="192"/>
      <c r="HSU18" s="192"/>
      <c r="HSV18" s="192"/>
      <c r="HSW18" s="192"/>
      <c r="HSX18" s="192"/>
      <c r="HSY18" s="192"/>
      <c r="HSZ18" s="192"/>
      <c r="HTA18" s="192"/>
      <c r="HTB18" s="192"/>
      <c r="HTC18" s="192"/>
      <c r="HTD18" s="192"/>
      <c r="HTE18" s="192"/>
      <c r="HTF18" s="192"/>
      <c r="HTG18" s="192"/>
      <c r="HTH18" s="192"/>
      <c r="HTI18" s="192"/>
      <c r="HTJ18" s="192"/>
      <c r="HTK18" s="192"/>
      <c r="HTL18" s="192"/>
      <c r="HTM18" s="192"/>
      <c r="HTN18" s="192"/>
      <c r="HTO18" s="192"/>
      <c r="HTP18" s="192"/>
      <c r="HTQ18" s="192"/>
      <c r="HTR18" s="192"/>
      <c r="HTS18" s="192"/>
      <c r="HTT18" s="192"/>
      <c r="HTU18" s="192"/>
      <c r="HTV18" s="192"/>
      <c r="HTW18" s="192"/>
      <c r="HTX18" s="192"/>
      <c r="HTY18" s="192"/>
      <c r="HTZ18" s="192"/>
      <c r="HUA18" s="192"/>
      <c r="HUB18" s="192"/>
      <c r="HUC18" s="192"/>
      <c r="HUD18" s="192"/>
      <c r="HUE18" s="192"/>
      <c r="HUF18" s="192"/>
      <c r="HUG18" s="192"/>
      <c r="HUH18" s="192"/>
      <c r="HUI18" s="192"/>
      <c r="HUJ18" s="192"/>
      <c r="HUK18" s="192"/>
      <c r="HUL18" s="192"/>
      <c r="HUM18" s="192"/>
      <c r="HUN18" s="192"/>
      <c r="HUO18" s="192"/>
      <c r="HUP18" s="192"/>
      <c r="HUQ18" s="192"/>
      <c r="HUR18" s="192"/>
      <c r="HUS18" s="192"/>
      <c r="HUT18" s="192"/>
      <c r="HUU18" s="192"/>
      <c r="HUV18" s="192"/>
      <c r="HUW18" s="192"/>
      <c r="HUX18" s="192"/>
      <c r="HUY18" s="192"/>
      <c r="HUZ18" s="192"/>
      <c r="HVA18" s="192"/>
      <c r="HVB18" s="192"/>
      <c r="HVC18" s="192"/>
      <c r="HVD18" s="192"/>
      <c r="HVE18" s="192"/>
      <c r="HVF18" s="192"/>
      <c r="HVG18" s="192"/>
      <c r="HVH18" s="192"/>
      <c r="HVI18" s="192"/>
      <c r="HVJ18" s="192"/>
      <c r="HVK18" s="192"/>
      <c r="HVL18" s="192"/>
      <c r="HVM18" s="192"/>
      <c r="HVN18" s="192"/>
      <c r="HVO18" s="192"/>
      <c r="HVP18" s="192"/>
      <c r="HVQ18" s="192"/>
      <c r="HVR18" s="192"/>
      <c r="HVS18" s="192"/>
      <c r="HVT18" s="192"/>
      <c r="HVU18" s="192"/>
      <c r="HVV18" s="192"/>
      <c r="HVW18" s="192"/>
      <c r="HVX18" s="192"/>
      <c r="HVY18" s="192"/>
      <c r="HVZ18" s="192"/>
      <c r="HWA18" s="192"/>
      <c r="HWB18" s="192"/>
      <c r="HWC18" s="192"/>
      <c r="HWD18" s="192"/>
      <c r="HWE18" s="192"/>
      <c r="HWF18" s="192"/>
      <c r="HWG18" s="192"/>
      <c r="HWH18" s="192"/>
      <c r="HWI18" s="192"/>
      <c r="HWJ18" s="192"/>
      <c r="HWK18" s="192"/>
      <c r="HWL18" s="192"/>
      <c r="HWM18" s="192"/>
      <c r="HWN18" s="192"/>
      <c r="HWO18" s="192"/>
      <c r="HWP18" s="192"/>
      <c r="HWQ18" s="192"/>
      <c r="HWR18" s="192"/>
      <c r="HWS18" s="192"/>
      <c r="HWT18" s="192"/>
      <c r="HWU18" s="192"/>
      <c r="HWV18" s="192"/>
      <c r="HWW18" s="192"/>
      <c r="HWX18" s="192"/>
      <c r="HWY18" s="192"/>
      <c r="HWZ18" s="192"/>
      <c r="HXA18" s="192"/>
      <c r="HXB18" s="192"/>
      <c r="HXC18" s="192"/>
      <c r="HXD18" s="192"/>
      <c r="HXE18" s="192"/>
      <c r="HXF18" s="192"/>
      <c r="HXG18" s="192"/>
      <c r="HXH18" s="192"/>
      <c r="HXI18" s="192"/>
      <c r="HXJ18" s="192"/>
      <c r="HXK18" s="192"/>
      <c r="HXL18" s="192"/>
      <c r="HXM18" s="192"/>
      <c r="HXN18" s="192"/>
      <c r="HXO18" s="192"/>
      <c r="HXP18" s="192"/>
      <c r="HXQ18" s="192"/>
      <c r="HXR18" s="192"/>
      <c r="HXS18" s="192"/>
      <c r="HXT18" s="192"/>
      <c r="HXU18" s="192"/>
      <c r="HXV18" s="192"/>
      <c r="HXW18" s="192"/>
      <c r="HXX18" s="192"/>
      <c r="HXY18" s="192"/>
      <c r="HXZ18" s="192"/>
      <c r="HYA18" s="192"/>
      <c r="HYB18" s="192"/>
      <c r="HYC18" s="192"/>
      <c r="HYD18" s="192"/>
      <c r="HYE18" s="192"/>
      <c r="HYF18" s="192"/>
      <c r="HYG18" s="192"/>
      <c r="HYH18" s="192"/>
      <c r="HYI18" s="192"/>
      <c r="HYJ18" s="192"/>
      <c r="HYK18" s="192"/>
      <c r="HYL18" s="192"/>
      <c r="HYM18" s="192"/>
      <c r="HYN18" s="192"/>
      <c r="HYO18" s="192"/>
      <c r="HYP18" s="192"/>
      <c r="HYQ18" s="192"/>
      <c r="HYR18" s="192"/>
      <c r="HYS18" s="192"/>
      <c r="HYT18" s="192"/>
      <c r="HYU18" s="192"/>
      <c r="HYV18" s="192"/>
      <c r="HYW18" s="192"/>
      <c r="HYX18" s="192"/>
      <c r="HYY18" s="192"/>
      <c r="HYZ18" s="192"/>
      <c r="HZA18" s="192"/>
      <c r="HZB18" s="192"/>
      <c r="HZC18" s="192"/>
      <c r="HZD18" s="192"/>
      <c r="HZE18" s="192"/>
      <c r="HZF18" s="192"/>
      <c r="HZG18" s="192"/>
      <c r="HZH18" s="192"/>
      <c r="HZI18" s="192"/>
      <c r="HZJ18" s="192"/>
      <c r="HZK18" s="192"/>
      <c r="HZL18" s="192"/>
      <c r="HZM18" s="192"/>
      <c r="HZN18" s="192"/>
      <c r="HZO18" s="192"/>
      <c r="HZP18" s="192"/>
      <c r="HZQ18" s="192"/>
      <c r="HZR18" s="192"/>
      <c r="HZS18" s="192"/>
      <c r="HZT18" s="192"/>
      <c r="HZU18" s="192"/>
      <c r="HZV18" s="192"/>
      <c r="HZW18" s="192"/>
      <c r="HZX18" s="192"/>
      <c r="HZY18" s="192"/>
      <c r="HZZ18" s="192"/>
      <c r="IAA18" s="192"/>
      <c r="IAB18" s="192"/>
      <c r="IAC18" s="192"/>
      <c r="IAD18" s="192"/>
      <c r="IAE18" s="192"/>
      <c r="IAF18" s="192"/>
      <c r="IAG18" s="192"/>
      <c r="IAH18" s="192"/>
      <c r="IAI18" s="192"/>
      <c r="IAJ18" s="192"/>
      <c r="IAK18" s="192"/>
      <c r="IAL18" s="192"/>
      <c r="IAM18" s="192"/>
      <c r="IAN18" s="192"/>
      <c r="IAO18" s="192"/>
      <c r="IAP18" s="192"/>
      <c r="IAQ18" s="192"/>
      <c r="IAR18" s="192"/>
      <c r="IAS18" s="192"/>
      <c r="IAT18" s="192"/>
      <c r="IAU18" s="192"/>
      <c r="IAV18" s="192"/>
      <c r="IAW18" s="192"/>
      <c r="IAX18" s="192"/>
      <c r="IAY18" s="192"/>
      <c r="IAZ18" s="192"/>
      <c r="IBA18" s="192"/>
      <c r="IBB18" s="192"/>
      <c r="IBC18" s="192"/>
      <c r="IBD18" s="192"/>
      <c r="IBE18" s="192"/>
      <c r="IBF18" s="192"/>
      <c r="IBG18" s="192"/>
      <c r="IBH18" s="192"/>
      <c r="IBI18" s="192"/>
      <c r="IBJ18" s="192"/>
      <c r="IBK18" s="192"/>
      <c r="IBL18" s="192"/>
      <c r="IBM18" s="192"/>
      <c r="IBN18" s="192"/>
      <c r="IBO18" s="192"/>
      <c r="IBP18" s="192"/>
      <c r="IBQ18" s="192"/>
      <c r="IBR18" s="192"/>
      <c r="IBS18" s="192"/>
      <c r="IBT18" s="192"/>
      <c r="IBU18" s="192"/>
      <c r="IBV18" s="192"/>
      <c r="IBW18" s="192"/>
      <c r="IBX18" s="192"/>
      <c r="IBY18" s="192"/>
      <c r="IBZ18" s="192"/>
      <c r="ICA18" s="192"/>
      <c r="ICB18" s="192"/>
      <c r="ICC18" s="192"/>
      <c r="ICD18" s="192"/>
      <c r="ICE18" s="192"/>
      <c r="ICF18" s="192"/>
      <c r="ICG18" s="192"/>
      <c r="ICH18" s="192"/>
      <c r="ICI18" s="192"/>
      <c r="ICJ18" s="192"/>
      <c r="ICK18" s="192"/>
      <c r="ICL18" s="192"/>
      <c r="ICM18" s="192"/>
      <c r="ICN18" s="192"/>
      <c r="ICO18" s="192"/>
      <c r="ICP18" s="192"/>
      <c r="ICQ18" s="192"/>
      <c r="ICR18" s="192"/>
      <c r="ICS18" s="192"/>
      <c r="ICT18" s="192"/>
      <c r="ICU18" s="192"/>
      <c r="ICV18" s="192"/>
      <c r="ICW18" s="192"/>
      <c r="ICX18" s="192"/>
      <c r="ICY18" s="192"/>
      <c r="ICZ18" s="192"/>
      <c r="IDA18" s="192"/>
      <c r="IDB18" s="192"/>
      <c r="IDC18" s="192"/>
      <c r="IDD18" s="192"/>
      <c r="IDE18" s="192"/>
      <c r="IDF18" s="192"/>
      <c r="IDG18" s="192"/>
      <c r="IDH18" s="192"/>
      <c r="IDI18" s="192"/>
      <c r="IDJ18" s="192"/>
      <c r="IDK18" s="192"/>
      <c r="IDL18" s="192"/>
      <c r="IDM18" s="192"/>
      <c r="IDN18" s="192"/>
      <c r="IDO18" s="192"/>
      <c r="IDP18" s="192"/>
      <c r="IDQ18" s="192"/>
      <c r="IDR18" s="192"/>
      <c r="IDS18" s="192"/>
      <c r="IDT18" s="192"/>
      <c r="IDU18" s="192"/>
      <c r="IDV18" s="192"/>
      <c r="IDW18" s="192"/>
      <c r="IDX18" s="192"/>
      <c r="IDY18" s="192"/>
      <c r="IDZ18" s="192"/>
      <c r="IEA18" s="192"/>
      <c r="IEB18" s="192"/>
      <c r="IEC18" s="192"/>
      <c r="IED18" s="192"/>
      <c r="IEE18" s="192"/>
      <c r="IEF18" s="192"/>
      <c r="IEG18" s="192"/>
      <c r="IEH18" s="192"/>
      <c r="IEI18" s="192"/>
      <c r="IEJ18" s="192"/>
      <c r="IEK18" s="192"/>
      <c r="IEL18" s="192"/>
      <c r="IEM18" s="192"/>
      <c r="IEN18" s="192"/>
      <c r="IEO18" s="192"/>
      <c r="IEP18" s="192"/>
      <c r="IEQ18" s="192"/>
      <c r="IER18" s="192"/>
      <c r="IES18" s="192"/>
      <c r="IET18" s="192"/>
      <c r="IEU18" s="192"/>
      <c r="IEV18" s="192"/>
      <c r="IEW18" s="192"/>
      <c r="IEX18" s="192"/>
      <c r="IEY18" s="192"/>
      <c r="IEZ18" s="192"/>
      <c r="IFA18" s="192"/>
      <c r="IFB18" s="192"/>
      <c r="IFC18" s="192"/>
      <c r="IFD18" s="192"/>
      <c r="IFE18" s="192"/>
      <c r="IFF18" s="192"/>
      <c r="IFG18" s="192"/>
      <c r="IFH18" s="192"/>
      <c r="IFI18" s="192"/>
      <c r="IFJ18" s="192"/>
      <c r="IFK18" s="192"/>
      <c r="IFL18" s="192"/>
      <c r="IFM18" s="192"/>
      <c r="IFN18" s="192"/>
      <c r="IFO18" s="192"/>
      <c r="IFP18" s="192"/>
      <c r="IFQ18" s="192"/>
      <c r="IFR18" s="192"/>
      <c r="IFS18" s="192"/>
      <c r="IFT18" s="192"/>
      <c r="IFU18" s="192"/>
      <c r="IFV18" s="192"/>
      <c r="IFW18" s="192"/>
      <c r="IFX18" s="192"/>
      <c r="IFY18" s="192"/>
      <c r="IFZ18" s="192"/>
      <c r="IGA18" s="192"/>
      <c r="IGB18" s="192"/>
      <c r="IGC18" s="192"/>
      <c r="IGD18" s="192"/>
      <c r="IGE18" s="192"/>
      <c r="IGF18" s="192"/>
      <c r="IGG18" s="192"/>
      <c r="IGH18" s="192"/>
      <c r="IGI18" s="192"/>
      <c r="IGJ18" s="192"/>
      <c r="IGK18" s="192"/>
      <c r="IGL18" s="192"/>
      <c r="IGM18" s="192"/>
      <c r="IGN18" s="192"/>
      <c r="IGO18" s="192"/>
      <c r="IGP18" s="192"/>
      <c r="IGQ18" s="192"/>
      <c r="IGR18" s="192"/>
      <c r="IGS18" s="192"/>
      <c r="IGT18" s="192"/>
      <c r="IGU18" s="192"/>
      <c r="IGV18" s="192"/>
      <c r="IGW18" s="192"/>
      <c r="IGX18" s="192"/>
      <c r="IGY18" s="192"/>
      <c r="IGZ18" s="192"/>
      <c r="IHA18" s="192"/>
      <c r="IHB18" s="192"/>
      <c r="IHC18" s="192"/>
      <c r="IHD18" s="192"/>
      <c r="IHE18" s="192"/>
      <c r="IHF18" s="192"/>
      <c r="IHG18" s="192"/>
      <c r="IHH18" s="192"/>
      <c r="IHI18" s="192"/>
      <c r="IHJ18" s="192"/>
      <c r="IHK18" s="192"/>
      <c r="IHL18" s="192"/>
      <c r="IHM18" s="192"/>
      <c r="IHN18" s="192"/>
      <c r="IHO18" s="192"/>
      <c r="IHP18" s="192"/>
      <c r="IHQ18" s="192"/>
      <c r="IHR18" s="192"/>
      <c r="IHS18" s="192"/>
      <c r="IHT18" s="192"/>
      <c r="IHU18" s="192"/>
      <c r="IHV18" s="192"/>
      <c r="IHW18" s="192"/>
      <c r="IHX18" s="192"/>
      <c r="IHY18" s="192"/>
      <c r="IHZ18" s="192"/>
      <c r="IIA18" s="192"/>
      <c r="IIB18" s="192"/>
      <c r="IIC18" s="192"/>
      <c r="IID18" s="192"/>
      <c r="IIE18" s="192"/>
      <c r="IIF18" s="192"/>
      <c r="IIG18" s="192"/>
      <c r="IIH18" s="192"/>
      <c r="III18" s="192"/>
      <c r="IIJ18" s="192"/>
      <c r="IIK18" s="192"/>
      <c r="IIL18" s="192"/>
      <c r="IIM18" s="192"/>
      <c r="IIN18" s="192"/>
      <c r="IIO18" s="192"/>
      <c r="IIP18" s="192"/>
      <c r="IIQ18" s="192"/>
      <c r="IIR18" s="192"/>
      <c r="IIS18" s="192"/>
      <c r="IIT18" s="192"/>
      <c r="IIU18" s="192"/>
      <c r="IIV18" s="192"/>
      <c r="IIW18" s="192"/>
      <c r="IIX18" s="192"/>
      <c r="IIY18" s="192"/>
      <c r="IIZ18" s="192"/>
      <c r="IJA18" s="192"/>
      <c r="IJB18" s="192"/>
      <c r="IJC18" s="192"/>
      <c r="IJD18" s="192"/>
      <c r="IJE18" s="192"/>
      <c r="IJF18" s="192"/>
      <c r="IJG18" s="192"/>
      <c r="IJH18" s="192"/>
      <c r="IJI18" s="192"/>
      <c r="IJJ18" s="192"/>
      <c r="IJK18" s="192"/>
      <c r="IJL18" s="192"/>
      <c r="IJM18" s="192"/>
      <c r="IJN18" s="192"/>
      <c r="IJO18" s="192"/>
      <c r="IJP18" s="192"/>
      <c r="IJQ18" s="192"/>
      <c r="IJR18" s="192"/>
      <c r="IJS18" s="192"/>
      <c r="IJT18" s="192"/>
      <c r="IJU18" s="192"/>
      <c r="IJV18" s="192"/>
      <c r="IJW18" s="192"/>
      <c r="IJX18" s="192"/>
      <c r="IJY18" s="192"/>
      <c r="IJZ18" s="192"/>
      <c r="IKA18" s="192"/>
      <c r="IKB18" s="192"/>
      <c r="IKC18" s="192"/>
      <c r="IKD18" s="192"/>
      <c r="IKE18" s="192"/>
      <c r="IKF18" s="192"/>
      <c r="IKG18" s="192"/>
      <c r="IKH18" s="192"/>
      <c r="IKI18" s="192"/>
      <c r="IKJ18" s="192"/>
      <c r="IKK18" s="192"/>
      <c r="IKL18" s="192"/>
      <c r="IKM18" s="192"/>
      <c r="IKN18" s="192"/>
      <c r="IKO18" s="192"/>
      <c r="IKP18" s="192"/>
      <c r="IKQ18" s="192"/>
      <c r="IKR18" s="192"/>
      <c r="IKS18" s="192"/>
      <c r="IKT18" s="192"/>
      <c r="IKU18" s="192"/>
      <c r="IKV18" s="192"/>
      <c r="IKW18" s="192"/>
      <c r="IKX18" s="192"/>
      <c r="IKY18" s="192"/>
      <c r="IKZ18" s="192"/>
      <c r="ILA18" s="192"/>
      <c r="ILB18" s="192"/>
      <c r="ILC18" s="192"/>
      <c r="ILD18" s="192"/>
      <c r="ILE18" s="192"/>
      <c r="ILF18" s="192"/>
      <c r="ILG18" s="192"/>
      <c r="ILH18" s="192"/>
      <c r="ILI18" s="192"/>
      <c r="ILJ18" s="192"/>
      <c r="ILK18" s="192"/>
      <c r="ILL18" s="192"/>
      <c r="ILM18" s="192"/>
      <c r="ILN18" s="192"/>
      <c r="ILO18" s="192"/>
      <c r="ILP18" s="192"/>
      <c r="ILQ18" s="192"/>
      <c r="ILR18" s="192"/>
      <c r="ILS18" s="192"/>
      <c r="ILT18" s="192"/>
      <c r="ILU18" s="192"/>
      <c r="ILV18" s="192"/>
      <c r="ILW18" s="192"/>
      <c r="ILX18" s="192"/>
      <c r="ILY18" s="192"/>
      <c r="ILZ18" s="192"/>
      <c r="IMA18" s="192"/>
      <c r="IMB18" s="192"/>
      <c r="IMC18" s="192"/>
      <c r="IMD18" s="192"/>
      <c r="IME18" s="192"/>
      <c r="IMF18" s="192"/>
      <c r="IMG18" s="192"/>
      <c r="IMH18" s="192"/>
      <c r="IMI18" s="192"/>
      <c r="IMJ18" s="192"/>
      <c r="IMK18" s="192"/>
      <c r="IML18" s="192"/>
      <c r="IMM18" s="192"/>
      <c r="IMN18" s="192"/>
      <c r="IMO18" s="192"/>
      <c r="IMP18" s="192"/>
      <c r="IMQ18" s="192"/>
      <c r="IMR18" s="192"/>
      <c r="IMS18" s="192"/>
      <c r="IMT18" s="192"/>
      <c r="IMU18" s="192"/>
      <c r="IMV18" s="192"/>
      <c r="IMW18" s="192"/>
      <c r="IMX18" s="192"/>
      <c r="IMY18" s="192"/>
      <c r="IMZ18" s="192"/>
      <c r="INA18" s="192"/>
      <c r="INB18" s="192"/>
      <c r="INC18" s="192"/>
      <c r="IND18" s="192"/>
      <c r="INE18" s="192"/>
      <c r="INF18" s="192"/>
      <c r="ING18" s="192"/>
      <c r="INH18" s="192"/>
      <c r="INI18" s="192"/>
      <c r="INJ18" s="192"/>
      <c r="INK18" s="192"/>
      <c r="INL18" s="192"/>
      <c r="INM18" s="192"/>
      <c r="INN18" s="192"/>
      <c r="INO18" s="192"/>
      <c r="INP18" s="192"/>
      <c r="INQ18" s="192"/>
      <c r="INR18" s="192"/>
      <c r="INS18" s="192"/>
      <c r="INT18" s="192"/>
      <c r="INU18" s="192"/>
      <c r="INV18" s="192"/>
      <c r="INW18" s="192"/>
      <c r="INX18" s="192"/>
      <c r="INY18" s="192"/>
      <c r="INZ18" s="192"/>
      <c r="IOA18" s="192"/>
      <c r="IOB18" s="192"/>
      <c r="IOC18" s="192"/>
      <c r="IOD18" s="192"/>
      <c r="IOE18" s="192"/>
      <c r="IOF18" s="192"/>
      <c r="IOG18" s="192"/>
      <c r="IOH18" s="192"/>
      <c r="IOI18" s="192"/>
      <c r="IOJ18" s="192"/>
      <c r="IOK18" s="192"/>
      <c r="IOL18" s="192"/>
      <c r="IOM18" s="192"/>
      <c r="ION18" s="192"/>
      <c r="IOO18" s="192"/>
      <c r="IOP18" s="192"/>
      <c r="IOQ18" s="192"/>
      <c r="IOR18" s="192"/>
      <c r="IOS18" s="192"/>
      <c r="IOT18" s="192"/>
      <c r="IOU18" s="192"/>
      <c r="IOV18" s="192"/>
      <c r="IOW18" s="192"/>
      <c r="IOX18" s="192"/>
      <c r="IOY18" s="192"/>
      <c r="IOZ18" s="192"/>
      <c r="IPA18" s="192"/>
      <c r="IPB18" s="192"/>
      <c r="IPC18" s="192"/>
      <c r="IPD18" s="192"/>
      <c r="IPE18" s="192"/>
      <c r="IPF18" s="192"/>
      <c r="IPG18" s="192"/>
      <c r="IPH18" s="192"/>
      <c r="IPI18" s="192"/>
      <c r="IPJ18" s="192"/>
      <c r="IPK18" s="192"/>
      <c r="IPL18" s="192"/>
      <c r="IPM18" s="192"/>
      <c r="IPN18" s="192"/>
      <c r="IPO18" s="192"/>
      <c r="IPP18" s="192"/>
      <c r="IPQ18" s="192"/>
      <c r="IPR18" s="192"/>
      <c r="IPS18" s="192"/>
      <c r="IPT18" s="192"/>
      <c r="IPU18" s="192"/>
      <c r="IPV18" s="192"/>
      <c r="IPW18" s="192"/>
      <c r="IPX18" s="192"/>
      <c r="IPY18" s="192"/>
      <c r="IPZ18" s="192"/>
      <c r="IQA18" s="192"/>
      <c r="IQB18" s="192"/>
      <c r="IQC18" s="192"/>
      <c r="IQD18" s="192"/>
      <c r="IQE18" s="192"/>
      <c r="IQF18" s="192"/>
      <c r="IQG18" s="192"/>
      <c r="IQH18" s="192"/>
      <c r="IQI18" s="192"/>
      <c r="IQJ18" s="192"/>
      <c r="IQK18" s="192"/>
      <c r="IQL18" s="192"/>
      <c r="IQM18" s="192"/>
      <c r="IQN18" s="192"/>
      <c r="IQO18" s="192"/>
      <c r="IQP18" s="192"/>
      <c r="IQQ18" s="192"/>
      <c r="IQR18" s="192"/>
      <c r="IQS18" s="192"/>
      <c r="IQT18" s="192"/>
      <c r="IQU18" s="192"/>
      <c r="IQV18" s="192"/>
      <c r="IQW18" s="192"/>
      <c r="IQX18" s="192"/>
      <c r="IQY18" s="192"/>
      <c r="IQZ18" s="192"/>
      <c r="IRA18" s="192"/>
      <c r="IRB18" s="192"/>
      <c r="IRC18" s="192"/>
      <c r="IRD18" s="192"/>
      <c r="IRE18" s="192"/>
      <c r="IRF18" s="192"/>
      <c r="IRG18" s="192"/>
      <c r="IRH18" s="192"/>
      <c r="IRI18" s="192"/>
      <c r="IRJ18" s="192"/>
      <c r="IRK18" s="192"/>
      <c r="IRL18" s="192"/>
      <c r="IRM18" s="192"/>
      <c r="IRN18" s="192"/>
      <c r="IRO18" s="192"/>
      <c r="IRP18" s="192"/>
      <c r="IRQ18" s="192"/>
      <c r="IRR18" s="192"/>
      <c r="IRS18" s="192"/>
      <c r="IRT18" s="192"/>
      <c r="IRU18" s="192"/>
      <c r="IRV18" s="192"/>
      <c r="IRW18" s="192"/>
      <c r="IRX18" s="192"/>
      <c r="IRY18" s="192"/>
      <c r="IRZ18" s="192"/>
      <c r="ISA18" s="192"/>
      <c r="ISB18" s="192"/>
      <c r="ISC18" s="192"/>
      <c r="ISD18" s="192"/>
      <c r="ISE18" s="192"/>
      <c r="ISF18" s="192"/>
      <c r="ISG18" s="192"/>
      <c r="ISH18" s="192"/>
      <c r="ISI18" s="192"/>
      <c r="ISJ18" s="192"/>
      <c r="ISK18" s="192"/>
      <c r="ISL18" s="192"/>
      <c r="ISM18" s="192"/>
      <c r="ISN18" s="192"/>
      <c r="ISO18" s="192"/>
      <c r="ISP18" s="192"/>
      <c r="ISQ18" s="192"/>
      <c r="ISR18" s="192"/>
      <c r="ISS18" s="192"/>
      <c r="IST18" s="192"/>
      <c r="ISU18" s="192"/>
      <c r="ISV18" s="192"/>
      <c r="ISW18" s="192"/>
      <c r="ISX18" s="192"/>
      <c r="ISY18" s="192"/>
      <c r="ISZ18" s="192"/>
      <c r="ITA18" s="192"/>
      <c r="ITB18" s="192"/>
      <c r="ITC18" s="192"/>
      <c r="ITD18" s="192"/>
      <c r="ITE18" s="192"/>
      <c r="ITF18" s="192"/>
      <c r="ITG18" s="192"/>
      <c r="ITH18" s="192"/>
      <c r="ITI18" s="192"/>
      <c r="ITJ18" s="192"/>
      <c r="ITK18" s="192"/>
      <c r="ITL18" s="192"/>
      <c r="ITM18" s="192"/>
      <c r="ITN18" s="192"/>
      <c r="ITO18" s="192"/>
      <c r="ITP18" s="192"/>
      <c r="ITQ18" s="192"/>
      <c r="ITR18" s="192"/>
      <c r="ITS18" s="192"/>
      <c r="ITT18" s="192"/>
      <c r="ITU18" s="192"/>
      <c r="ITV18" s="192"/>
      <c r="ITW18" s="192"/>
      <c r="ITX18" s="192"/>
      <c r="ITY18" s="192"/>
      <c r="ITZ18" s="192"/>
      <c r="IUA18" s="192"/>
      <c r="IUB18" s="192"/>
      <c r="IUC18" s="192"/>
      <c r="IUD18" s="192"/>
      <c r="IUE18" s="192"/>
      <c r="IUF18" s="192"/>
      <c r="IUG18" s="192"/>
      <c r="IUH18" s="192"/>
      <c r="IUI18" s="192"/>
      <c r="IUJ18" s="192"/>
      <c r="IUK18" s="192"/>
      <c r="IUL18" s="192"/>
      <c r="IUM18" s="192"/>
      <c r="IUN18" s="192"/>
      <c r="IUO18" s="192"/>
      <c r="IUP18" s="192"/>
      <c r="IUQ18" s="192"/>
      <c r="IUR18" s="192"/>
      <c r="IUS18" s="192"/>
      <c r="IUT18" s="192"/>
      <c r="IUU18" s="192"/>
      <c r="IUV18" s="192"/>
      <c r="IUW18" s="192"/>
      <c r="IUX18" s="192"/>
      <c r="IUY18" s="192"/>
      <c r="IUZ18" s="192"/>
      <c r="IVA18" s="192"/>
      <c r="IVB18" s="192"/>
      <c r="IVC18" s="192"/>
      <c r="IVD18" s="192"/>
      <c r="IVE18" s="192"/>
      <c r="IVF18" s="192"/>
      <c r="IVG18" s="192"/>
      <c r="IVH18" s="192"/>
      <c r="IVI18" s="192"/>
      <c r="IVJ18" s="192"/>
      <c r="IVK18" s="192"/>
      <c r="IVL18" s="192"/>
      <c r="IVM18" s="192"/>
      <c r="IVN18" s="192"/>
      <c r="IVO18" s="192"/>
      <c r="IVP18" s="192"/>
      <c r="IVQ18" s="192"/>
      <c r="IVR18" s="192"/>
      <c r="IVS18" s="192"/>
      <c r="IVT18" s="192"/>
      <c r="IVU18" s="192"/>
      <c r="IVV18" s="192"/>
      <c r="IVW18" s="192"/>
      <c r="IVX18" s="192"/>
      <c r="IVY18" s="192"/>
      <c r="IVZ18" s="192"/>
      <c r="IWA18" s="192"/>
      <c r="IWB18" s="192"/>
      <c r="IWC18" s="192"/>
      <c r="IWD18" s="192"/>
      <c r="IWE18" s="192"/>
      <c r="IWF18" s="192"/>
      <c r="IWG18" s="192"/>
      <c r="IWH18" s="192"/>
      <c r="IWI18" s="192"/>
      <c r="IWJ18" s="192"/>
      <c r="IWK18" s="192"/>
      <c r="IWL18" s="192"/>
      <c r="IWM18" s="192"/>
      <c r="IWN18" s="192"/>
      <c r="IWO18" s="192"/>
      <c r="IWP18" s="192"/>
      <c r="IWQ18" s="192"/>
      <c r="IWR18" s="192"/>
      <c r="IWS18" s="192"/>
      <c r="IWT18" s="192"/>
      <c r="IWU18" s="192"/>
      <c r="IWV18" s="192"/>
      <c r="IWW18" s="192"/>
      <c r="IWX18" s="192"/>
      <c r="IWY18" s="192"/>
      <c r="IWZ18" s="192"/>
      <c r="IXA18" s="192"/>
      <c r="IXB18" s="192"/>
      <c r="IXC18" s="192"/>
      <c r="IXD18" s="192"/>
      <c r="IXE18" s="192"/>
      <c r="IXF18" s="192"/>
      <c r="IXG18" s="192"/>
      <c r="IXH18" s="192"/>
      <c r="IXI18" s="192"/>
      <c r="IXJ18" s="192"/>
      <c r="IXK18" s="192"/>
      <c r="IXL18" s="192"/>
      <c r="IXM18" s="192"/>
      <c r="IXN18" s="192"/>
      <c r="IXO18" s="192"/>
      <c r="IXP18" s="192"/>
      <c r="IXQ18" s="192"/>
      <c r="IXR18" s="192"/>
      <c r="IXS18" s="192"/>
      <c r="IXT18" s="192"/>
      <c r="IXU18" s="192"/>
      <c r="IXV18" s="192"/>
      <c r="IXW18" s="192"/>
      <c r="IXX18" s="192"/>
      <c r="IXY18" s="192"/>
      <c r="IXZ18" s="192"/>
      <c r="IYA18" s="192"/>
      <c r="IYB18" s="192"/>
      <c r="IYC18" s="192"/>
      <c r="IYD18" s="192"/>
      <c r="IYE18" s="192"/>
      <c r="IYF18" s="192"/>
      <c r="IYG18" s="192"/>
      <c r="IYH18" s="192"/>
      <c r="IYI18" s="192"/>
      <c r="IYJ18" s="192"/>
      <c r="IYK18" s="192"/>
      <c r="IYL18" s="192"/>
      <c r="IYM18" s="192"/>
      <c r="IYN18" s="192"/>
      <c r="IYO18" s="192"/>
      <c r="IYP18" s="192"/>
      <c r="IYQ18" s="192"/>
      <c r="IYR18" s="192"/>
      <c r="IYS18" s="192"/>
      <c r="IYT18" s="192"/>
      <c r="IYU18" s="192"/>
      <c r="IYV18" s="192"/>
      <c r="IYW18" s="192"/>
      <c r="IYX18" s="192"/>
      <c r="IYY18" s="192"/>
      <c r="IYZ18" s="192"/>
      <c r="IZA18" s="192"/>
      <c r="IZB18" s="192"/>
      <c r="IZC18" s="192"/>
      <c r="IZD18" s="192"/>
      <c r="IZE18" s="192"/>
      <c r="IZF18" s="192"/>
      <c r="IZG18" s="192"/>
      <c r="IZH18" s="192"/>
      <c r="IZI18" s="192"/>
      <c r="IZJ18" s="192"/>
      <c r="IZK18" s="192"/>
      <c r="IZL18" s="192"/>
      <c r="IZM18" s="192"/>
      <c r="IZN18" s="192"/>
      <c r="IZO18" s="192"/>
      <c r="IZP18" s="192"/>
      <c r="IZQ18" s="192"/>
      <c r="IZR18" s="192"/>
      <c r="IZS18" s="192"/>
      <c r="IZT18" s="192"/>
      <c r="IZU18" s="192"/>
      <c r="IZV18" s="192"/>
      <c r="IZW18" s="192"/>
      <c r="IZX18" s="192"/>
      <c r="IZY18" s="192"/>
      <c r="IZZ18" s="192"/>
      <c r="JAA18" s="192"/>
      <c r="JAB18" s="192"/>
      <c r="JAC18" s="192"/>
      <c r="JAD18" s="192"/>
      <c r="JAE18" s="192"/>
      <c r="JAF18" s="192"/>
      <c r="JAG18" s="192"/>
      <c r="JAH18" s="192"/>
      <c r="JAI18" s="192"/>
      <c r="JAJ18" s="192"/>
      <c r="JAK18" s="192"/>
      <c r="JAL18" s="192"/>
      <c r="JAM18" s="192"/>
      <c r="JAN18" s="192"/>
      <c r="JAO18" s="192"/>
      <c r="JAP18" s="192"/>
      <c r="JAQ18" s="192"/>
      <c r="JAR18" s="192"/>
      <c r="JAS18" s="192"/>
      <c r="JAT18" s="192"/>
      <c r="JAU18" s="192"/>
      <c r="JAV18" s="192"/>
      <c r="JAW18" s="192"/>
      <c r="JAX18" s="192"/>
      <c r="JAY18" s="192"/>
      <c r="JAZ18" s="192"/>
      <c r="JBA18" s="192"/>
      <c r="JBB18" s="192"/>
      <c r="JBC18" s="192"/>
      <c r="JBD18" s="192"/>
      <c r="JBE18" s="192"/>
      <c r="JBF18" s="192"/>
      <c r="JBG18" s="192"/>
      <c r="JBH18" s="192"/>
      <c r="JBI18" s="192"/>
      <c r="JBJ18" s="192"/>
      <c r="JBK18" s="192"/>
      <c r="JBL18" s="192"/>
      <c r="JBM18" s="192"/>
      <c r="JBN18" s="192"/>
      <c r="JBO18" s="192"/>
      <c r="JBP18" s="192"/>
      <c r="JBQ18" s="192"/>
      <c r="JBR18" s="192"/>
      <c r="JBS18" s="192"/>
      <c r="JBT18" s="192"/>
      <c r="JBU18" s="192"/>
      <c r="JBV18" s="192"/>
      <c r="JBW18" s="192"/>
      <c r="JBX18" s="192"/>
      <c r="JBY18" s="192"/>
      <c r="JBZ18" s="192"/>
      <c r="JCA18" s="192"/>
      <c r="JCB18" s="192"/>
      <c r="JCC18" s="192"/>
      <c r="JCD18" s="192"/>
      <c r="JCE18" s="192"/>
      <c r="JCF18" s="192"/>
      <c r="JCG18" s="192"/>
      <c r="JCH18" s="192"/>
      <c r="JCI18" s="192"/>
      <c r="JCJ18" s="192"/>
      <c r="JCK18" s="192"/>
      <c r="JCL18" s="192"/>
      <c r="JCM18" s="192"/>
      <c r="JCN18" s="192"/>
      <c r="JCO18" s="192"/>
      <c r="JCP18" s="192"/>
      <c r="JCQ18" s="192"/>
      <c r="JCR18" s="192"/>
      <c r="JCS18" s="192"/>
      <c r="JCT18" s="192"/>
      <c r="JCU18" s="192"/>
      <c r="JCV18" s="192"/>
      <c r="JCW18" s="192"/>
      <c r="JCX18" s="192"/>
      <c r="JCY18" s="192"/>
      <c r="JCZ18" s="192"/>
      <c r="JDA18" s="192"/>
      <c r="JDB18" s="192"/>
      <c r="JDC18" s="192"/>
      <c r="JDD18" s="192"/>
      <c r="JDE18" s="192"/>
      <c r="JDF18" s="192"/>
      <c r="JDG18" s="192"/>
      <c r="JDH18" s="192"/>
      <c r="JDI18" s="192"/>
      <c r="JDJ18" s="192"/>
      <c r="JDK18" s="192"/>
      <c r="JDL18" s="192"/>
      <c r="JDM18" s="192"/>
      <c r="JDN18" s="192"/>
      <c r="JDO18" s="192"/>
      <c r="JDP18" s="192"/>
      <c r="JDQ18" s="192"/>
      <c r="JDR18" s="192"/>
      <c r="JDS18" s="192"/>
      <c r="JDT18" s="192"/>
      <c r="JDU18" s="192"/>
      <c r="JDV18" s="192"/>
      <c r="JDW18" s="192"/>
      <c r="JDX18" s="192"/>
      <c r="JDY18" s="192"/>
      <c r="JDZ18" s="192"/>
      <c r="JEA18" s="192"/>
      <c r="JEB18" s="192"/>
      <c r="JEC18" s="192"/>
      <c r="JED18" s="192"/>
      <c r="JEE18" s="192"/>
      <c r="JEF18" s="192"/>
      <c r="JEG18" s="192"/>
      <c r="JEH18" s="192"/>
      <c r="JEI18" s="192"/>
      <c r="JEJ18" s="192"/>
      <c r="JEK18" s="192"/>
      <c r="JEL18" s="192"/>
      <c r="JEM18" s="192"/>
      <c r="JEN18" s="192"/>
      <c r="JEO18" s="192"/>
      <c r="JEP18" s="192"/>
      <c r="JEQ18" s="192"/>
      <c r="JER18" s="192"/>
      <c r="JES18" s="192"/>
      <c r="JET18" s="192"/>
      <c r="JEU18" s="192"/>
      <c r="JEV18" s="192"/>
      <c r="JEW18" s="192"/>
      <c r="JEX18" s="192"/>
      <c r="JEY18" s="192"/>
      <c r="JEZ18" s="192"/>
      <c r="JFA18" s="192"/>
      <c r="JFB18" s="192"/>
      <c r="JFC18" s="192"/>
      <c r="JFD18" s="192"/>
      <c r="JFE18" s="192"/>
      <c r="JFF18" s="192"/>
      <c r="JFG18" s="192"/>
      <c r="JFH18" s="192"/>
      <c r="JFI18" s="192"/>
      <c r="JFJ18" s="192"/>
      <c r="JFK18" s="192"/>
      <c r="JFL18" s="192"/>
      <c r="JFM18" s="192"/>
      <c r="JFN18" s="192"/>
      <c r="JFO18" s="192"/>
      <c r="JFP18" s="192"/>
      <c r="JFQ18" s="192"/>
      <c r="JFR18" s="192"/>
      <c r="JFS18" s="192"/>
      <c r="JFT18" s="192"/>
      <c r="JFU18" s="192"/>
      <c r="JFV18" s="192"/>
      <c r="JFW18" s="192"/>
      <c r="JFX18" s="192"/>
      <c r="JFY18" s="192"/>
      <c r="JFZ18" s="192"/>
      <c r="JGA18" s="192"/>
      <c r="JGB18" s="192"/>
      <c r="JGC18" s="192"/>
      <c r="JGD18" s="192"/>
      <c r="JGE18" s="192"/>
      <c r="JGF18" s="192"/>
      <c r="JGG18" s="192"/>
      <c r="JGH18" s="192"/>
      <c r="JGI18" s="192"/>
      <c r="JGJ18" s="192"/>
      <c r="JGK18" s="192"/>
      <c r="JGL18" s="192"/>
      <c r="JGM18" s="192"/>
      <c r="JGN18" s="192"/>
      <c r="JGO18" s="192"/>
      <c r="JGP18" s="192"/>
      <c r="JGQ18" s="192"/>
      <c r="JGR18" s="192"/>
      <c r="JGS18" s="192"/>
      <c r="JGT18" s="192"/>
      <c r="JGU18" s="192"/>
      <c r="JGV18" s="192"/>
      <c r="JGW18" s="192"/>
      <c r="JGX18" s="192"/>
      <c r="JGY18" s="192"/>
      <c r="JGZ18" s="192"/>
      <c r="JHA18" s="192"/>
      <c r="JHB18" s="192"/>
      <c r="JHC18" s="192"/>
      <c r="JHD18" s="192"/>
      <c r="JHE18" s="192"/>
      <c r="JHF18" s="192"/>
      <c r="JHG18" s="192"/>
      <c r="JHH18" s="192"/>
      <c r="JHI18" s="192"/>
      <c r="JHJ18" s="192"/>
      <c r="JHK18" s="192"/>
      <c r="JHL18" s="192"/>
      <c r="JHM18" s="192"/>
      <c r="JHN18" s="192"/>
      <c r="JHO18" s="192"/>
      <c r="JHP18" s="192"/>
      <c r="JHQ18" s="192"/>
      <c r="JHR18" s="192"/>
      <c r="JHS18" s="192"/>
      <c r="JHT18" s="192"/>
      <c r="JHU18" s="192"/>
      <c r="JHV18" s="192"/>
      <c r="JHW18" s="192"/>
      <c r="JHX18" s="192"/>
      <c r="JHY18" s="192"/>
      <c r="JHZ18" s="192"/>
      <c r="JIA18" s="192"/>
      <c r="JIB18" s="192"/>
      <c r="JIC18" s="192"/>
      <c r="JID18" s="192"/>
      <c r="JIE18" s="192"/>
      <c r="JIF18" s="192"/>
      <c r="JIG18" s="192"/>
      <c r="JIH18" s="192"/>
      <c r="JII18" s="192"/>
      <c r="JIJ18" s="192"/>
      <c r="JIK18" s="192"/>
      <c r="JIL18" s="192"/>
      <c r="JIM18" s="192"/>
      <c r="JIN18" s="192"/>
      <c r="JIO18" s="192"/>
      <c r="JIP18" s="192"/>
      <c r="JIQ18" s="192"/>
      <c r="JIR18" s="192"/>
      <c r="JIS18" s="192"/>
      <c r="JIT18" s="192"/>
      <c r="JIU18" s="192"/>
      <c r="JIV18" s="192"/>
      <c r="JIW18" s="192"/>
      <c r="JIX18" s="192"/>
      <c r="JIY18" s="192"/>
      <c r="JIZ18" s="192"/>
      <c r="JJA18" s="192"/>
      <c r="JJB18" s="192"/>
      <c r="JJC18" s="192"/>
      <c r="JJD18" s="192"/>
      <c r="JJE18" s="192"/>
      <c r="JJF18" s="192"/>
      <c r="JJG18" s="192"/>
      <c r="JJH18" s="192"/>
      <c r="JJI18" s="192"/>
      <c r="JJJ18" s="192"/>
      <c r="JJK18" s="192"/>
      <c r="JJL18" s="192"/>
      <c r="JJM18" s="192"/>
      <c r="JJN18" s="192"/>
      <c r="JJO18" s="192"/>
      <c r="JJP18" s="192"/>
      <c r="JJQ18" s="192"/>
      <c r="JJR18" s="192"/>
      <c r="JJS18" s="192"/>
      <c r="JJT18" s="192"/>
      <c r="JJU18" s="192"/>
      <c r="JJV18" s="192"/>
      <c r="JJW18" s="192"/>
      <c r="JJX18" s="192"/>
      <c r="JJY18" s="192"/>
      <c r="JJZ18" s="192"/>
      <c r="JKA18" s="192"/>
      <c r="JKB18" s="192"/>
      <c r="JKC18" s="192"/>
      <c r="JKD18" s="192"/>
      <c r="JKE18" s="192"/>
      <c r="JKF18" s="192"/>
      <c r="JKG18" s="192"/>
      <c r="JKH18" s="192"/>
      <c r="JKI18" s="192"/>
      <c r="JKJ18" s="192"/>
      <c r="JKK18" s="192"/>
      <c r="JKL18" s="192"/>
      <c r="JKM18" s="192"/>
      <c r="JKN18" s="192"/>
      <c r="JKO18" s="192"/>
      <c r="JKP18" s="192"/>
      <c r="JKQ18" s="192"/>
      <c r="JKR18" s="192"/>
      <c r="JKS18" s="192"/>
      <c r="JKT18" s="192"/>
      <c r="JKU18" s="192"/>
      <c r="JKV18" s="192"/>
      <c r="JKW18" s="192"/>
      <c r="JKX18" s="192"/>
      <c r="JKY18" s="192"/>
      <c r="JKZ18" s="192"/>
      <c r="JLA18" s="192"/>
      <c r="JLB18" s="192"/>
      <c r="JLC18" s="192"/>
      <c r="JLD18" s="192"/>
      <c r="JLE18" s="192"/>
      <c r="JLF18" s="192"/>
      <c r="JLG18" s="192"/>
      <c r="JLH18" s="192"/>
      <c r="JLI18" s="192"/>
      <c r="JLJ18" s="192"/>
      <c r="JLK18" s="192"/>
      <c r="JLL18" s="192"/>
      <c r="JLM18" s="192"/>
      <c r="JLN18" s="192"/>
      <c r="JLO18" s="192"/>
      <c r="JLP18" s="192"/>
      <c r="JLQ18" s="192"/>
      <c r="JLR18" s="192"/>
      <c r="JLS18" s="192"/>
      <c r="JLT18" s="192"/>
      <c r="JLU18" s="192"/>
      <c r="JLV18" s="192"/>
      <c r="JLW18" s="192"/>
      <c r="JLX18" s="192"/>
      <c r="JLY18" s="192"/>
      <c r="JLZ18" s="192"/>
      <c r="JMA18" s="192"/>
      <c r="JMB18" s="192"/>
      <c r="JMC18" s="192"/>
      <c r="JMD18" s="192"/>
      <c r="JME18" s="192"/>
      <c r="JMF18" s="192"/>
      <c r="JMG18" s="192"/>
      <c r="JMH18" s="192"/>
      <c r="JMI18" s="192"/>
      <c r="JMJ18" s="192"/>
      <c r="JMK18" s="192"/>
      <c r="JML18" s="192"/>
      <c r="JMM18" s="192"/>
      <c r="JMN18" s="192"/>
      <c r="JMO18" s="192"/>
      <c r="JMP18" s="192"/>
      <c r="JMQ18" s="192"/>
      <c r="JMR18" s="192"/>
      <c r="JMS18" s="192"/>
      <c r="JMT18" s="192"/>
      <c r="JMU18" s="192"/>
      <c r="JMV18" s="192"/>
      <c r="JMW18" s="192"/>
      <c r="JMX18" s="192"/>
      <c r="JMY18" s="192"/>
      <c r="JMZ18" s="192"/>
      <c r="JNA18" s="192"/>
      <c r="JNB18" s="192"/>
      <c r="JNC18" s="192"/>
      <c r="JND18" s="192"/>
      <c r="JNE18" s="192"/>
      <c r="JNF18" s="192"/>
      <c r="JNG18" s="192"/>
      <c r="JNH18" s="192"/>
      <c r="JNI18" s="192"/>
      <c r="JNJ18" s="192"/>
      <c r="JNK18" s="192"/>
      <c r="JNL18" s="192"/>
      <c r="JNM18" s="192"/>
      <c r="JNN18" s="192"/>
      <c r="JNO18" s="192"/>
      <c r="JNP18" s="192"/>
      <c r="JNQ18" s="192"/>
      <c r="JNR18" s="192"/>
      <c r="JNS18" s="192"/>
      <c r="JNT18" s="192"/>
      <c r="JNU18" s="192"/>
      <c r="JNV18" s="192"/>
      <c r="JNW18" s="192"/>
      <c r="JNX18" s="192"/>
      <c r="JNY18" s="192"/>
      <c r="JNZ18" s="192"/>
      <c r="JOA18" s="192"/>
      <c r="JOB18" s="192"/>
      <c r="JOC18" s="192"/>
      <c r="JOD18" s="192"/>
      <c r="JOE18" s="192"/>
      <c r="JOF18" s="192"/>
      <c r="JOG18" s="192"/>
      <c r="JOH18" s="192"/>
      <c r="JOI18" s="192"/>
      <c r="JOJ18" s="192"/>
      <c r="JOK18" s="192"/>
      <c r="JOL18" s="192"/>
      <c r="JOM18" s="192"/>
      <c r="JON18" s="192"/>
      <c r="JOO18" s="192"/>
      <c r="JOP18" s="192"/>
      <c r="JOQ18" s="192"/>
      <c r="JOR18" s="192"/>
      <c r="JOS18" s="192"/>
      <c r="JOT18" s="192"/>
      <c r="JOU18" s="192"/>
      <c r="JOV18" s="192"/>
      <c r="JOW18" s="192"/>
      <c r="JOX18" s="192"/>
      <c r="JOY18" s="192"/>
      <c r="JOZ18" s="192"/>
      <c r="JPA18" s="192"/>
      <c r="JPB18" s="192"/>
      <c r="JPC18" s="192"/>
      <c r="JPD18" s="192"/>
      <c r="JPE18" s="192"/>
      <c r="JPF18" s="192"/>
      <c r="JPG18" s="192"/>
      <c r="JPH18" s="192"/>
      <c r="JPI18" s="192"/>
      <c r="JPJ18" s="192"/>
      <c r="JPK18" s="192"/>
      <c r="JPL18" s="192"/>
      <c r="JPM18" s="192"/>
      <c r="JPN18" s="192"/>
      <c r="JPO18" s="192"/>
      <c r="JPP18" s="192"/>
      <c r="JPQ18" s="192"/>
      <c r="JPR18" s="192"/>
      <c r="JPS18" s="192"/>
      <c r="JPT18" s="192"/>
      <c r="JPU18" s="192"/>
      <c r="JPV18" s="192"/>
      <c r="JPW18" s="192"/>
      <c r="JPX18" s="192"/>
      <c r="JPY18" s="192"/>
      <c r="JPZ18" s="192"/>
      <c r="JQA18" s="192"/>
      <c r="JQB18" s="192"/>
      <c r="JQC18" s="192"/>
      <c r="JQD18" s="192"/>
      <c r="JQE18" s="192"/>
      <c r="JQF18" s="192"/>
      <c r="JQG18" s="192"/>
      <c r="JQH18" s="192"/>
      <c r="JQI18" s="192"/>
      <c r="JQJ18" s="192"/>
      <c r="JQK18" s="192"/>
      <c r="JQL18" s="192"/>
      <c r="JQM18" s="192"/>
      <c r="JQN18" s="192"/>
      <c r="JQO18" s="192"/>
      <c r="JQP18" s="192"/>
      <c r="JQQ18" s="192"/>
      <c r="JQR18" s="192"/>
      <c r="JQS18" s="192"/>
      <c r="JQT18" s="192"/>
      <c r="JQU18" s="192"/>
      <c r="JQV18" s="192"/>
      <c r="JQW18" s="192"/>
      <c r="JQX18" s="192"/>
      <c r="JQY18" s="192"/>
      <c r="JQZ18" s="192"/>
      <c r="JRA18" s="192"/>
      <c r="JRB18" s="192"/>
      <c r="JRC18" s="192"/>
      <c r="JRD18" s="192"/>
      <c r="JRE18" s="192"/>
      <c r="JRF18" s="192"/>
      <c r="JRG18" s="192"/>
      <c r="JRH18" s="192"/>
      <c r="JRI18" s="192"/>
      <c r="JRJ18" s="192"/>
      <c r="JRK18" s="192"/>
      <c r="JRL18" s="192"/>
      <c r="JRM18" s="192"/>
      <c r="JRN18" s="192"/>
      <c r="JRO18" s="192"/>
      <c r="JRP18" s="192"/>
      <c r="JRQ18" s="192"/>
      <c r="JRR18" s="192"/>
      <c r="JRS18" s="192"/>
      <c r="JRT18" s="192"/>
      <c r="JRU18" s="192"/>
      <c r="JRV18" s="192"/>
      <c r="JRW18" s="192"/>
      <c r="JRX18" s="192"/>
      <c r="JRY18" s="192"/>
      <c r="JRZ18" s="192"/>
      <c r="JSA18" s="192"/>
      <c r="JSB18" s="192"/>
      <c r="JSC18" s="192"/>
      <c r="JSD18" s="192"/>
      <c r="JSE18" s="192"/>
      <c r="JSF18" s="192"/>
      <c r="JSG18" s="192"/>
      <c r="JSH18" s="192"/>
      <c r="JSI18" s="192"/>
      <c r="JSJ18" s="192"/>
      <c r="JSK18" s="192"/>
      <c r="JSL18" s="192"/>
      <c r="JSM18" s="192"/>
      <c r="JSN18" s="192"/>
      <c r="JSO18" s="192"/>
      <c r="JSP18" s="192"/>
      <c r="JSQ18" s="192"/>
      <c r="JSR18" s="192"/>
      <c r="JSS18" s="192"/>
      <c r="JST18" s="192"/>
      <c r="JSU18" s="192"/>
      <c r="JSV18" s="192"/>
      <c r="JSW18" s="192"/>
      <c r="JSX18" s="192"/>
      <c r="JSY18" s="192"/>
      <c r="JSZ18" s="192"/>
      <c r="JTA18" s="192"/>
      <c r="JTB18" s="192"/>
      <c r="JTC18" s="192"/>
      <c r="JTD18" s="192"/>
      <c r="JTE18" s="192"/>
      <c r="JTF18" s="192"/>
      <c r="JTG18" s="192"/>
      <c r="JTH18" s="192"/>
      <c r="JTI18" s="192"/>
      <c r="JTJ18" s="192"/>
      <c r="JTK18" s="192"/>
      <c r="JTL18" s="192"/>
      <c r="JTM18" s="192"/>
      <c r="JTN18" s="192"/>
      <c r="JTO18" s="192"/>
      <c r="JTP18" s="192"/>
      <c r="JTQ18" s="192"/>
      <c r="JTR18" s="192"/>
      <c r="JTS18" s="192"/>
      <c r="JTT18" s="192"/>
      <c r="JTU18" s="192"/>
      <c r="JTV18" s="192"/>
      <c r="JTW18" s="192"/>
      <c r="JTX18" s="192"/>
      <c r="JTY18" s="192"/>
      <c r="JTZ18" s="192"/>
      <c r="JUA18" s="192"/>
      <c r="JUB18" s="192"/>
      <c r="JUC18" s="192"/>
      <c r="JUD18" s="192"/>
      <c r="JUE18" s="192"/>
      <c r="JUF18" s="192"/>
      <c r="JUG18" s="192"/>
      <c r="JUH18" s="192"/>
      <c r="JUI18" s="192"/>
      <c r="JUJ18" s="192"/>
      <c r="JUK18" s="192"/>
      <c r="JUL18" s="192"/>
      <c r="JUM18" s="192"/>
      <c r="JUN18" s="192"/>
      <c r="JUO18" s="192"/>
      <c r="JUP18" s="192"/>
      <c r="JUQ18" s="192"/>
      <c r="JUR18" s="192"/>
      <c r="JUS18" s="192"/>
      <c r="JUT18" s="192"/>
      <c r="JUU18" s="192"/>
      <c r="JUV18" s="192"/>
      <c r="JUW18" s="192"/>
      <c r="JUX18" s="192"/>
      <c r="JUY18" s="192"/>
      <c r="JUZ18" s="192"/>
      <c r="JVA18" s="192"/>
      <c r="JVB18" s="192"/>
      <c r="JVC18" s="192"/>
      <c r="JVD18" s="192"/>
      <c r="JVE18" s="192"/>
      <c r="JVF18" s="192"/>
      <c r="JVG18" s="192"/>
      <c r="JVH18" s="192"/>
      <c r="JVI18" s="192"/>
      <c r="JVJ18" s="192"/>
      <c r="JVK18" s="192"/>
      <c r="JVL18" s="192"/>
      <c r="JVM18" s="192"/>
      <c r="JVN18" s="192"/>
      <c r="JVO18" s="192"/>
      <c r="JVP18" s="192"/>
      <c r="JVQ18" s="192"/>
      <c r="JVR18" s="192"/>
      <c r="JVS18" s="192"/>
      <c r="JVT18" s="192"/>
      <c r="JVU18" s="192"/>
      <c r="JVV18" s="192"/>
      <c r="JVW18" s="192"/>
      <c r="JVX18" s="192"/>
      <c r="JVY18" s="192"/>
      <c r="JVZ18" s="192"/>
      <c r="JWA18" s="192"/>
      <c r="JWB18" s="192"/>
      <c r="JWC18" s="192"/>
      <c r="JWD18" s="192"/>
      <c r="JWE18" s="192"/>
      <c r="JWF18" s="192"/>
      <c r="JWG18" s="192"/>
      <c r="JWH18" s="192"/>
      <c r="JWI18" s="192"/>
      <c r="JWJ18" s="192"/>
      <c r="JWK18" s="192"/>
      <c r="JWL18" s="192"/>
      <c r="JWM18" s="192"/>
      <c r="JWN18" s="192"/>
      <c r="JWO18" s="192"/>
      <c r="JWP18" s="192"/>
      <c r="JWQ18" s="192"/>
      <c r="JWR18" s="192"/>
      <c r="JWS18" s="192"/>
      <c r="JWT18" s="192"/>
      <c r="JWU18" s="192"/>
      <c r="JWV18" s="192"/>
      <c r="JWW18" s="192"/>
      <c r="JWX18" s="192"/>
      <c r="JWY18" s="192"/>
      <c r="JWZ18" s="192"/>
      <c r="JXA18" s="192"/>
      <c r="JXB18" s="192"/>
      <c r="JXC18" s="192"/>
      <c r="JXD18" s="192"/>
      <c r="JXE18" s="192"/>
      <c r="JXF18" s="192"/>
      <c r="JXG18" s="192"/>
      <c r="JXH18" s="192"/>
      <c r="JXI18" s="192"/>
      <c r="JXJ18" s="192"/>
      <c r="JXK18" s="192"/>
      <c r="JXL18" s="192"/>
      <c r="JXM18" s="192"/>
      <c r="JXN18" s="192"/>
      <c r="JXO18" s="192"/>
      <c r="JXP18" s="192"/>
      <c r="JXQ18" s="192"/>
      <c r="JXR18" s="192"/>
      <c r="JXS18" s="192"/>
      <c r="JXT18" s="192"/>
      <c r="JXU18" s="192"/>
      <c r="JXV18" s="192"/>
      <c r="JXW18" s="192"/>
      <c r="JXX18" s="192"/>
      <c r="JXY18" s="192"/>
      <c r="JXZ18" s="192"/>
      <c r="JYA18" s="192"/>
      <c r="JYB18" s="192"/>
      <c r="JYC18" s="192"/>
      <c r="JYD18" s="192"/>
      <c r="JYE18" s="192"/>
      <c r="JYF18" s="192"/>
      <c r="JYG18" s="192"/>
      <c r="JYH18" s="192"/>
      <c r="JYI18" s="192"/>
      <c r="JYJ18" s="192"/>
      <c r="JYK18" s="192"/>
      <c r="JYL18" s="192"/>
      <c r="JYM18" s="192"/>
      <c r="JYN18" s="192"/>
      <c r="JYO18" s="192"/>
      <c r="JYP18" s="192"/>
      <c r="JYQ18" s="192"/>
      <c r="JYR18" s="192"/>
      <c r="JYS18" s="192"/>
      <c r="JYT18" s="192"/>
      <c r="JYU18" s="192"/>
      <c r="JYV18" s="192"/>
      <c r="JYW18" s="192"/>
      <c r="JYX18" s="192"/>
      <c r="JYY18" s="192"/>
      <c r="JYZ18" s="192"/>
      <c r="JZA18" s="192"/>
      <c r="JZB18" s="192"/>
      <c r="JZC18" s="192"/>
      <c r="JZD18" s="192"/>
      <c r="JZE18" s="192"/>
      <c r="JZF18" s="192"/>
      <c r="JZG18" s="192"/>
      <c r="JZH18" s="192"/>
      <c r="JZI18" s="192"/>
      <c r="JZJ18" s="192"/>
      <c r="JZK18" s="192"/>
      <c r="JZL18" s="192"/>
      <c r="JZM18" s="192"/>
      <c r="JZN18" s="192"/>
      <c r="JZO18" s="192"/>
      <c r="JZP18" s="192"/>
      <c r="JZQ18" s="192"/>
      <c r="JZR18" s="192"/>
      <c r="JZS18" s="192"/>
      <c r="JZT18" s="192"/>
      <c r="JZU18" s="192"/>
      <c r="JZV18" s="192"/>
      <c r="JZW18" s="192"/>
      <c r="JZX18" s="192"/>
      <c r="JZY18" s="192"/>
      <c r="JZZ18" s="192"/>
      <c r="KAA18" s="192"/>
      <c r="KAB18" s="192"/>
      <c r="KAC18" s="192"/>
      <c r="KAD18" s="192"/>
      <c r="KAE18" s="192"/>
      <c r="KAF18" s="192"/>
      <c r="KAG18" s="192"/>
      <c r="KAH18" s="192"/>
      <c r="KAI18" s="192"/>
      <c r="KAJ18" s="192"/>
      <c r="KAK18" s="192"/>
      <c r="KAL18" s="192"/>
      <c r="KAM18" s="192"/>
      <c r="KAN18" s="192"/>
      <c r="KAO18" s="192"/>
      <c r="KAP18" s="192"/>
      <c r="KAQ18" s="192"/>
      <c r="KAR18" s="192"/>
      <c r="KAS18" s="192"/>
      <c r="KAT18" s="192"/>
      <c r="KAU18" s="192"/>
      <c r="KAV18" s="192"/>
      <c r="KAW18" s="192"/>
      <c r="KAX18" s="192"/>
      <c r="KAY18" s="192"/>
      <c r="KAZ18" s="192"/>
      <c r="KBA18" s="192"/>
      <c r="KBB18" s="192"/>
      <c r="KBC18" s="192"/>
      <c r="KBD18" s="192"/>
      <c r="KBE18" s="192"/>
      <c r="KBF18" s="192"/>
      <c r="KBG18" s="192"/>
      <c r="KBH18" s="192"/>
      <c r="KBI18" s="192"/>
      <c r="KBJ18" s="192"/>
      <c r="KBK18" s="192"/>
      <c r="KBL18" s="192"/>
      <c r="KBM18" s="192"/>
      <c r="KBN18" s="192"/>
      <c r="KBO18" s="192"/>
      <c r="KBP18" s="192"/>
      <c r="KBQ18" s="192"/>
      <c r="KBR18" s="192"/>
      <c r="KBS18" s="192"/>
      <c r="KBT18" s="192"/>
      <c r="KBU18" s="192"/>
      <c r="KBV18" s="192"/>
      <c r="KBW18" s="192"/>
      <c r="KBX18" s="192"/>
      <c r="KBY18" s="192"/>
      <c r="KBZ18" s="192"/>
      <c r="KCA18" s="192"/>
      <c r="KCB18" s="192"/>
      <c r="KCC18" s="192"/>
      <c r="KCD18" s="192"/>
      <c r="KCE18" s="192"/>
      <c r="KCF18" s="192"/>
      <c r="KCG18" s="192"/>
      <c r="KCH18" s="192"/>
      <c r="KCI18" s="192"/>
      <c r="KCJ18" s="192"/>
      <c r="KCK18" s="192"/>
      <c r="KCL18" s="192"/>
      <c r="KCM18" s="192"/>
      <c r="KCN18" s="192"/>
      <c r="KCO18" s="192"/>
      <c r="KCP18" s="192"/>
      <c r="KCQ18" s="192"/>
      <c r="KCR18" s="192"/>
      <c r="KCS18" s="192"/>
      <c r="KCT18" s="192"/>
      <c r="KCU18" s="192"/>
      <c r="KCV18" s="192"/>
      <c r="KCW18" s="192"/>
      <c r="KCX18" s="192"/>
      <c r="KCY18" s="192"/>
      <c r="KCZ18" s="192"/>
      <c r="KDA18" s="192"/>
      <c r="KDB18" s="192"/>
      <c r="KDC18" s="192"/>
      <c r="KDD18" s="192"/>
      <c r="KDE18" s="192"/>
      <c r="KDF18" s="192"/>
      <c r="KDG18" s="192"/>
      <c r="KDH18" s="192"/>
      <c r="KDI18" s="192"/>
      <c r="KDJ18" s="192"/>
      <c r="KDK18" s="192"/>
      <c r="KDL18" s="192"/>
      <c r="KDM18" s="192"/>
      <c r="KDN18" s="192"/>
      <c r="KDO18" s="192"/>
      <c r="KDP18" s="192"/>
      <c r="KDQ18" s="192"/>
      <c r="KDR18" s="192"/>
      <c r="KDS18" s="192"/>
      <c r="KDT18" s="192"/>
      <c r="KDU18" s="192"/>
      <c r="KDV18" s="192"/>
      <c r="KDW18" s="192"/>
      <c r="KDX18" s="192"/>
      <c r="KDY18" s="192"/>
      <c r="KDZ18" s="192"/>
      <c r="KEA18" s="192"/>
      <c r="KEB18" s="192"/>
      <c r="KEC18" s="192"/>
      <c r="KED18" s="192"/>
      <c r="KEE18" s="192"/>
      <c r="KEF18" s="192"/>
      <c r="KEG18" s="192"/>
      <c r="KEH18" s="192"/>
      <c r="KEI18" s="192"/>
      <c r="KEJ18" s="192"/>
      <c r="KEK18" s="192"/>
      <c r="KEL18" s="192"/>
      <c r="KEM18" s="192"/>
      <c r="KEN18" s="192"/>
      <c r="KEO18" s="192"/>
      <c r="KEP18" s="192"/>
      <c r="KEQ18" s="192"/>
      <c r="KER18" s="192"/>
      <c r="KES18" s="192"/>
      <c r="KET18" s="192"/>
      <c r="KEU18" s="192"/>
      <c r="KEV18" s="192"/>
      <c r="KEW18" s="192"/>
      <c r="KEX18" s="192"/>
      <c r="KEY18" s="192"/>
      <c r="KEZ18" s="192"/>
      <c r="KFA18" s="192"/>
      <c r="KFB18" s="192"/>
      <c r="KFC18" s="192"/>
      <c r="KFD18" s="192"/>
      <c r="KFE18" s="192"/>
      <c r="KFF18" s="192"/>
      <c r="KFG18" s="192"/>
      <c r="KFH18" s="192"/>
      <c r="KFI18" s="192"/>
      <c r="KFJ18" s="192"/>
      <c r="KFK18" s="192"/>
      <c r="KFL18" s="192"/>
      <c r="KFM18" s="192"/>
      <c r="KFN18" s="192"/>
      <c r="KFO18" s="192"/>
      <c r="KFP18" s="192"/>
      <c r="KFQ18" s="192"/>
      <c r="KFR18" s="192"/>
      <c r="KFS18" s="192"/>
      <c r="KFT18" s="192"/>
      <c r="KFU18" s="192"/>
      <c r="KFV18" s="192"/>
      <c r="KFW18" s="192"/>
      <c r="KFX18" s="192"/>
      <c r="KFY18" s="192"/>
      <c r="KFZ18" s="192"/>
      <c r="KGA18" s="192"/>
      <c r="KGB18" s="192"/>
      <c r="KGC18" s="192"/>
      <c r="KGD18" s="192"/>
      <c r="KGE18" s="192"/>
      <c r="KGF18" s="192"/>
      <c r="KGG18" s="192"/>
      <c r="KGH18" s="192"/>
      <c r="KGI18" s="192"/>
      <c r="KGJ18" s="192"/>
      <c r="KGK18" s="192"/>
      <c r="KGL18" s="192"/>
      <c r="KGM18" s="192"/>
      <c r="KGN18" s="192"/>
      <c r="KGO18" s="192"/>
      <c r="KGP18" s="192"/>
      <c r="KGQ18" s="192"/>
      <c r="KGR18" s="192"/>
      <c r="KGS18" s="192"/>
      <c r="KGT18" s="192"/>
      <c r="KGU18" s="192"/>
      <c r="KGV18" s="192"/>
      <c r="KGW18" s="192"/>
      <c r="KGX18" s="192"/>
      <c r="KGY18" s="192"/>
      <c r="KGZ18" s="192"/>
      <c r="KHA18" s="192"/>
      <c r="KHB18" s="192"/>
      <c r="KHC18" s="192"/>
      <c r="KHD18" s="192"/>
      <c r="KHE18" s="192"/>
      <c r="KHF18" s="192"/>
      <c r="KHG18" s="192"/>
      <c r="KHH18" s="192"/>
      <c r="KHI18" s="192"/>
      <c r="KHJ18" s="192"/>
      <c r="KHK18" s="192"/>
      <c r="KHL18" s="192"/>
      <c r="KHM18" s="192"/>
      <c r="KHN18" s="192"/>
      <c r="KHO18" s="192"/>
      <c r="KHP18" s="192"/>
      <c r="KHQ18" s="192"/>
      <c r="KHR18" s="192"/>
      <c r="KHS18" s="192"/>
      <c r="KHT18" s="192"/>
      <c r="KHU18" s="192"/>
      <c r="KHV18" s="192"/>
      <c r="KHW18" s="192"/>
      <c r="KHX18" s="192"/>
      <c r="KHY18" s="192"/>
      <c r="KHZ18" s="192"/>
      <c r="KIA18" s="192"/>
      <c r="KIB18" s="192"/>
      <c r="KIC18" s="192"/>
      <c r="KID18" s="192"/>
      <c r="KIE18" s="192"/>
      <c r="KIF18" s="192"/>
      <c r="KIG18" s="192"/>
      <c r="KIH18" s="192"/>
      <c r="KII18" s="192"/>
      <c r="KIJ18" s="192"/>
      <c r="KIK18" s="192"/>
      <c r="KIL18" s="192"/>
      <c r="KIM18" s="192"/>
      <c r="KIN18" s="192"/>
      <c r="KIO18" s="192"/>
      <c r="KIP18" s="192"/>
      <c r="KIQ18" s="192"/>
      <c r="KIR18" s="192"/>
      <c r="KIS18" s="192"/>
      <c r="KIT18" s="192"/>
      <c r="KIU18" s="192"/>
      <c r="KIV18" s="192"/>
      <c r="KIW18" s="192"/>
      <c r="KIX18" s="192"/>
      <c r="KIY18" s="192"/>
      <c r="KIZ18" s="192"/>
      <c r="KJA18" s="192"/>
      <c r="KJB18" s="192"/>
      <c r="KJC18" s="192"/>
      <c r="KJD18" s="192"/>
      <c r="KJE18" s="192"/>
      <c r="KJF18" s="192"/>
      <c r="KJG18" s="192"/>
      <c r="KJH18" s="192"/>
      <c r="KJI18" s="192"/>
      <c r="KJJ18" s="192"/>
      <c r="KJK18" s="192"/>
      <c r="KJL18" s="192"/>
      <c r="KJM18" s="192"/>
      <c r="KJN18" s="192"/>
      <c r="KJO18" s="192"/>
      <c r="KJP18" s="192"/>
      <c r="KJQ18" s="192"/>
      <c r="KJR18" s="192"/>
      <c r="KJS18" s="192"/>
      <c r="KJT18" s="192"/>
      <c r="KJU18" s="192"/>
      <c r="KJV18" s="192"/>
      <c r="KJW18" s="192"/>
      <c r="KJX18" s="192"/>
      <c r="KJY18" s="192"/>
      <c r="KJZ18" s="192"/>
      <c r="KKA18" s="192"/>
      <c r="KKB18" s="192"/>
      <c r="KKC18" s="192"/>
      <c r="KKD18" s="192"/>
      <c r="KKE18" s="192"/>
      <c r="KKF18" s="192"/>
      <c r="KKG18" s="192"/>
      <c r="KKH18" s="192"/>
      <c r="KKI18" s="192"/>
      <c r="KKJ18" s="192"/>
      <c r="KKK18" s="192"/>
      <c r="KKL18" s="192"/>
      <c r="KKM18" s="192"/>
      <c r="KKN18" s="192"/>
      <c r="KKO18" s="192"/>
      <c r="KKP18" s="192"/>
      <c r="KKQ18" s="192"/>
      <c r="KKR18" s="192"/>
      <c r="KKS18" s="192"/>
      <c r="KKT18" s="192"/>
      <c r="KKU18" s="192"/>
      <c r="KKV18" s="192"/>
      <c r="KKW18" s="192"/>
      <c r="KKX18" s="192"/>
      <c r="KKY18" s="192"/>
      <c r="KKZ18" s="192"/>
      <c r="KLA18" s="192"/>
      <c r="KLB18" s="192"/>
      <c r="KLC18" s="192"/>
      <c r="KLD18" s="192"/>
      <c r="KLE18" s="192"/>
      <c r="KLF18" s="192"/>
      <c r="KLG18" s="192"/>
      <c r="KLH18" s="192"/>
      <c r="KLI18" s="192"/>
      <c r="KLJ18" s="192"/>
      <c r="KLK18" s="192"/>
      <c r="KLL18" s="192"/>
      <c r="KLM18" s="192"/>
      <c r="KLN18" s="192"/>
      <c r="KLO18" s="192"/>
      <c r="KLP18" s="192"/>
      <c r="KLQ18" s="192"/>
      <c r="KLR18" s="192"/>
      <c r="KLS18" s="192"/>
      <c r="KLT18" s="192"/>
      <c r="KLU18" s="192"/>
      <c r="KLV18" s="192"/>
      <c r="KLW18" s="192"/>
      <c r="KLX18" s="192"/>
      <c r="KLY18" s="192"/>
      <c r="KLZ18" s="192"/>
      <c r="KMA18" s="192"/>
      <c r="KMB18" s="192"/>
      <c r="KMC18" s="192"/>
      <c r="KMD18" s="192"/>
      <c r="KME18" s="192"/>
      <c r="KMF18" s="192"/>
      <c r="KMG18" s="192"/>
      <c r="KMH18" s="192"/>
      <c r="KMI18" s="192"/>
      <c r="KMJ18" s="192"/>
      <c r="KMK18" s="192"/>
      <c r="KML18" s="192"/>
      <c r="KMM18" s="192"/>
      <c r="KMN18" s="192"/>
      <c r="KMO18" s="192"/>
      <c r="KMP18" s="192"/>
      <c r="KMQ18" s="192"/>
      <c r="KMR18" s="192"/>
      <c r="KMS18" s="192"/>
      <c r="KMT18" s="192"/>
      <c r="KMU18" s="192"/>
      <c r="KMV18" s="192"/>
      <c r="KMW18" s="192"/>
      <c r="KMX18" s="192"/>
      <c r="KMY18" s="192"/>
      <c r="KMZ18" s="192"/>
      <c r="KNA18" s="192"/>
      <c r="KNB18" s="192"/>
      <c r="KNC18" s="192"/>
      <c r="KND18" s="192"/>
      <c r="KNE18" s="192"/>
      <c r="KNF18" s="192"/>
      <c r="KNG18" s="192"/>
      <c r="KNH18" s="192"/>
      <c r="KNI18" s="192"/>
      <c r="KNJ18" s="192"/>
      <c r="KNK18" s="192"/>
      <c r="KNL18" s="192"/>
      <c r="KNM18" s="192"/>
      <c r="KNN18" s="192"/>
      <c r="KNO18" s="192"/>
      <c r="KNP18" s="192"/>
      <c r="KNQ18" s="192"/>
      <c r="KNR18" s="192"/>
      <c r="KNS18" s="192"/>
      <c r="KNT18" s="192"/>
      <c r="KNU18" s="192"/>
      <c r="KNV18" s="192"/>
      <c r="KNW18" s="192"/>
      <c r="KNX18" s="192"/>
      <c r="KNY18" s="192"/>
      <c r="KNZ18" s="192"/>
      <c r="KOA18" s="192"/>
      <c r="KOB18" s="192"/>
      <c r="KOC18" s="192"/>
      <c r="KOD18" s="192"/>
      <c r="KOE18" s="192"/>
      <c r="KOF18" s="192"/>
      <c r="KOG18" s="192"/>
      <c r="KOH18" s="192"/>
      <c r="KOI18" s="192"/>
      <c r="KOJ18" s="192"/>
      <c r="KOK18" s="192"/>
      <c r="KOL18" s="192"/>
      <c r="KOM18" s="192"/>
      <c r="KON18" s="192"/>
      <c r="KOO18" s="192"/>
      <c r="KOP18" s="192"/>
      <c r="KOQ18" s="192"/>
      <c r="KOR18" s="192"/>
      <c r="KOS18" s="192"/>
      <c r="KOT18" s="192"/>
      <c r="KOU18" s="192"/>
      <c r="KOV18" s="192"/>
      <c r="KOW18" s="192"/>
      <c r="KOX18" s="192"/>
      <c r="KOY18" s="192"/>
      <c r="KOZ18" s="192"/>
      <c r="KPA18" s="192"/>
      <c r="KPB18" s="192"/>
      <c r="KPC18" s="192"/>
      <c r="KPD18" s="192"/>
      <c r="KPE18" s="192"/>
      <c r="KPF18" s="192"/>
      <c r="KPG18" s="192"/>
      <c r="KPH18" s="192"/>
      <c r="KPI18" s="192"/>
      <c r="KPJ18" s="192"/>
      <c r="KPK18" s="192"/>
      <c r="KPL18" s="192"/>
      <c r="KPM18" s="192"/>
      <c r="KPN18" s="192"/>
      <c r="KPO18" s="192"/>
      <c r="KPP18" s="192"/>
      <c r="KPQ18" s="192"/>
      <c r="KPR18" s="192"/>
      <c r="KPS18" s="192"/>
      <c r="KPT18" s="192"/>
      <c r="KPU18" s="192"/>
      <c r="KPV18" s="192"/>
      <c r="KPW18" s="192"/>
      <c r="KPX18" s="192"/>
      <c r="KPY18" s="192"/>
      <c r="KPZ18" s="192"/>
      <c r="KQA18" s="192"/>
      <c r="KQB18" s="192"/>
      <c r="KQC18" s="192"/>
      <c r="KQD18" s="192"/>
      <c r="KQE18" s="192"/>
      <c r="KQF18" s="192"/>
      <c r="KQG18" s="192"/>
      <c r="KQH18" s="192"/>
      <c r="KQI18" s="192"/>
      <c r="KQJ18" s="192"/>
      <c r="KQK18" s="192"/>
      <c r="KQL18" s="192"/>
      <c r="KQM18" s="192"/>
      <c r="KQN18" s="192"/>
      <c r="KQO18" s="192"/>
      <c r="KQP18" s="192"/>
      <c r="KQQ18" s="192"/>
      <c r="KQR18" s="192"/>
      <c r="KQS18" s="192"/>
      <c r="KQT18" s="192"/>
      <c r="KQU18" s="192"/>
      <c r="KQV18" s="192"/>
      <c r="KQW18" s="192"/>
      <c r="KQX18" s="192"/>
      <c r="KQY18" s="192"/>
      <c r="KQZ18" s="192"/>
      <c r="KRA18" s="192"/>
      <c r="KRB18" s="192"/>
      <c r="KRC18" s="192"/>
      <c r="KRD18" s="192"/>
      <c r="KRE18" s="192"/>
      <c r="KRF18" s="192"/>
      <c r="KRG18" s="192"/>
      <c r="KRH18" s="192"/>
      <c r="KRI18" s="192"/>
      <c r="KRJ18" s="192"/>
      <c r="KRK18" s="192"/>
      <c r="KRL18" s="192"/>
      <c r="KRM18" s="192"/>
      <c r="KRN18" s="192"/>
      <c r="KRO18" s="192"/>
      <c r="KRP18" s="192"/>
      <c r="KRQ18" s="192"/>
      <c r="KRR18" s="192"/>
      <c r="KRS18" s="192"/>
      <c r="KRT18" s="192"/>
      <c r="KRU18" s="192"/>
      <c r="KRV18" s="192"/>
      <c r="KRW18" s="192"/>
      <c r="KRX18" s="192"/>
      <c r="KRY18" s="192"/>
      <c r="KRZ18" s="192"/>
      <c r="KSA18" s="192"/>
      <c r="KSB18" s="192"/>
      <c r="KSC18" s="192"/>
      <c r="KSD18" s="192"/>
      <c r="KSE18" s="192"/>
      <c r="KSF18" s="192"/>
      <c r="KSG18" s="192"/>
      <c r="KSH18" s="192"/>
      <c r="KSI18" s="192"/>
      <c r="KSJ18" s="192"/>
      <c r="KSK18" s="192"/>
      <c r="KSL18" s="192"/>
      <c r="KSM18" s="192"/>
      <c r="KSN18" s="192"/>
      <c r="KSO18" s="192"/>
      <c r="KSP18" s="192"/>
      <c r="KSQ18" s="192"/>
      <c r="KSR18" s="192"/>
      <c r="KSS18" s="192"/>
      <c r="KST18" s="192"/>
      <c r="KSU18" s="192"/>
      <c r="KSV18" s="192"/>
      <c r="KSW18" s="192"/>
      <c r="KSX18" s="192"/>
      <c r="KSY18" s="192"/>
      <c r="KSZ18" s="192"/>
      <c r="KTA18" s="192"/>
      <c r="KTB18" s="192"/>
      <c r="KTC18" s="192"/>
      <c r="KTD18" s="192"/>
      <c r="KTE18" s="192"/>
      <c r="KTF18" s="192"/>
      <c r="KTG18" s="192"/>
      <c r="KTH18" s="192"/>
      <c r="KTI18" s="192"/>
      <c r="KTJ18" s="192"/>
      <c r="KTK18" s="192"/>
      <c r="KTL18" s="192"/>
      <c r="KTM18" s="192"/>
      <c r="KTN18" s="192"/>
      <c r="KTO18" s="192"/>
      <c r="KTP18" s="192"/>
      <c r="KTQ18" s="192"/>
      <c r="KTR18" s="192"/>
      <c r="KTS18" s="192"/>
      <c r="KTT18" s="192"/>
      <c r="KTU18" s="192"/>
      <c r="KTV18" s="192"/>
      <c r="KTW18" s="192"/>
      <c r="KTX18" s="192"/>
      <c r="KTY18" s="192"/>
      <c r="KTZ18" s="192"/>
      <c r="KUA18" s="192"/>
      <c r="KUB18" s="192"/>
      <c r="KUC18" s="192"/>
      <c r="KUD18" s="192"/>
      <c r="KUE18" s="192"/>
      <c r="KUF18" s="192"/>
      <c r="KUG18" s="192"/>
      <c r="KUH18" s="192"/>
      <c r="KUI18" s="192"/>
      <c r="KUJ18" s="192"/>
      <c r="KUK18" s="192"/>
      <c r="KUL18" s="192"/>
      <c r="KUM18" s="192"/>
      <c r="KUN18" s="192"/>
      <c r="KUO18" s="192"/>
      <c r="KUP18" s="192"/>
      <c r="KUQ18" s="192"/>
      <c r="KUR18" s="192"/>
      <c r="KUS18" s="192"/>
      <c r="KUT18" s="192"/>
      <c r="KUU18" s="192"/>
      <c r="KUV18" s="192"/>
      <c r="KUW18" s="192"/>
      <c r="KUX18" s="192"/>
      <c r="KUY18" s="192"/>
      <c r="KUZ18" s="192"/>
      <c r="KVA18" s="192"/>
      <c r="KVB18" s="192"/>
      <c r="KVC18" s="192"/>
      <c r="KVD18" s="192"/>
      <c r="KVE18" s="192"/>
      <c r="KVF18" s="192"/>
      <c r="KVG18" s="192"/>
      <c r="KVH18" s="192"/>
      <c r="KVI18" s="192"/>
      <c r="KVJ18" s="192"/>
      <c r="KVK18" s="192"/>
      <c r="KVL18" s="192"/>
      <c r="KVM18" s="192"/>
      <c r="KVN18" s="192"/>
      <c r="KVO18" s="192"/>
      <c r="KVP18" s="192"/>
      <c r="KVQ18" s="192"/>
      <c r="KVR18" s="192"/>
      <c r="KVS18" s="192"/>
      <c r="KVT18" s="192"/>
      <c r="KVU18" s="192"/>
      <c r="KVV18" s="192"/>
      <c r="KVW18" s="192"/>
      <c r="KVX18" s="192"/>
      <c r="KVY18" s="192"/>
      <c r="KVZ18" s="192"/>
      <c r="KWA18" s="192"/>
      <c r="KWB18" s="192"/>
      <c r="KWC18" s="192"/>
      <c r="KWD18" s="192"/>
      <c r="KWE18" s="192"/>
      <c r="KWF18" s="192"/>
      <c r="KWG18" s="192"/>
      <c r="KWH18" s="192"/>
      <c r="KWI18" s="192"/>
      <c r="KWJ18" s="192"/>
      <c r="KWK18" s="192"/>
      <c r="KWL18" s="192"/>
      <c r="KWM18" s="192"/>
      <c r="KWN18" s="192"/>
      <c r="KWO18" s="192"/>
      <c r="KWP18" s="192"/>
      <c r="KWQ18" s="192"/>
      <c r="KWR18" s="192"/>
      <c r="KWS18" s="192"/>
      <c r="KWT18" s="192"/>
      <c r="KWU18" s="192"/>
      <c r="KWV18" s="192"/>
      <c r="KWW18" s="192"/>
      <c r="KWX18" s="192"/>
      <c r="KWY18" s="192"/>
      <c r="KWZ18" s="192"/>
      <c r="KXA18" s="192"/>
      <c r="KXB18" s="192"/>
      <c r="KXC18" s="192"/>
      <c r="KXD18" s="192"/>
      <c r="KXE18" s="192"/>
      <c r="KXF18" s="192"/>
      <c r="KXG18" s="192"/>
      <c r="KXH18" s="192"/>
      <c r="KXI18" s="192"/>
      <c r="KXJ18" s="192"/>
      <c r="KXK18" s="192"/>
      <c r="KXL18" s="192"/>
      <c r="KXM18" s="192"/>
      <c r="KXN18" s="192"/>
      <c r="KXO18" s="192"/>
      <c r="KXP18" s="192"/>
      <c r="KXQ18" s="192"/>
      <c r="KXR18" s="192"/>
      <c r="KXS18" s="192"/>
      <c r="KXT18" s="192"/>
      <c r="KXU18" s="192"/>
      <c r="KXV18" s="192"/>
      <c r="KXW18" s="192"/>
      <c r="KXX18" s="192"/>
      <c r="KXY18" s="192"/>
      <c r="KXZ18" s="192"/>
      <c r="KYA18" s="192"/>
      <c r="KYB18" s="192"/>
      <c r="KYC18" s="192"/>
      <c r="KYD18" s="192"/>
      <c r="KYE18" s="192"/>
      <c r="KYF18" s="192"/>
      <c r="KYG18" s="192"/>
      <c r="KYH18" s="192"/>
      <c r="KYI18" s="192"/>
      <c r="KYJ18" s="192"/>
      <c r="KYK18" s="192"/>
      <c r="KYL18" s="192"/>
      <c r="KYM18" s="192"/>
      <c r="KYN18" s="192"/>
      <c r="KYO18" s="192"/>
      <c r="KYP18" s="192"/>
      <c r="KYQ18" s="192"/>
      <c r="KYR18" s="192"/>
      <c r="KYS18" s="192"/>
      <c r="KYT18" s="192"/>
      <c r="KYU18" s="192"/>
      <c r="KYV18" s="192"/>
      <c r="KYW18" s="192"/>
      <c r="KYX18" s="192"/>
      <c r="KYY18" s="192"/>
      <c r="KYZ18" s="192"/>
      <c r="KZA18" s="192"/>
      <c r="KZB18" s="192"/>
      <c r="KZC18" s="192"/>
      <c r="KZD18" s="192"/>
      <c r="KZE18" s="192"/>
      <c r="KZF18" s="192"/>
      <c r="KZG18" s="192"/>
      <c r="KZH18" s="192"/>
      <c r="KZI18" s="192"/>
      <c r="KZJ18" s="192"/>
      <c r="KZK18" s="192"/>
      <c r="KZL18" s="192"/>
      <c r="KZM18" s="192"/>
      <c r="KZN18" s="192"/>
      <c r="KZO18" s="192"/>
      <c r="KZP18" s="192"/>
      <c r="KZQ18" s="192"/>
      <c r="KZR18" s="192"/>
      <c r="KZS18" s="192"/>
      <c r="KZT18" s="192"/>
      <c r="KZU18" s="192"/>
      <c r="KZV18" s="192"/>
      <c r="KZW18" s="192"/>
      <c r="KZX18" s="192"/>
      <c r="KZY18" s="192"/>
      <c r="KZZ18" s="192"/>
      <c r="LAA18" s="192"/>
      <c r="LAB18" s="192"/>
      <c r="LAC18" s="192"/>
      <c r="LAD18" s="192"/>
      <c r="LAE18" s="192"/>
      <c r="LAF18" s="192"/>
      <c r="LAG18" s="192"/>
      <c r="LAH18" s="192"/>
      <c r="LAI18" s="192"/>
      <c r="LAJ18" s="192"/>
      <c r="LAK18" s="192"/>
      <c r="LAL18" s="192"/>
      <c r="LAM18" s="192"/>
      <c r="LAN18" s="192"/>
      <c r="LAO18" s="192"/>
      <c r="LAP18" s="192"/>
      <c r="LAQ18" s="192"/>
      <c r="LAR18" s="192"/>
      <c r="LAS18" s="192"/>
      <c r="LAT18" s="192"/>
      <c r="LAU18" s="192"/>
      <c r="LAV18" s="192"/>
      <c r="LAW18" s="192"/>
      <c r="LAX18" s="192"/>
      <c r="LAY18" s="192"/>
      <c r="LAZ18" s="192"/>
      <c r="LBA18" s="192"/>
      <c r="LBB18" s="192"/>
      <c r="LBC18" s="192"/>
      <c r="LBD18" s="192"/>
      <c r="LBE18" s="192"/>
      <c r="LBF18" s="192"/>
      <c r="LBG18" s="192"/>
      <c r="LBH18" s="192"/>
      <c r="LBI18" s="192"/>
      <c r="LBJ18" s="192"/>
      <c r="LBK18" s="192"/>
      <c r="LBL18" s="192"/>
      <c r="LBM18" s="192"/>
      <c r="LBN18" s="192"/>
      <c r="LBO18" s="192"/>
      <c r="LBP18" s="192"/>
      <c r="LBQ18" s="192"/>
      <c r="LBR18" s="192"/>
      <c r="LBS18" s="192"/>
      <c r="LBT18" s="192"/>
      <c r="LBU18" s="192"/>
      <c r="LBV18" s="192"/>
      <c r="LBW18" s="192"/>
      <c r="LBX18" s="192"/>
      <c r="LBY18" s="192"/>
      <c r="LBZ18" s="192"/>
      <c r="LCA18" s="192"/>
      <c r="LCB18" s="192"/>
      <c r="LCC18" s="192"/>
      <c r="LCD18" s="192"/>
      <c r="LCE18" s="192"/>
      <c r="LCF18" s="192"/>
      <c r="LCG18" s="192"/>
      <c r="LCH18" s="192"/>
      <c r="LCI18" s="192"/>
      <c r="LCJ18" s="192"/>
      <c r="LCK18" s="192"/>
      <c r="LCL18" s="192"/>
      <c r="LCM18" s="192"/>
      <c r="LCN18" s="192"/>
      <c r="LCO18" s="192"/>
      <c r="LCP18" s="192"/>
      <c r="LCQ18" s="192"/>
      <c r="LCR18" s="192"/>
      <c r="LCS18" s="192"/>
      <c r="LCT18" s="192"/>
      <c r="LCU18" s="192"/>
      <c r="LCV18" s="192"/>
      <c r="LCW18" s="192"/>
      <c r="LCX18" s="192"/>
      <c r="LCY18" s="192"/>
      <c r="LCZ18" s="192"/>
      <c r="LDA18" s="192"/>
      <c r="LDB18" s="192"/>
      <c r="LDC18" s="192"/>
      <c r="LDD18" s="192"/>
      <c r="LDE18" s="192"/>
      <c r="LDF18" s="192"/>
      <c r="LDG18" s="192"/>
      <c r="LDH18" s="192"/>
      <c r="LDI18" s="192"/>
      <c r="LDJ18" s="192"/>
      <c r="LDK18" s="192"/>
      <c r="LDL18" s="192"/>
      <c r="LDM18" s="192"/>
      <c r="LDN18" s="192"/>
      <c r="LDO18" s="192"/>
      <c r="LDP18" s="192"/>
      <c r="LDQ18" s="192"/>
      <c r="LDR18" s="192"/>
      <c r="LDS18" s="192"/>
      <c r="LDT18" s="192"/>
      <c r="LDU18" s="192"/>
      <c r="LDV18" s="192"/>
      <c r="LDW18" s="192"/>
      <c r="LDX18" s="192"/>
      <c r="LDY18" s="192"/>
      <c r="LDZ18" s="192"/>
      <c r="LEA18" s="192"/>
      <c r="LEB18" s="192"/>
      <c r="LEC18" s="192"/>
      <c r="LED18" s="192"/>
      <c r="LEE18" s="192"/>
      <c r="LEF18" s="192"/>
      <c r="LEG18" s="192"/>
      <c r="LEH18" s="192"/>
      <c r="LEI18" s="192"/>
      <c r="LEJ18" s="192"/>
      <c r="LEK18" s="192"/>
      <c r="LEL18" s="192"/>
      <c r="LEM18" s="192"/>
      <c r="LEN18" s="192"/>
      <c r="LEO18" s="192"/>
      <c r="LEP18" s="192"/>
      <c r="LEQ18" s="192"/>
      <c r="LER18" s="192"/>
      <c r="LES18" s="192"/>
      <c r="LET18" s="192"/>
      <c r="LEU18" s="192"/>
      <c r="LEV18" s="192"/>
      <c r="LEW18" s="192"/>
      <c r="LEX18" s="192"/>
      <c r="LEY18" s="192"/>
      <c r="LEZ18" s="192"/>
      <c r="LFA18" s="192"/>
      <c r="LFB18" s="192"/>
      <c r="LFC18" s="192"/>
      <c r="LFD18" s="192"/>
      <c r="LFE18" s="192"/>
      <c r="LFF18" s="192"/>
      <c r="LFG18" s="192"/>
      <c r="LFH18" s="192"/>
      <c r="LFI18" s="192"/>
      <c r="LFJ18" s="192"/>
      <c r="LFK18" s="192"/>
      <c r="LFL18" s="192"/>
      <c r="LFM18" s="192"/>
      <c r="LFN18" s="192"/>
      <c r="LFO18" s="192"/>
      <c r="LFP18" s="192"/>
      <c r="LFQ18" s="192"/>
      <c r="LFR18" s="192"/>
      <c r="LFS18" s="192"/>
      <c r="LFT18" s="192"/>
      <c r="LFU18" s="192"/>
      <c r="LFV18" s="192"/>
      <c r="LFW18" s="192"/>
      <c r="LFX18" s="192"/>
      <c r="LFY18" s="192"/>
      <c r="LFZ18" s="192"/>
      <c r="LGA18" s="192"/>
      <c r="LGB18" s="192"/>
      <c r="LGC18" s="192"/>
      <c r="LGD18" s="192"/>
      <c r="LGE18" s="192"/>
      <c r="LGF18" s="192"/>
      <c r="LGG18" s="192"/>
      <c r="LGH18" s="192"/>
      <c r="LGI18" s="192"/>
      <c r="LGJ18" s="192"/>
      <c r="LGK18" s="192"/>
      <c r="LGL18" s="192"/>
      <c r="LGM18" s="192"/>
      <c r="LGN18" s="192"/>
      <c r="LGO18" s="192"/>
      <c r="LGP18" s="192"/>
      <c r="LGQ18" s="192"/>
      <c r="LGR18" s="192"/>
      <c r="LGS18" s="192"/>
      <c r="LGT18" s="192"/>
      <c r="LGU18" s="192"/>
      <c r="LGV18" s="192"/>
      <c r="LGW18" s="192"/>
      <c r="LGX18" s="192"/>
      <c r="LGY18" s="192"/>
      <c r="LGZ18" s="192"/>
      <c r="LHA18" s="192"/>
      <c r="LHB18" s="192"/>
      <c r="LHC18" s="192"/>
      <c r="LHD18" s="192"/>
      <c r="LHE18" s="192"/>
      <c r="LHF18" s="192"/>
      <c r="LHG18" s="192"/>
      <c r="LHH18" s="192"/>
      <c r="LHI18" s="192"/>
      <c r="LHJ18" s="192"/>
      <c r="LHK18" s="192"/>
      <c r="LHL18" s="192"/>
      <c r="LHM18" s="192"/>
      <c r="LHN18" s="192"/>
      <c r="LHO18" s="192"/>
      <c r="LHP18" s="192"/>
      <c r="LHQ18" s="192"/>
      <c r="LHR18" s="192"/>
      <c r="LHS18" s="192"/>
      <c r="LHT18" s="192"/>
      <c r="LHU18" s="192"/>
      <c r="LHV18" s="192"/>
      <c r="LHW18" s="192"/>
      <c r="LHX18" s="192"/>
      <c r="LHY18" s="192"/>
      <c r="LHZ18" s="192"/>
      <c r="LIA18" s="192"/>
      <c r="LIB18" s="192"/>
      <c r="LIC18" s="192"/>
      <c r="LID18" s="192"/>
      <c r="LIE18" s="192"/>
      <c r="LIF18" s="192"/>
      <c r="LIG18" s="192"/>
      <c r="LIH18" s="192"/>
      <c r="LII18" s="192"/>
      <c r="LIJ18" s="192"/>
      <c r="LIK18" s="192"/>
      <c r="LIL18" s="192"/>
      <c r="LIM18" s="192"/>
      <c r="LIN18" s="192"/>
      <c r="LIO18" s="192"/>
      <c r="LIP18" s="192"/>
      <c r="LIQ18" s="192"/>
      <c r="LIR18" s="192"/>
      <c r="LIS18" s="192"/>
      <c r="LIT18" s="192"/>
      <c r="LIU18" s="192"/>
      <c r="LIV18" s="192"/>
      <c r="LIW18" s="192"/>
      <c r="LIX18" s="192"/>
      <c r="LIY18" s="192"/>
      <c r="LIZ18" s="192"/>
      <c r="LJA18" s="192"/>
      <c r="LJB18" s="192"/>
      <c r="LJC18" s="192"/>
      <c r="LJD18" s="192"/>
      <c r="LJE18" s="192"/>
      <c r="LJF18" s="192"/>
      <c r="LJG18" s="192"/>
      <c r="LJH18" s="192"/>
      <c r="LJI18" s="192"/>
      <c r="LJJ18" s="192"/>
      <c r="LJK18" s="192"/>
      <c r="LJL18" s="192"/>
      <c r="LJM18" s="192"/>
      <c r="LJN18" s="192"/>
      <c r="LJO18" s="192"/>
      <c r="LJP18" s="192"/>
      <c r="LJQ18" s="192"/>
      <c r="LJR18" s="192"/>
      <c r="LJS18" s="192"/>
      <c r="LJT18" s="192"/>
      <c r="LJU18" s="192"/>
      <c r="LJV18" s="192"/>
      <c r="LJW18" s="192"/>
      <c r="LJX18" s="192"/>
      <c r="LJY18" s="192"/>
      <c r="LJZ18" s="192"/>
      <c r="LKA18" s="192"/>
      <c r="LKB18" s="192"/>
      <c r="LKC18" s="192"/>
      <c r="LKD18" s="192"/>
      <c r="LKE18" s="192"/>
      <c r="LKF18" s="192"/>
      <c r="LKG18" s="192"/>
      <c r="LKH18" s="192"/>
      <c r="LKI18" s="192"/>
      <c r="LKJ18" s="192"/>
      <c r="LKK18" s="192"/>
      <c r="LKL18" s="192"/>
      <c r="LKM18" s="192"/>
      <c r="LKN18" s="192"/>
      <c r="LKO18" s="192"/>
      <c r="LKP18" s="192"/>
      <c r="LKQ18" s="192"/>
      <c r="LKR18" s="192"/>
      <c r="LKS18" s="192"/>
      <c r="LKT18" s="192"/>
      <c r="LKU18" s="192"/>
      <c r="LKV18" s="192"/>
      <c r="LKW18" s="192"/>
      <c r="LKX18" s="192"/>
      <c r="LKY18" s="192"/>
      <c r="LKZ18" s="192"/>
      <c r="LLA18" s="192"/>
      <c r="LLB18" s="192"/>
      <c r="LLC18" s="192"/>
      <c r="LLD18" s="192"/>
      <c r="LLE18" s="192"/>
      <c r="LLF18" s="192"/>
      <c r="LLG18" s="192"/>
      <c r="LLH18" s="192"/>
      <c r="LLI18" s="192"/>
      <c r="LLJ18" s="192"/>
      <c r="LLK18" s="192"/>
      <c r="LLL18" s="192"/>
      <c r="LLM18" s="192"/>
      <c r="LLN18" s="192"/>
      <c r="LLO18" s="192"/>
      <c r="LLP18" s="192"/>
      <c r="LLQ18" s="192"/>
      <c r="LLR18" s="192"/>
      <c r="LLS18" s="192"/>
      <c r="LLT18" s="192"/>
      <c r="LLU18" s="192"/>
      <c r="LLV18" s="192"/>
      <c r="LLW18" s="192"/>
      <c r="LLX18" s="192"/>
      <c r="LLY18" s="192"/>
      <c r="LLZ18" s="192"/>
      <c r="LMA18" s="192"/>
      <c r="LMB18" s="192"/>
      <c r="LMC18" s="192"/>
      <c r="LMD18" s="192"/>
      <c r="LME18" s="192"/>
      <c r="LMF18" s="192"/>
      <c r="LMG18" s="192"/>
      <c r="LMH18" s="192"/>
      <c r="LMI18" s="192"/>
      <c r="LMJ18" s="192"/>
      <c r="LMK18" s="192"/>
      <c r="LML18" s="192"/>
      <c r="LMM18" s="192"/>
      <c r="LMN18" s="192"/>
      <c r="LMO18" s="192"/>
      <c r="LMP18" s="192"/>
      <c r="LMQ18" s="192"/>
      <c r="LMR18" s="192"/>
      <c r="LMS18" s="192"/>
      <c r="LMT18" s="192"/>
      <c r="LMU18" s="192"/>
      <c r="LMV18" s="192"/>
      <c r="LMW18" s="192"/>
      <c r="LMX18" s="192"/>
      <c r="LMY18" s="192"/>
      <c r="LMZ18" s="192"/>
      <c r="LNA18" s="192"/>
      <c r="LNB18" s="192"/>
      <c r="LNC18" s="192"/>
      <c r="LND18" s="192"/>
      <c r="LNE18" s="192"/>
      <c r="LNF18" s="192"/>
      <c r="LNG18" s="192"/>
      <c r="LNH18" s="192"/>
      <c r="LNI18" s="192"/>
      <c r="LNJ18" s="192"/>
      <c r="LNK18" s="192"/>
      <c r="LNL18" s="192"/>
      <c r="LNM18" s="192"/>
      <c r="LNN18" s="192"/>
      <c r="LNO18" s="192"/>
      <c r="LNP18" s="192"/>
      <c r="LNQ18" s="192"/>
      <c r="LNR18" s="192"/>
      <c r="LNS18" s="192"/>
      <c r="LNT18" s="192"/>
      <c r="LNU18" s="192"/>
      <c r="LNV18" s="192"/>
      <c r="LNW18" s="192"/>
      <c r="LNX18" s="192"/>
      <c r="LNY18" s="192"/>
      <c r="LNZ18" s="192"/>
      <c r="LOA18" s="192"/>
      <c r="LOB18" s="192"/>
      <c r="LOC18" s="192"/>
      <c r="LOD18" s="192"/>
      <c r="LOE18" s="192"/>
      <c r="LOF18" s="192"/>
      <c r="LOG18" s="192"/>
      <c r="LOH18" s="192"/>
      <c r="LOI18" s="192"/>
      <c r="LOJ18" s="192"/>
      <c r="LOK18" s="192"/>
      <c r="LOL18" s="192"/>
      <c r="LOM18" s="192"/>
      <c r="LON18" s="192"/>
      <c r="LOO18" s="192"/>
      <c r="LOP18" s="192"/>
      <c r="LOQ18" s="192"/>
      <c r="LOR18" s="192"/>
      <c r="LOS18" s="192"/>
      <c r="LOT18" s="192"/>
      <c r="LOU18" s="192"/>
      <c r="LOV18" s="192"/>
      <c r="LOW18" s="192"/>
      <c r="LOX18" s="192"/>
      <c r="LOY18" s="192"/>
      <c r="LOZ18" s="192"/>
      <c r="LPA18" s="192"/>
      <c r="LPB18" s="192"/>
      <c r="LPC18" s="192"/>
      <c r="LPD18" s="192"/>
      <c r="LPE18" s="192"/>
      <c r="LPF18" s="192"/>
      <c r="LPG18" s="192"/>
      <c r="LPH18" s="192"/>
      <c r="LPI18" s="192"/>
      <c r="LPJ18" s="192"/>
      <c r="LPK18" s="192"/>
      <c r="LPL18" s="192"/>
      <c r="LPM18" s="192"/>
      <c r="LPN18" s="192"/>
      <c r="LPO18" s="192"/>
      <c r="LPP18" s="192"/>
      <c r="LPQ18" s="192"/>
      <c r="LPR18" s="192"/>
      <c r="LPS18" s="192"/>
      <c r="LPT18" s="192"/>
      <c r="LPU18" s="192"/>
      <c r="LPV18" s="192"/>
      <c r="LPW18" s="192"/>
      <c r="LPX18" s="192"/>
      <c r="LPY18" s="192"/>
      <c r="LPZ18" s="192"/>
      <c r="LQA18" s="192"/>
      <c r="LQB18" s="192"/>
      <c r="LQC18" s="192"/>
      <c r="LQD18" s="192"/>
      <c r="LQE18" s="192"/>
      <c r="LQF18" s="192"/>
      <c r="LQG18" s="192"/>
      <c r="LQH18" s="192"/>
      <c r="LQI18" s="192"/>
      <c r="LQJ18" s="192"/>
      <c r="LQK18" s="192"/>
      <c r="LQL18" s="192"/>
      <c r="LQM18" s="192"/>
      <c r="LQN18" s="192"/>
      <c r="LQO18" s="192"/>
      <c r="LQP18" s="192"/>
      <c r="LQQ18" s="192"/>
      <c r="LQR18" s="192"/>
      <c r="LQS18" s="192"/>
      <c r="LQT18" s="192"/>
      <c r="LQU18" s="192"/>
      <c r="LQV18" s="192"/>
      <c r="LQW18" s="192"/>
      <c r="LQX18" s="192"/>
      <c r="LQY18" s="192"/>
      <c r="LQZ18" s="192"/>
      <c r="LRA18" s="192"/>
      <c r="LRB18" s="192"/>
      <c r="LRC18" s="192"/>
      <c r="LRD18" s="192"/>
      <c r="LRE18" s="192"/>
      <c r="LRF18" s="192"/>
      <c r="LRG18" s="192"/>
      <c r="LRH18" s="192"/>
      <c r="LRI18" s="192"/>
      <c r="LRJ18" s="192"/>
      <c r="LRK18" s="192"/>
      <c r="LRL18" s="192"/>
      <c r="LRM18" s="192"/>
      <c r="LRN18" s="192"/>
      <c r="LRO18" s="192"/>
      <c r="LRP18" s="192"/>
      <c r="LRQ18" s="192"/>
      <c r="LRR18" s="192"/>
      <c r="LRS18" s="192"/>
      <c r="LRT18" s="192"/>
      <c r="LRU18" s="192"/>
      <c r="LRV18" s="192"/>
      <c r="LRW18" s="192"/>
      <c r="LRX18" s="192"/>
      <c r="LRY18" s="192"/>
      <c r="LRZ18" s="192"/>
      <c r="LSA18" s="192"/>
      <c r="LSB18" s="192"/>
      <c r="LSC18" s="192"/>
      <c r="LSD18" s="192"/>
      <c r="LSE18" s="192"/>
      <c r="LSF18" s="192"/>
      <c r="LSG18" s="192"/>
      <c r="LSH18" s="192"/>
      <c r="LSI18" s="192"/>
      <c r="LSJ18" s="192"/>
      <c r="LSK18" s="192"/>
      <c r="LSL18" s="192"/>
      <c r="LSM18" s="192"/>
      <c r="LSN18" s="192"/>
      <c r="LSO18" s="192"/>
      <c r="LSP18" s="192"/>
      <c r="LSQ18" s="192"/>
      <c r="LSR18" s="192"/>
      <c r="LSS18" s="192"/>
      <c r="LST18" s="192"/>
      <c r="LSU18" s="192"/>
      <c r="LSV18" s="192"/>
      <c r="LSW18" s="192"/>
      <c r="LSX18" s="192"/>
      <c r="LSY18" s="192"/>
      <c r="LSZ18" s="192"/>
      <c r="LTA18" s="192"/>
      <c r="LTB18" s="192"/>
      <c r="LTC18" s="192"/>
      <c r="LTD18" s="192"/>
      <c r="LTE18" s="192"/>
      <c r="LTF18" s="192"/>
      <c r="LTG18" s="192"/>
      <c r="LTH18" s="192"/>
      <c r="LTI18" s="192"/>
      <c r="LTJ18" s="192"/>
      <c r="LTK18" s="192"/>
      <c r="LTL18" s="192"/>
      <c r="LTM18" s="192"/>
      <c r="LTN18" s="192"/>
      <c r="LTO18" s="192"/>
      <c r="LTP18" s="192"/>
      <c r="LTQ18" s="192"/>
      <c r="LTR18" s="192"/>
      <c r="LTS18" s="192"/>
      <c r="LTT18" s="192"/>
      <c r="LTU18" s="192"/>
      <c r="LTV18" s="192"/>
      <c r="LTW18" s="192"/>
      <c r="LTX18" s="192"/>
      <c r="LTY18" s="192"/>
      <c r="LTZ18" s="192"/>
      <c r="LUA18" s="192"/>
      <c r="LUB18" s="192"/>
      <c r="LUC18" s="192"/>
      <c r="LUD18" s="192"/>
      <c r="LUE18" s="192"/>
      <c r="LUF18" s="192"/>
      <c r="LUG18" s="192"/>
      <c r="LUH18" s="192"/>
      <c r="LUI18" s="192"/>
      <c r="LUJ18" s="192"/>
      <c r="LUK18" s="192"/>
      <c r="LUL18" s="192"/>
      <c r="LUM18" s="192"/>
      <c r="LUN18" s="192"/>
      <c r="LUO18" s="192"/>
      <c r="LUP18" s="192"/>
      <c r="LUQ18" s="192"/>
      <c r="LUR18" s="192"/>
      <c r="LUS18" s="192"/>
      <c r="LUT18" s="192"/>
      <c r="LUU18" s="192"/>
      <c r="LUV18" s="192"/>
      <c r="LUW18" s="192"/>
      <c r="LUX18" s="192"/>
      <c r="LUY18" s="192"/>
      <c r="LUZ18" s="192"/>
      <c r="LVA18" s="192"/>
      <c r="LVB18" s="192"/>
      <c r="LVC18" s="192"/>
      <c r="LVD18" s="192"/>
      <c r="LVE18" s="192"/>
      <c r="LVF18" s="192"/>
      <c r="LVG18" s="192"/>
      <c r="LVH18" s="192"/>
      <c r="LVI18" s="192"/>
      <c r="LVJ18" s="192"/>
      <c r="LVK18" s="192"/>
      <c r="LVL18" s="192"/>
      <c r="LVM18" s="192"/>
      <c r="LVN18" s="192"/>
      <c r="LVO18" s="192"/>
      <c r="LVP18" s="192"/>
      <c r="LVQ18" s="192"/>
      <c r="LVR18" s="192"/>
      <c r="LVS18" s="192"/>
      <c r="LVT18" s="192"/>
      <c r="LVU18" s="192"/>
      <c r="LVV18" s="192"/>
      <c r="LVW18" s="192"/>
      <c r="LVX18" s="192"/>
      <c r="LVY18" s="192"/>
      <c r="LVZ18" s="192"/>
      <c r="LWA18" s="192"/>
      <c r="LWB18" s="192"/>
      <c r="LWC18" s="192"/>
      <c r="LWD18" s="192"/>
      <c r="LWE18" s="192"/>
      <c r="LWF18" s="192"/>
      <c r="LWG18" s="192"/>
      <c r="LWH18" s="192"/>
      <c r="LWI18" s="192"/>
      <c r="LWJ18" s="192"/>
      <c r="LWK18" s="192"/>
      <c r="LWL18" s="192"/>
      <c r="LWM18" s="192"/>
      <c r="LWN18" s="192"/>
      <c r="LWO18" s="192"/>
      <c r="LWP18" s="192"/>
      <c r="LWQ18" s="192"/>
      <c r="LWR18" s="192"/>
      <c r="LWS18" s="192"/>
      <c r="LWT18" s="192"/>
      <c r="LWU18" s="192"/>
      <c r="LWV18" s="192"/>
      <c r="LWW18" s="192"/>
      <c r="LWX18" s="192"/>
      <c r="LWY18" s="192"/>
      <c r="LWZ18" s="192"/>
      <c r="LXA18" s="192"/>
      <c r="LXB18" s="192"/>
      <c r="LXC18" s="192"/>
      <c r="LXD18" s="192"/>
      <c r="LXE18" s="192"/>
      <c r="LXF18" s="192"/>
      <c r="LXG18" s="192"/>
      <c r="LXH18" s="192"/>
      <c r="LXI18" s="192"/>
      <c r="LXJ18" s="192"/>
      <c r="LXK18" s="192"/>
      <c r="LXL18" s="192"/>
      <c r="LXM18" s="192"/>
      <c r="LXN18" s="192"/>
      <c r="LXO18" s="192"/>
      <c r="LXP18" s="192"/>
      <c r="LXQ18" s="192"/>
      <c r="LXR18" s="192"/>
      <c r="LXS18" s="192"/>
      <c r="LXT18" s="192"/>
      <c r="LXU18" s="192"/>
      <c r="LXV18" s="192"/>
      <c r="LXW18" s="192"/>
      <c r="LXX18" s="192"/>
      <c r="LXY18" s="192"/>
      <c r="LXZ18" s="192"/>
      <c r="LYA18" s="192"/>
      <c r="LYB18" s="192"/>
      <c r="LYC18" s="192"/>
      <c r="LYD18" s="192"/>
      <c r="LYE18" s="192"/>
      <c r="LYF18" s="192"/>
      <c r="LYG18" s="192"/>
      <c r="LYH18" s="192"/>
      <c r="LYI18" s="192"/>
      <c r="LYJ18" s="192"/>
      <c r="LYK18" s="192"/>
      <c r="LYL18" s="192"/>
      <c r="LYM18" s="192"/>
      <c r="LYN18" s="192"/>
      <c r="LYO18" s="192"/>
      <c r="LYP18" s="192"/>
      <c r="LYQ18" s="192"/>
      <c r="LYR18" s="192"/>
      <c r="LYS18" s="192"/>
      <c r="LYT18" s="192"/>
      <c r="LYU18" s="192"/>
      <c r="LYV18" s="192"/>
      <c r="LYW18" s="192"/>
      <c r="LYX18" s="192"/>
      <c r="LYY18" s="192"/>
      <c r="LYZ18" s="192"/>
      <c r="LZA18" s="192"/>
      <c r="LZB18" s="192"/>
      <c r="LZC18" s="192"/>
      <c r="LZD18" s="192"/>
      <c r="LZE18" s="192"/>
      <c r="LZF18" s="192"/>
      <c r="LZG18" s="192"/>
      <c r="LZH18" s="192"/>
      <c r="LZI18" s="192"/>
      <c r="LZJ18" s="192"/>
      <c r="LZK18" s="192"/>
      <c r="LZL18" s="192"/>
      <c r="LZM18" s="192"/>
      <c r="LZN18" s="192"/>
      <c r="LZO18" s="192"/>
      <c r="LZP18" s="192"/>
      <c r="LZQ18" s="192"/>
      <c r="LZR18" s="192"/>
      <c r="LZS18" s="192"/>
      <c r="LZT18" s="192"/>
      <c r="LZU18" s="192"/>
      <c r="LZV18" s="192"/>
      <c r="LZW18" s="192"/>
      <c r="LZX18" s="192"/>
      <c r="LZY18" s="192"/>
      <c r="LZZ18" s="192"/>
      <c r="MAA18" s="192"/>
      <c r="MAB18" s="192"/>
      <c r="MAC18" s="192"/>
      <c r="MAD18" s="192"/>
      <c r="MAE18" s="192"/>
      <c r="MAF18" s="192"/>
      <c r="MAG18" s="192"/>
      <c r="MAH18" s="192"/>
      <c r="MAI18" s="192"/>
      <c r="MAJ18" s="192"/>
      <c r="MAK18" s="192"/>
      <c r="MAL18" s="192"/>
      <c r="MAM18" s="192"/>
      <c r="MAN18" s="192"/>
      <c r="MAO18" s="192"/>
      <c r="MAP18" s="192"/>
      <c r="MAQ18" s="192"/>
      <c r="MAR18" s="192"/>
      <c r="MAS18" s="192"/>
      <c r="MAT18" s="192"/>
      <c r="MAU18" s="192"/>
      <c r="MAV18" s="192"/>
      <c r="MAW18" s="192"/>
      <c r="MAX18" s="192"/>
      <c r="MAY18" s="192"/>
      <c r="MAZ18" s="192"/>
      <c r="MBA18" s="192"/>
      <c r="MBB18" s="192"/>
      <c r="MBC18" s="192"/>
      <c r="MBD18" s="192"/>
      <c r="MBE18" s="192"/>
      <c r="MBF18" s="192"/>
      <c r="MBG18" s="192"/>
      <c r="MBH18" s="192"/>
      <c r="MBI18" s="192"/>
      <c r="MBJ18" s="192"/>
      <c r="MBK18" s="192"/>
      <c r="MBL18" s="192"/>
      <c r="MBM18" s="192"/>
      <c r="MBN18" s="192"/>
      <c r="MBO18" s="192"/>
      <c r="MBP18" s="192"/>
      <c r="MBQ18" s="192"/>
      <c r="MBR18" s="192"/>
      <c r="MBS18" s="192"/>
      <c r="MBT18" s="192"/>
      <c r="MBU18" s="192"/>
      <c r="MBV18" s="192"/>
      <c r="MBW18" s="192"/>
      <c r="MBX18" s="192"/>
      <c r="MBY18" s="192"/>
      <c r="MBZ18" s="192"/>
      <c r="MCA18" s="192"/>
      <c r="MCB18" s="192"/>
      <c r="MCC18" s="192"/>
      <c r="MCD18" s="192"/>
      <c r="MCE18" s="192"/>
      <c r="MCF18" s="192"/>
      <c r="MCG18" s="192"/>
      <c r="MCH18" s="192"/>
      <c r="MCI18" s="192"/>
      <c r="MCJ18" s="192"/>
      <c r="MCK18" s="192"/>
      <c r="MCL18" s="192"/>
      <c r="MCM18" s="192"/>
      <c r="MCN18" s="192"/>
      <c r="MCO18" s="192"/>
      <c r="MCP18" s="192"/>
      <c r="MCQ18" s="192"/>
      <c r="MCR18" s="192"/>
      <c r="MCS18" s="192"/>
      <c r="MCT18" s="192"/>
      <c r="MCU18" s="192"/>
      <c r="MCV18" s="192"/>
      <c r="MCW18" s="192"/>
      <c r="MCX18" s="192"/>
      <c r="MCY18" s="192"/>
      <c r="MCZ18" s="192"/>
      <c r="MDA18" s="192"/>
      <c r="MDB18" s="192"/>
      <c r="MDC18" s="192"/>
      <c r="MDD18" s="192"/>
      <c r="MDE18" s="192"/>
      <c r="MDF18" s="192"/>
      <c r="MDG18" s="192"/>
      <c r="MDH18" s="192"/>
      <c r="MDI18" s="192"/>
      <c r="MDJ18" s="192"/>
      <c r="MDK18" s="192"/>
      <c r="MDL18" s="192"/>
      <c r="MDM18" s="192"/>
      <c r="MDN18" s="192"/>
      <c r="MDO18" s="192"/>
      <c r="MDP18" s="192"/>
      <c r="MDQ18" s="192"/>
      <c r="MDR18" s="192"/>
      <c r="MDS18" s="192"/>
      <c r="MDT18" s="192"/>
      <c r="MDU18" s="192"/>
      <c r="MDV18" s="192"/>
      <c r="MDW18" s="192"/>
      <c r="MDX18" s="192"/>
      <c r="MDY18" s="192"/>
      <c r="MDZ18" s="192"/>
      <c r="MEA18" s="192"/>
      <c r="MEB18" s="192"/>
      <c r="MEC18" s="192"/>
      <c r="MED18" s="192"/>
      <c r="MEE18" s="192"/>
      <c r="MEF18" s="192"/>
      <c r="MEG18" s="192"/>
      <c r="MEH18" s="192"/>
      <c r="MEI18" s="192"/>
      <c r="MEJ18" s="192"/>
      <c r="MEK18" s="192"/>
      <c r="MEL18" s="192"/>
      <c r="MEM18" s="192"/>
      <c r="MEN18" s="192"/>
      <c r="MEO18" s="192"/>
      <c r="MEP18" s="192"/>
      <c r="MEQ18" s="192"/>
      <c r="MER18" s="192"/>
      <c r="MES18" s="192"/>
      <c r="MET18" s="192"/>
      <c r="MEU18" s="192"/>
      <c r="MEV18" s="192"/>
      <c r="MEW18" s="192"/>
      <c r="MEX18" s="192"/>
      <c r="MEY18" s="192"/>
      <c r="MEZ18" s="192"/>
      <c r="MFA18" s="192"/>
      <c r="MFB18" s="192"/>
      <c r="MFC18" s="192"/>
      <c r="MFD18" s="192"/>
      <c r="MFE18" s="192"/>
      <c r="MFF18" s="192"/>
      <c r="MFG18" s="192"/>
      <c r="MFH18" s="192"/>
      <c r="MFI18" s="192"/>
      <c r="MFJ18" s="192"/>
      <c r="MFK18" s="192"/>
      <c r="MFL18" s="192"/>
      <c r="MFM18" s="192"/>
      <c r="MFN18" s="192"/>
      <c r="MFO18" s="192"/>
      <c r="MFP18" s="192"/>
      <c r="MFQ18" s="192"/>
      <c r="MFR18" s="192"/>
      <c r="MFS18" s="192"/>
      <c r="MFT18" s="192"/>
      <c r="MFU18" s="192"/>
      <c r="MFV18" s="192"/>
      <c r="MFW18" s="192"/>
      <c r="MFX18" s="192"/>
      <c r="MFY18" s="192"/>
      <c r="MFZ18" s="192"/>
      <c r="MGA18" s="192"/>
      <c r="MGB18" s="192"/>
      <c r="MGC18" s="192"/>
      <c r="MGD18" s="192"/>
      <c r="MGE18" s="192"/>
      <c r="MGF18" s="192"/>
      <c r="MGG18" s="192"/>
      <c r="MGH18" s="192"/>
      <c r="MGI18" s="192"/>
      <c r="MGJ18" s="192"/>
      <c r="MGK18" s="192"/>
      <c r="MGL18" s="192"/>
      <c r="MGM18" s="192"/>
      <c r="MGN18" s="192"/>
      <c r="MGO18" s="192"/>
      <c r="MGP18" s="192"/>
      <c r="MGQ18" s="192"/>
      <c r="MGR18" s="192"/>
      <c r="MGS18" s="192"/>
      <c r="MGT18" s="192"/>
      <c r="MGU18" s="192"/>
      <c r="MGV18" s="192"/>
      <c r="MGW18" s="192"/>
      <c r="MGX18" s="192"/>
      <c r="MGY18" s="192"/>
      <c r="MGZ18" s="192"/>
      <c r="MHA18" s="192"/>
      <c r="MHB18" s="192"/>
      <c r="MHC18" s="192"/>
      <c r="MHD18" s="192"/>
      <c r="MHE18" s="192"/>
      <c r="MHF18" s="192"/>
      <c r="MHG18" s="192"/>
      <c r="MHH18" s="192"/>
      <c r="MHI18" s="192"/>
      <c r="MHJ18" s="192"/>
      <c r="MHK18" s="192"/>
      <c r="MHL18" s="192"/>
      <c r="MHM18" s="192"/>
      <c r="MHN18" s="192"/>
      <c r="MHO18" s="192"/>
      <c r="MHP18" s="192"/>
      <c r="MHQ18" s="192"/>
      <c r="MHR18" s="192"/>
      <c r="MHS18" s="192"/>
      <c r="MHT18" s="192"/>
      <c r="MHU18" s="192"/>
      <c r="MHV18" s="192"/>
      <c r="MHW18" s="192"/>
      <c r="MHX18" s="192"/>
      <c r="MHY18" s="192"/>
      <c r="MHZ18" s="192"/>
      <c r="MIA18" s="192"/>
      <c r="MIB18" s="192"/>
      <c r="MIC18" s="192"/>
      <c r="MID18" s="192"/>
      <c r="MIE18" s="192"/>
      <c r="MIF18" s="192"/>
      <c r="MIG18" s="192"/>
      <c r="MIH18" s="192"/>
      <c r="MII18" s="192"/>
      <c r="MIJ18" s="192"/>
      <c r="MIK18" s="192"/>
      <c r="MIL18" s="192"/>
      <c r="MIM18" s="192"/>
      <c r="MIN18" s="192"/>
      <c r="MIO18" s="192"/>
      <c r="MIP18" s="192"/>
      <c r="MIQ18" s="192"/>
      <c r="MIR18" s="192"/>
      <c r="MIS18" s="192"/>
      <c r="MIT18" s="192"/>
      <c r="MIU18" s="192"/>
      <c r="MIV18" s="192"/>
      <c r="MIW18" s="192"/>
      <c r="MIX18" s="192"/>
      <c r="MIY18" s="192"/>
      <c r="MIZ18" s="192"/>
      <c r="MJA18" s="192"/>
      <c r="MJB18" s="192"/>
      <c r="MJC18" s="192"/>
      <c r="MJD18" s="192"/>
      <c r="MJE18" s="192"/>
      <c r="MJF18" s="192"/>
      <c r="MJG18" s="192"/>
      <c r="MJH18" s="192"/>
      <c r="MJI18" s="192"/>
      <c r="MJJ18" s="192"/>
      <c r="MJK18" s="192"/>
      <c r="MJL18" s="192"/>
      <c r="MJM18" s="192"/>
      <c r="MJN18" s="192"/>
      <c r="MJO18" s="192"/>
      <c r="MJP18" s="192"/>
      <c r="MJQ18" s="192"/>
      <c r="MJR18" s="192"/>
      <c r="MJS18" s="192"/>
      <c r="MJT18" s="192"/>
      <c r="MJU18" s="192"/>
      <c r="MJV18" s="192"/>
      <c r="MJW18" s="192"/>
      <c r="MJX18" s="192"/>
      <c r="MJY18" s="192"/>
      <c r="MJZ18" s="192"/>
      <c r="MKA18" s="192"/>
      <c r="MKB18" s="192"/>
      <c r="MKC18" s="192"/>
      <c r="MKD18" s="192"/>
      <c r="MKE18" s="192"/>
      <c r="MKF18" s="192"/>
      <c r="MKG18" s="192"/>
      <c r="MKH18" s="192"/>
      <c r="MKI18" s="192"/>
      <c r="MKJ18" s="192"/>
      <c r="MKK18" s="192"/>
      <c r="MKL18" s="192"/>
      <c r="MKM18" s="192"/>
      <c r="MKN18" s="192"/>
      <c r="MKO18" s="192"/>
      <c r="MKP18" s="192"/>
      <c r="MKQ18" s="192"/>
      <c r="MKR18" s="192"/>
      <c r="MKS18" s="192"/>
      <c r="MKT18" s="192"/>
      <c r="MKU18" s="192"/>
      <c r="MKV18" s="192"/>
      <c r="MKW18" s="192"/>
      <c r="MKX18" s="192"/>
      <c r="MKY18" s="192"/>
      <c r="MKZ18" s="192"/>
      <c r="MLA18" s="192"/>
      <c r="MLB18" s="192"/>
      <c r="MLC18" s="192"/>
      <c r="MLD18" s="192"/>
      <c r="MLE18" s="192"/>
      <c r="MLF18" s="192"/>
      <c r="MLG18" s="192"/>
      <c r="MLH18" s="192"/>
      <c r="MLI18" s="192"/>
      <c r="MLJ18" s="192"/>
      <c r="MLK18" s="192"/>
      <c r="MLL18" s="192"/>
      <c r="MLM18" s="192"/>
      <c r="MLN18" s="192"/>
      <c r="MLO18" s="192"/>
      <c r="MLP18" s="192"/>
      <c r="MLQ18" s="192"/>
      <c r="MLR18" s="192"/>
      <c r="MLS18" s="192"/>
      <c r="MLT18" s="192"/>
      <c r="MLU18" s="192"/>
      <c r="MLV18" s="192"/>
      <c r="MLW18" s="192"/>
      <c r="MLX18" s="192"/>
      <c r="MLY18" s="192"/>
      <c r="MLZ18" s="192"/>
      <c r="MMA18" s="192"/>
      <c r="MMB18" s="192"/>
      <c r="MMC18" s="192"/>
      <c r="MMD18" s="192"/>
      <c r="MME18" s="192"/>
      <c r="MMF18" s="192"/>
      <c r="MMG18" s="192"/>
      <c r="MMH18" s="192"/>
      <c r="MMI18" s="192"/>
      <c r="MMJ18" s="192"/>
      <c r="MMK18" s="192"/>
      <c r="MML18" s="192"/>
      <c r="MMM18" s="192"/>
      <c r="MMN18" s="192"/>
      <c r="MMO18" s="192"/>
      <c r="MMP18" s="192"/>
      <c r="MMQ18" s="192"/>
      <c r="MMR18" s="192"/>
      <c r="MMS18" s="192"/>
      <c r="MMT18" s="192"/>
      <c r="MMU18" s="192"/>
      <c r="MMV18" s="192"/>
      <c r="MMW18" s="192"/>
      <c r="MMX18" s="192"/>
      <c r="MMY18" s="192"/>
      <c r="MMZ18" s="192"/>
      <c r="MNA18" s="192"/>
      <c r="MNB18" s="192"/>
      <c r="MNC18" s="192"/>
      <c r="MND18" s="192"/>
      <c r="MNE18" s="192"/>
      <c r="MNF18" s="192"/>
      <c r="MNG18" s="192"/>
      <c r="MNH18" s="192"/>
      <c r="MNI18" s="192"/>
      <c r="MNJ18" s="192"/>
      <c r="MNK18" s="192"/>
      <c r="MNL18" s="192"/>
      <c r="MNM18" s="192"/>
      <c r="MNN18" s="192"/>
      <c r="MNO18" s="192"/>
      <c r="MNP18" s="192"/>
      <c r="MNQ18" s="192"/>
      <c r="MNR18" s="192"/>
      <c r="MNS18" s="192"/>
      <c r="MNT18" s="192"/>
      <c r="MNU18" s="192"/>
      <c r="MNV18" s="192"/>
      <c r="MNW18" s="192"/>
      <c r="MNX18" s="192"/>
      <c r="MNY18" s="192"/>
      <c r="MNZ18" s="192"/>
      <c r="MOA18" s="192"/>
      <c r="MOB18" s="192"/>
      <c r="MOC18" s="192"/>
      <c r="MOD18" s="192"/>
      <c r="MOE18" s="192"/>
      <c r="MOF18" s="192"/>
      <c r="MOG18" s="192"/>
      <c r="MOH18" s="192"/>
      <c r="MOI18" s="192"/>
      <c r="MOJ18" s="192"/>
      <c r="MOK18" s="192"/>
      <c r="MOL18" s="192"/>
      <c r="MOM18" s="192"/>
      <c r="MON18" s="192"/>
      <c r="MOO18" s="192"/>
      <c r="MOP18" s="192"/>
      <c r="MOQ18" s="192"/>
      <c r="MOR18" s="192"/>
      <c r="MOS18" s="192"/>
      <c r="MOT18" s="192"/>
      <c r="MOU18" s="192"/>
      <c r="MOV18" s="192"/>
      <c r="MOW18" s="192"/>
      <c r="MOX18" s="192"/>
      <c r="MOY18" s="192"/>
      <c r="MOZ18" s="192"/>
      <c r="MPA18" s="192"/>
      <c r="MPB18" s="192"/>
      <c r="MPC18" s="192"/>
      <c r="MPD18" s="192"/>
      <c r="MPE18" s="192"/>
      <c r="MPF18" s="192"/>
      <c r="MPG18" s="192"/>
      <c r="MPH18" s="192"/>
      <c r="MPI18" s="192"/>
      <c r="MPJ18" s="192"/>
      <c r="MPK18" s="192"/>
      <c r="MPL18" s="192"/>
      <c r="MPM18" s="192"/>
      <c r="MPN18" s="192"/>
      <c r="MPO18" s="192"/>
      <c r="MPP18" s="192"/>
      <c r="MPQ18" s="192"/>
      <c r="MPR18" s="192"/>
      <c r="MPS18" s="192"/>
      <c r="MPT18" s="192"/>
      <c r="MPU18" s="192"/>
      <c r="MPV18" s="192"/>
      <c r="MPW18" s="192"/>
      <c r="MPX18" s="192"/>
      <c r="MPY18" s="192"/>
      <c r="MPZ18" s="192"/>
      <c r="MQA18" s="192"/>
      <c r="MQB18" s="192"/>
      <c r="MQC18" s="192"/>
      <c r="MQD18" s="192"/>
      <c r="MQE18" s="192"/>
      <c r="MQF18" s="192"/>
      <c r="MQG18" s="192"/>
      <c r="MQH18" s="192"/>
      <c r="MQI18" s="192"/>
      <c r="MQJ18" s="192"/>
      <c r="MQK18" s="192"/>
      <c r="MQL18" s="192"/>
      <c r="MQM18" s="192"/>
      <c r="MQN18" s="192"/>
      <c r="MQO18" s="192"/>
      <c r="MQP18" s="192"/>
      <c r="MQQ18" s="192"/>
      <c r="MQR18" s="192"/>
      <c r="MQS18" s="192"/>
      <c r="MQT18" s="192"/>
      <c r="MQU18" s="192"/>
      <c r="MQV18" s="192"/>
      <c r="MQW18" s="192"/>
      <c r="MQX18" s="192"/>
      <c r="MQY18" s="192"/>
      <c r="MQZ18" s="192"/>
      <c r="MRA18" s="192"/>
      <c r="MRB18" s="192"/>
      <c r="MRC18" s="192"/>
      <c r="MRD18" s="192"/>
      <c r="MRE18" s="192"/>
      <c r="MRF18" s="192"/>
      <c r="MRG18" s="192"/>
      <c r="MRH18" s="192"/>
      <c r="MRI18" s="192"/>
      <c r="MRJ18" s="192"/>
      <c r="MRK18" s="192"/>
      <c r="MRL18" s="192"/>
      <c r="MRM18" s="192"/>
      <c r="MRN18" s="192"/>
      <c r="MRO18" s="192"/>
      <c r="MRP18" s="192"/>
      <c r="MRQ18" s="192"/>
      <c r="MRR18" s="192"/>
      <c r="MRS18" s="192"/>
      <c r="MRT18" s="192"/>
      <c r="MRU18" s="192"/>
      <c r="MRV18" s="192"/>
      <c r="MRW18" s="192"/>
      <c r="MRX18" s="192"/>
      <c r="MRY18" s="192"/>
      <c r="MRZ18" s="192"/>
      <c r="MSA18" s="192"/>
      <c r="MSB18" s="192"/>
      <c r="MSC18" s="192"/>
      <c r="MSD18" s="192"/>
      <c r="MSE18" s="192"/>
      <c r="MSF18" s="192"/>
      <c r="MSG18" s="192"/>
      <c r="MSH18" s="192"/>
      <c r="MSI18" s="192"/>
      <c r="MSJ18" s="192"/>
      <c r="MSK18" s="192"/>
      <c r="MSL18" s="192"/>
      <c r="MSM18" s="192"/>
      <c r="MSN18" s="192"/>
      <c r="MSO18" s="192"/>
      <c r="MSP18" s="192"/>
      <c r="MSQ18" s="192"/>
      <c r="MSR18" s="192"/>
      <c r="MSS18" s="192"/>
      <c r="MST18" s="192"/>
      <c r="MSU18" s="192"/>
      <c r="MSV18" s="192"/>
      <c r="MSW18" s="192"/>
      <c r="MSX18" s="192"/>
      <c r="MSY18" s="192"/>
      <c r="MSZ18" s="192"/>
      <c r="MTA18" s="192"/>
      <c r="MTB18" s="192"/>
      <c r="MTC18" s="192"/>
      <c r="MTD18" s="192"/>
      <c r="MTE18" s="192"/>
      <c r="MTF18" s="192"/>
      <c r="MTG18" s="192"/>
      <c r="MTH18" s="192"/>
      <c r="MTI18" s="192"/>
      <c r="MTJ18" s="192"/>
      <c r="MTK18" s="192"/>
      <c r="MTL18" s="192"/>
      <c r="MTM18" s="192"/>
      <c r="MTN18" s="192"/>
      <c r="MTO18" s="192"/>
      <c r="MTP18" s="192"/>
      <c r="MTQ18" s="192"/>
      <c r="MTR18" s="192"/>
      <c r="MTS18" s="192"/>
      <c r="MTT18" s="192"/>
      <c r="MTU18" s="192"/>
      <c r="MTV18" s="192"/>
      <c r="MTW18" s="192"/>
      <c r="MTX18" s="192"/>
      <c r="MTY18" s="192"/>
      <c r="MTZ18" s="192"/>
      <c r="MUA18" s="192"/>
      <c r="MUB18" s="192"/>
      <c r="MUC18" s="192"/>
      <c r="MUD18" s="192"/>
      <c r="MUE18" s="192"/>
      <c r="MUF18" s="192"/>
      <c r="MUG18" s="192"/>
      <c r="MUH18" s="192"/>
      <c r="MUI18" s="192"/>
      <c r="MUJ18" s="192"/>
      <c r="MUK18" s="192"/>
      <c r="MUL18" s="192"/>
      <c r="MUM18" s="192"/>
      <c r="MUN18" s="192"/>
      <c r="MUO18" s="192"/>
      <c r="MUP18" s="192"/>
      <c r="MUQ18" s="192"/>
      <c r="MUR18" s="192"/>
      <c r="MUS18" s="192"/>
      <c r="MUT18" s="192"/>
      <c r="MUU18" s="192"/>
      <c r="MUV18" s="192"/>
      <c r="MUW18" s="192"/>
      <c r="MUX18" s="192"/>
      <c r="MUY18" s="192"/>
      <c r="MUZ18" s="192"/>
      <c r="MVA18" s="192"/>
      <c r="MVB18" s="192"/>
      <c r="MVC18" s="192"/>
      <c r="MVD18" s="192"/>
      <c r="MVE18" s="192"/>
      <c r="MVF18" s="192"/>
      <c r="MVG18" s="192"/>
      <c r="MVH18" s="192"/>
      <c r="MVI18" s="192"/>
      <c r="MVJ18" s="192"/>
      <c r="MVK18" s="192"/>
      <c r="MVL18" s="192"/>
      <c r="MVM18" s="192"/>
      <c r="MVN18" s="192"/>
      <c r="MVO18" s="192"/>
      <c r="MVP18" s="192"/>
      <c r="MVQ18" s="192"/>
      <c r="MVR18" s="192"/>
      <c r="MVS18" s="192"/>
      <c r="MVT18" s="192"/>
      <c r="MVU18" s="192"/>
      <c r="MVV18" s="192"/>
      <c r="MVW18" s="192"/>
      <c r="MVX18" s="192"/>
      <c r="MVY18" s="192"/>
      <c r="MVZ18" s="192"/>
      <c r="MWA18" s="192"/>
      <c r="MWB18" s="192"/>
      <c r="MWC18" s="192"/>
      <c r="MWD18" s="192"/>
      <c r="MWE18" s="192"/>
      <c r="MWF18" s="192"/>
      <c r="MWG18" s="192"/>
      <c r="MWH18" s="192"/>
      <c r="MWI18" s="192"/>
      <c r="MWJ18" s="192"/>
      <c r="MWK18" s="192"/>
      <c r="MWL18" s="192"/>
      <c r="MWM18" s="192"/>
      <c r="MWN18" s="192"/>
      <c r="MWO18" s="192"/>
      <c r="MWP18" s="192"/>
      <c r="MWQ18" s="192"/>
      <c r="MWR18" s="192"/>
      <c r="MWS18" s="192"/>
      <c r="MWT18" s="192"/>
      <c r="MWU18" s="192"/>
      <c r="MWV18" s="192"/>
      <c r="MWW18" s="192"/>
      <c r="MWX18" s="192"/>
      <c r="MWY18" s="192"/>
      <c r="MWZ18" s="192"/>
      <c r="MXA18" s="192"/>
      <c r="MXB18" s="192"/>
      <c r="MXC18" s="192"/>
      <c r="MXD18" s="192"/>
      <c r="MXE18" s="192"/>
      <c r="MXF18" s="192"/>
      <c r="MXG18" s="192"/>
      <c r="MXH18" s="192"/>
      <c r="MXI18" s="192"/>
      <c r="MXJ18" s="192"/>
      <c r="MXK18" s="192"/>
      <c r="MXL18" s="192"/>
      <c r="MXM18" s="192"/>
      <c r="MXN18" s="192"/>
      <c r="MXO18" s="192"/>
      <c r="MXP18" s="192"/>
      <c r="MXQ18" s="192"/>
      <c r="MXR18" s="192"/>
      <c r="MXS18" s="192"/>
      <c r="MXT18" s="192"/>
      <c r="MXU18" s="192"/>
      <c r="MXV18" s="192"/>
      <c r="MXW18" s="192"/>
      <c r="MXX18" s="192"/>
      <c r="MXY18" s="192"/>
      <c r="MXZ18" s="192"/>
      <c r="MYA18" s="192"/>
      <c r="MYB18" s="192"/>
      <c r="MYC18" s="192"/>
      <c r="MYD18" s="192"/>
      <c r="MYE18" s="192"/>
      <c r="MYF18" s="192"/>
      <c r="MYG18" s="192"/>
      <c r="MYH18" s="192"/>
      <c r="MYI18" s="192"/>
      <c r="MYJ18" s="192"/>
      <c r="MYK18" s="192"/>
      <c r="MYL18" s="192"/>
      <c r="MYM18" s="192"/>
      <c r="MYN18" s="192"/>
      <c r="MYO18" s="192"/>
      <c r="MYP18" s="192"/>
      <c r="MYQ18" s="192"/>
      <c r="MYR18" s="192"/>
      <c r="MYS18" s="192"/>
      <c r="MYT18" s="192"/>
      <c r="MYU18" s="192"/>
      <c r="MYV18" s="192"/>
      <c r="MYW18" s="192"/>
      <c r="MYX18" s="192"/>
      <c r="MYY18" s="192"/>
      <c r="MYZ18" s="192"/>
      <c r="MZA18" s="192"/>
      <c r="MZB18" s="192"/>
      <c r="MZC18" s="192"/>
      <c r="MZD18" s="192"/>
      <c r="MZE18" s="192"/>
      <c r="MZF18" s="192"/>
      <c r="MZG18" s="192"/>
      <c r="MZH18" s="192"/>
      <c r="MZI18" s="192"/>
      <c r="MZJ18" s="192"/>
      <c r="MZK18" s="192"/>
      <c r="MZL18" s="192"/>
      <c r="MZM18" s="192"/>
      <c r="MZN18" s="192"/>
      <c r="MZO18" s="192"/>
      <c r="MZP18" s="192"/>
      <c r="MZQ18" s="192"/>
      <c r="MZR18" s="192"/>
      <c r="MZS18" s="192"/>
      <c r="MZT18" s="192"/>
      <c r="MZU18" s="192"/>
      <c r="MZV18" s="192"/>
      <c r="MZW18" s="192"/>
      <c r="MZX18" s="192"/>
      <c r="MZY18" s="192"/>
      <c r="MZZ18" s="192"/>
      <c r="NAA18" s="192"/>
      <c r="NAB18" s="192"/>
      <c r="NAC18" s="192"/>
      <c r="NAD18" s="192"/>
      <c r="NAE18" s="192"/>
      <c r="NAF18" s="192"/>
      <c r="NAG18" s="192"/>
      <c r="NAH18" s="192"/>
      <c r="NAI18" s="192"/>
      <c r="NAJ18" s="192"/>
      <c r="NAK18" s="192"/>
      <c r="NAL18" s="192"/>
      <c r="NAM18" s="192"/>
      <c r="NAN18" s="192"/>
      <c r="NAO18" s="192"/>
      <c r="NAP18" s="192"/>
      <c r="NAQ18" s="192"/>
      <c r="NAR18" s="192"/>
      <c r="NAS18" s="192"/>
      <c r="NAT18" s="192"/>
      <c r="NAU18" s="192"/>
      <c r="NAV18" s="192"/>
      <c r="NAW18" s="192"/>
      <c r="NAX18" s="192"/>
      <c r="NAY18" s="192"/>
      <c r="NAZ18" s="192"/>
      <c r="NBA18" s="192"/>
      <c r="NBB18" s="192"/>
      <c r="NBC18" s="192"/>
      <c r="NBD18" s="192"/>
      <c r="NBE18" s="192"/>
      <c r="NBF18" s="192"/>
      <c r="NBG18" s="192"/>
      <c r="NBH18" s="192"/>
      <c r="NBI18" s="192"/>
      <c r="NBJ18" s="192"/>
      <c r="NBK18" s="192"/>
      <c r="NBL18" s="192"/>
      <c r="NBM18" s="192"/>
      <c r="NBN18" s="192"/>
      <c r="NBO18" s="192"/>
      <c r="NBP18" s="192"/>
      <c r="NBQ18" s="192"/>
      <c r="NBR18" s="192"/>
      <c r="NBS18" s="192"/>
      <c r="NBT18" s="192"/>
      <c r="NBU18" s="192"/>
      <c r="NBV18" s="192"/>
      <c r="NBW18" s="192"/>
      <c r="NBX18" s="192"/>
      <c r="NBY18" s="192"/>
      <c r="NBZ18" s="192"/>
      <c r="NCA18" s="192"/>
      <c r="NCB18" s="192"/>
      <c r="NCC18" s="192"/>
      <c r="NCD18" s="192"/>
      <c r="NCE18" s="192"/>
      <c r="NCF18" s="192"/>
      <c r="NCG18" s="192"/>
      <c r="NCH18" s="192"/>
      <c r="NCI18" s="192"/>
      <c r="NCJ18" s="192"/>
      <c r="NCK18" s="192"/>
      <c r="NCL18" s="192"/>
      <c r="NCM18" s="192"/>
      <c r="NCN18" s="192"/>
      <c r="NCO18" s="192"/>
      <c r="NCP18" s="192"/>
      <c r="NCQ18" s="192"/>
      <c r="NCR18" s="192"/>
      <c r="NCS18" s="192"/>
      <c r="NCT18" s="192"/>
      <c r="NCU18" s="192"/>
      <c r="NCV18" s="192"/>
      <c r="NCW18" s="192"/>
      <c r="NCX18" s="192"/>
      <c r="NCY18" s="192"/>
      <c r="NCZ18" s="192"/>
      <c r="NDA18" s="192"/>
      <c r="NDB18" s="192"/>
      <c r="NDC18" s="192"/>
      <c r="NDD18" s="192"/>
      <c r="NDE18" s="192"/>
      <c r="NDF18" s="192"/>
      <c r="NDG18" s="192"/>
      <c r="NDH18" s="192"/>
      <c r="NDI18" s="192"/>
      <c r="NDJ18" s="192"/>
      <c r="NDK18" s="192"/>
      <c r="NDL18" s="192"/>
      <c r="NDM18" s="192"/>
      <c r="NDN18" s="192"/>
      <c r="NDO18" s="192"/>
      <c r="NDP18" s="192"/>
      <c r="NDQ18" s="192"/>
      <c r="NDR18" s="192"/>
      <c r="NDS18" s="192"/>
      <c r="NDT18" s="192"/>
      <c r="NDU18" s="192"/>
      <c r="NDV18" s="192"/>
      <c r="NDW18" s="192"/>
      <c r="NDX18" s="192"/>
      <c r="NDY18" s="192"/>
      <c r="NDZ18" s="192"/>
      <c r="NEA18" s="192"/>
      <c r="NEB18" s="192"/>
      <c r="NEC18" s="192"/>
      <c r="NED18" s="192"/>
      <c r="NEE18" s="192"/>
      <c r="NEF18" s="192"/>
      <c r="NEG18" s="192"/>
      <c r="NEH18" s="192"/>
      <c r="NEI18" s="192"/>
      <c r="NEJ18" s="192"/>
      <c r="NEK18" s="192"/>
      <c r="NEL18" s="192"/>
      <c r="NEM18" s="192"/>
      <c r="NEN18" s="192"/>
      <c r="NEO18" s="192"/>
      <c r="NEP18" s="192"/>
      <c r="NEQ18" s="192"/>
      <c r="NER18" s="192"/>
      <c r="NES18" s="192"/>
      <c r="NET18" s="192"/>
      <c r="NEU18" s="192"/>
      <c r="NEV18" s="192"/>
      <c r="NEW18" s="192"/>
      <c r="NEX18" s="192"/>
      <c r="NEY18" s="192"/>
      <c r="NEZ18" s="192"/>
      <c r="NFA18" s="192"/>
      <c r="NFB18" s="192"/>
      <c r="NFC18" s="192"/>
      <c r="NFD18" s="192"/>
      <c r="NFE18" s="192"/>
      <c r="NFF18" s="192"/>
      <c r="NFG18" s="192"/>
      <c r="NFH18" s="192"/>
      <c r="NFI18" s="192"/>
      <c r="NFJ18" s="192"/>
      <c r="NFK18" s="192"/>
      <c r="NFL18" s="192"/>
      <c r="NFM18" s="192"/>
      <c r="NFN18" s="192"/>
      <c r="NFO18" s="192"/>
      <c r="NFP18" s="192"/>
      <c r="NFQ18" s="192"/>
      <c r="NFR18" s="192"/>
      <c r="NFS18" s="192"/>
      <c r="NFT18" s="192"/>
      <c r="NFU18" s="192"/>
      <c r="NFV18" s="192"/>
      <c r="NFW18" s="192"/>
      <c r="NFX18" s="192"/>
      <c r="NFY18" s="192"/>
      <c r="NFZ18" s="192"/>
      <c r="NGA18" s="192"/>
      <c r="NGB18" s="192"/>
      <c r="NGC18" s="192"/>
      <c r="NGD18" s="192"/>
      <c r="NGE18" s="192"/>
      <c r="NGF18" s="192"/>
      <c r="NGG18" s="192"/>
      <c r="NGH18" s="192"/>
      <c r="NGI18" s="192"/>
      <c r="NGJ18" s="192"/>
      <c r="NGK18" s="192"/>
      <c r="NGL18" s="192"/>
      <c r="NGM18" s="192"/>
      <c r="NGN18" s="192"/>
      <c r="NGO18" s="192"/>
      <c r="NGP18" s="192"/>
      <c r="NGQ18" s="192"/>
      <c r="NGR18" s="192"/>
      <c r="NGS18" s="192"/>
      <c r="NGT18" s="192"/>
      <c r="NGU18" s="192"/>
      <c r="NGV18" s="192"/>
      <c r="NGW18" s="192"/>
      <c r="NGX18" s="192"/>
      <c r="NGY18" s="192"/>
      <c r="NGZ18" s="192"/>
      <c r="NHA18" s="192"/>
      <c r="NHB18" s="192"/>
      <c r="NHC18" s="192"/>
      <c r="NHD18" s="192"/>
      <c r="NHE18" s="192"/>
      <c r="NHF18" s="192"/>
      <c r="NHG18" s="192"/>
      <c r="NHH18" s="192"/>
      <c r="NHI18" s="192"/>
      <c r="NHJ18" s="192"/>
      <c r="NHK18" s="192"/>
      <c r="NHL18" s="192"/>
      <c r="NHM18" s="192"/>
      <c r="NHN18" s="192"/>
      <c r="NHO18" s="192"/>
      <c r="NHP18" s="192"/>
      <c r="NHQ18" s="192"/>
      <c r="NHR18" s="192"/>
      <c r="NHS18" s="192"/>
      <c r="NHT18" s="192"/>
      <c r="NHU18" s="192"/>
      <c r="NHV18" s="192"/>
      <c r="NHW18" s="192"/>
      <c r="NHX18" s="192"/>
      <c r="NHY18" s="192"/>
      <c r="NHZ18" s="192"/>
      <c r="NIA18" s="192"/>
      <c r="NIB18" s="192"/>
      <c r="NIC18" s="192"/>
      <c r="NID18" s="192"/>
      <c r="NIE18" s="192"/>
      <c r="NIF18" s="192"/>
      <c r="NIG18" s="192"/>
      <c r="NIH18" s="192"/>
      <c r="NII18" s="192"/>
      <c r="NIJ18" s="192"/>
      <c r="NIK18" s="192"/>
      <c r="NIL18" s="192"/>
      <c r="NIM18" s="192"/>
      <c r="NIN18" s="192"/>
      <c r="NIO18" s="192"/>
      <c r="NIP18" s="192"/>
      <c r="NIQ18" s="192"/>
      <c r="NIR18" s="192"/>
      <c r="NIS18" s="192"/>
      <c r="NIT18" s="192"/>
      <c r="NIU18" s="192"/>
      <c r="NIV18" s="192"/>
      <c r="NIW18" s="192"/>
      <c r="NIX18" s="192"/>
      <c r="NIY18" s="192"/>
      <c r="NIZ18" s="192"/>
      <c r="NJA18" s="192"/>
      <c r="NJB18" s="192"/>
      <c r="NJC18" s="192"/>
      <c r="NJD18" s="192"/>
      <c r="NJE18" s="192"/>
      <c r="NJF18" s="192"/>
      <c r="NJG18" s="192"/>
      <c r="NJH18" s="192"/>
      <c r="NJI18" s="192"/>
      <c r="NJJ18" s="192"/>
      <c r="NJK18" s="192"/>
      <c r="NJL18" s="192"/>
      <c r="NJM18" s="192"/>
      <c r="NJN18" s="192"/>
      <c r="NJO18" s="192"/>
      <c r="NJP18" s="192"/>
      <c r="NJQ18" s="192"/>
      <c r="NJR18" s="192"/>
      <c r="NJS18" s="192"/>
      <c r="NJT18" s="192"/>
      <c r="NJU18" s="192"/>
      <c r="NJV18" s="192"/>
      <c r="NJW18" s="192"/>
      <c r="NJX18" s="192"/>
      <c r="NJY18" s="192"/>
      <c r="NJZ18" s="192"/>
      <c r="NKA18" s="192"/>
      <c r="NKB18" s="192"/>
      <c r="NKC18" s="192"/>
      <c r="NKD18" s="192"/>
      <c r="NKE18" s="192"/>
      <c r="NKF18" s="192"/>
      <c r="NKG18" s="192"/>
      <c r="NKH18" s="192"/>
      <c r="NKI18" s="192"/>
      <c r="NKJ18" s="192"/>
      <c r="NKK18" s="192"/>
      <c r="NKL18" s="192"/>
      <c r="NKM18" s="192"/>
      <c r="NKN18" s="192"/>
      <c r="NKO18" s="192"/>
      <c r="NKP18" s="192"/>
      <c r="NKQ18" s="192"/>
      <c r="NKR18" s="192"/>
      <c r="NKS18" s="192"/>
      <c r="NKT18" s="192"/>
      <c r="NKU18" s="192"/>
      <c r="NKV18" s="192"/>
      <c r="NKW18" s="192"/>
      <c r="NKX18" s="192"/>
      <c r="NKY18" s="192"/>
      <c r="NKZ18" s="192"/>
      <c r="NLA18" s="192"/>
      <c r="NLB18" s="192"/>
      <c r="NLC18" s="192"/>
      <c r="NLD18" s="192"/>
      <c r="NLE18" s="192"/>
      <c r="NLF18" s="192"/>
      <c r="NLG18" s="192"/>
      <c r="NLH18" s="192"/>
      <c r="NLI18" s="192"/>
      <c r="NLJ18" s="192"/>
      <c r="NLK18" s="192"/>
      <c r="NLL18" s="192"/>
      <c r="NLM18" s="192"/>
      <c r="NLN18" s="192"/>
      <c r="NLO18" s="192"/>
      <c r="NLP18" s="192"/>
      <c r="NLQ18" s="192"/>
      <c r="NLR18" s="192"/>
      <c r="NLS18" s="192"/>
      <c r="NLT18" s="192"/>
      <c r="NLU18" s="192"/>
      <c r="NLV18" s="192"/>
      <c r="NLW18" s="192"/>
      <c r="NLX18" s="192"/>
      <c r="NLY18" s="192"/>
      <c r="NLZ18" s="192"/>
      <c r="NMA18" s="192"/>
      <c r="NMB18" s="192"/>
      <c r="NMC18" s="192"/>
      <c r="NMD18" s="192"/>
      <c r="NME18" s="192"/>
      <c r="NMF18" s="192"/>
      <c r="NMG18" s="192"/>
      <c r="NMH18" s="192"/>
      <c r="NMI18" s="192"/>
      <c r="NMJ18" s="192"/>
      <c r="NMK18" s="192"/>
      <c r="NML18" s="192"/>
      <c r="NMM18" s="192"/>
      <c r="NMN18" s="192"/>
      <c r="NMO18" s="192"/>
      <c r="NMP18" s="192"/>
      <c r="NMQ18" s="192"/>
      <c r="NMR18" s="192"/>
      <c r="NMS18" s="192"/>
      <c r="NMT18" s="192"/>
      <c r="NMU18" s="192"/>
      <c r="NMV18" s="192"/>
      <c r="NMW18" s="192"/>
      <c r="NMX18" s="192"/>
      <c r="NMY18" s="192"/>
      <c r="NMZ18" s="192"/>
      <c r="NNA18" s="192"/>
      <c r="NNB18" s="192"/>
      <c r="NNC18" s="192"/>
      <c r="NND18" s="192"/>
      <c r="NNE18" s="192"/>
      <c r="NNF18" s="192"/>
      <c r="NNG18" s="192"/>
      <c r="NNH18" s="192"/>
      <c r="NNI18" s="192"/>
      <c r="NNJ18" s="192"/>
      <c r="NNK18" s="192"/>
      <c r="NNL18" s="192"/>
      <c r="NNM18" s="192"/>
      <c r="NNN18" s="192"/>
      <c r="NNO18" s="192"/>
      <c r="NNP18" s="192"/>
      <c r="NNQ18" s="192"/>
      <c r="NNR18" s="192"/>
      <c r="NNS18" s="192"/>
      <c r="NNT18" s="192"/>
      <c r="NNU18" s="192"/>
      <c r="NNV18" s="192"/>
      <c r="NNW18" s="192"/>
      <c r="NNX18" s="192"/>
      <c r="NNY18" s="192"/>
      <c r="NNZ18" s="192"/>
      <c r="NOA18" s="192"/>
      <c r="NOB18" s="192"/>
      <c r="NOC18" s="192"/>
      <c r="NOD18" s="192"/>
      <c r="NOE18" s="192"/>
      <c r="NOF18" s="192"/>
      <c r="NOG18" s="192"/>
      <c r="NOH18" s="192"/>
      <c r="NOI18" s="192"/>
      <c r="NOJ18" s="192"/>
      <c r="NOK18" s="192"/>
      <c r="NOL18" s="192"/>
      <c r="NOM18" s="192"/>
      <c r="NON18" s="192"/>
      <c r="NOO18" s="192"/>
      <c r="NOP18" s="192"/>
      <c r="NOQ18" s="192"/>
      <c r="NOR18" s="192"/>
      <c r="NOS18" s="192"/>
      <c r="NOT18" s="192"/>
      <c r="NOU18" s="192"/>
      <c r="NOV18" s="192"/>
      <c r="NOW18" s="192"/>
      <c r="NOX18" s="192"/>
      <c r="NOY18" s="192"/>
      <c r="NOZ18" s="192"/>
      <c r="NPA18" s="192"/>
      <c r="NPB18" s="192"/>
      <c r="NPC18" s="192"/>
      <c r="NPD18" s="192"/>
      <c r="NPE18" s="192"/>
      <c r="NPF18" s="192"/>
      <c r="NPG18" s="192"/>
      <c r="NPH18" s="192"/>
      <c r="NPI18" s="192"/>
      <c r="NPJ18" s="192"/>
      <c r="NPK18" s="192"/>
      <c r="NPL18" s="192"/>
      <c r="NPM18" s="192"/>
      <c r="NPN18" s="192"/>
      <c r="NPO18" s="192"/>
      <c r="NPP18" s="192"/>
      <c r="NPQ18" s="192"/>
      <c r="NPR18" s="192"/>
      <c r="NPS18" s="192"/>
      <c r="NPT18" s="192"/>
      <c r="NPU18" s="192"/>
      <c r="NPV18" s="192"/>
      <c r="NPW18" s="192"/>
      <c r="NPX18" s="192"/>
      <c r="NPY18" s="192"/>
      <c r="NPZ18" s="192"/>
      <c r="NQA18" s="192"/>
      <c r="NQB18" s="192"/>
      <c r="NQC18" s="192"/>
      <c r="NQD18" s="192"/>
      <c r="NQE18" s="192"/>
      <c r="NQF18" s="192"/>
      <c r="NQG18" s="192"/>
      <c r="NQH18" s="192"/>
      <c r="NQI18" s="192"/>
      <c r="NQJ18" s="192"/>
      <c r="NQK18" s="192"/>
      <c r="NQL18" s="192"/>
      <c r="NQM18" s="192"/>
      <c r="NQN18" s="192"/>
      <c r="NQO18" s="192"/>
      <c r="NQP18" s="192"/>
      <c r="NQQ18" s="192"/>
      <c r="NQR18" s="192"/>
      <c r="NQS18" s="192"/>
      <c r="NQT18" s="192"/>
      <c r="NQU18" s="192"/>
      <c r="NQV18" s="192"/>
      <c r="NQW18" s="192"/>
      <c r="NQX18" s="192"/>
      <c r="NQY18" s="192"/>
      <c r="NQZ18" s="192"/>
      <c r="NRA18" s="192"/>
      <c r="NRB18" s="192"/>
      <c r="NRC18" s="192"/>
      <c r="NRD18" s="192"/>
      <c r="NRE18" s="192"/>
      <c r="NRF18" s="192"/>
      <c r="NRG18" s="192"/>
      <c r="NRH18" s="192"/>
      <c r="NRI18" s="192"/>
      <c r="NRJ18" s="192"/>
      <c r="NRK18" s="192"/>
      <c r="NRL18" s="192"/>
      <c r="NRM18" s="192"/>
      <c r="NRN18" s="192"/>
      <c r="NRO18" s="192"/>
      <c r="NRP18" s="192"/>
      <c r="NRQ18" s="192"/>
      <c r="NRR18" s="192"/>
      <c r="NRS18" s="192"/>
      <c r="NRT18" s="192"/>
      <c r="NRU18" s="192"/>
      <c r="NRV18" s="192"/>
      <c r="NRW18" s="192"/>
      <c r="NRX18" s="192"/>
      <c r="NRY18" s="192"/>
      <c r="NRZ18" s="192"/>
      <c r="NSA18" s="192"/>
      <c r="NSB18" s="192"/>
      <c r="NSC18" s="192"/>
      <c r="NSD18" s="192"/>
      <c r="NSE18" s="192"/>
      <c r="NSF18" s="192"/>
      <c r="NSG18" s="192"/>
      <c r="NSH18" s="192"/>
      <c r="NSI18" s="192"/>
      <c r="NSJ18" s="192"/>
      <c r="NSK18" s="192"/>
      <c r="NSL18" s="192"/>
      <c r="NSM18" s="192"/>
      <c r="NSN18" s="192"/>
      <c r="NSO18" s="192"/>
      <c r="NSP18" s="192"/>
      <c r="NSQ18" s="192"/>
      <c r="NSR18" s="192"/>
      <c r="NSS18" s="192"/>
      <c r="NST18" s="192"/>
      <c r="NSU18" s="192"/>
      <c r="NSV18" s="192"/>
      <c r="NSW18" s="192"/>
      <c r="NSX18" s="192"/>
      <c r="NSY18" s="192"/>
      <c r="NSZ18" s="192"/>
      <c r="NTA18" s="192"/>
      <c r="NTB18" s="192"/>
      <c r="NTC18" s="192"/>
      <c r="NTD18" s="192"/>
      <c r="NTE18" s="192"/>
      <c r="NTF18" s="192"/>
      <c r="NTG18" s="192"/>
      <c r="NTH18" s="192"/>
      <c r="NTI18" s="192"/>
      <c r="NTJ18" s="192"/>
      <c r="NTK18" s="192"/>
      <c r="NTL18" s="192"/>
      <c r="NTM18" s="192"/>
      <c r="NTN18" s="192"/>
      <c r="NTO18" s="192"/>
      <c r="NTP18" s="192"/>
      <c r="NTQ18" s="192"/>
      <c r="NTR18" s="192"/>
      <c r="NTS18" s="192"/>
      <c r="NTT18" s="192"/>
      <c r="NTU18" s="192"/>
      <c r="NTV18" s="192"/>
      <c r="NTW18" s="192"/>
      <c r="NTX18" s="192"/>
      <c r="NTY18" s="192"/>
      <c r="NTZ18" s="192"/>
      <c r="NUA18" s="192"/>
      <c r="NUB18" s="192"/>
      <c r="NUC18" s="192"/>
      <c r="NUD18" s="192"/>
      <c r="NUE18" s="192"/>
      <c r="NUF18" s="192"/>
      <c r="NUG18" s="192"/>
      <c r="NUH18" s="192"/>
      <c r="NUI18" s="192"/>
      <c r="NUJ18" s="192"/>
      <c r="NUK18" s="192"/>
      <c r="NUL18" s="192"/>
      <c r="NUM18" s="192"/>
      <c r="NUN18" s="192"/>
      <c r="NUO18" s="192"/>
      <c r="NUP18" s="192"/>
      <c r="NUQ18" s="192"/>
      <c r="NUR18" s="192"/>
      <c r="NUS18" s="192"/>
      <c r="NUT18" s="192"/>
      <c r="NUU18" s="192"/>
      <c r="NUV18" s="192"/>
      <c r="NUW18" s="192"/>
      <c r="NUX18" s="192"/>
      <c r="NUY18" s="192"/>
      <c r="NUZ18" s="192"/>
      <c r="NVA18" s="192"/>
      <c r="NVB18" s="192"/>
      <c r="NVC18" s="192"/>
      <c r="NVD18" s="192"/>
      <c r="NVE18" s="192"/>
      <c r="NVF18" s="192"/>
      <c r="NVG18" s="192"/>
      <c r="NVH18" s="192"/>
      <c r="NVI18" s="192"/>
      <c r="NVJ18" s="192"/>
      <c r="NVK18" s="192"/>
      <c r="NVL18" s="192"/>
      <c r="NVM18" s="192"/>
      <c r="NVN18" s="192"/>
      <c r="NVO18" s="192"/>
      <c r="NVP18" s="192"/>
      <c r="NVQ18" s="192"/>
      <c r="NVR18" s="192"/>
      <c r="NVS18" s="192"/>
      <c r="NVT18" s="192"/>
      <c r="NVU18" s="192"/>
      <c r="NVV18" s="192"/>
      <c r="NVW18" s="192"/>
      <c r="NVX18" s="192"/>
      <c r="NVY18" s="192"/>
      <c r="NVZ18" s="192"/>
      <c r="NWA18" s="192"/>
      <c r="NWB18" s="192"/>
      <c r="NWC18" s="192"/>
      <c r="NWD18" s="192"/>
      <c r="NWE18" s="192"/>
      <c r="NWF18" s="192"/>
      <c r="NWG18" s="192"/>
      <c r="NWH18" s="192"/>
      <c r="NWI18" s="192"/>
      <c r="NWJ18" s="192"/>
      <c r="NWK18" s="192"/>
      <c r="NWL18" s="192"/>
      <c r="NWM18" s="192"/>
      <c r="NWN18" s="192"/>
      <c r="NWO18" s="192"/>
      <c r="NWP18" s="192"/>
      <c r="NWQ18" s="192"/>
      <c r="NWR18" s="192"/>
      <c r="NWS18" s="192"/>
      <c r="NWT18" s="192"/>
      <c r="NWU18" s="192"/>
      <c r="NWV18" s="192"/>
      <c r="NWW18" s="192"/>
      <c r="NWX18" s="192"/>
      <c r="NWY18" s="192"/>
      <c r="NWZ18" s="192"/>
      <c r="NXA18" s="192"/>
      <c r="NXB18" s="192"/>
      <c r="NXC18" s="192"/>
      <c r="NXD18" s="192"/>
      <c r="NXE18" s="192"/>
      <c r="NXF18" s="192"/>
      <c r="NXG18" s="192"/>
      <c r="NXH18" s="192"/>
      <c r="NXI18" s="192"/>
      <c r="NXJ18" s="192"/>
      <c r="NXK18" s="192"/>
      <c r="NXL18" s="192"/>
      <c r="NXM18" s="192"/>
      <c r="NXN18" s="192"/>
      <c r="NXO18" s="192"/>
      <c r="NXP18" s="192"/>
      <c r="NXQ18" s="192"/>
      <c r="NXR18" s="192"/>
      <c r="NXS18" s="192"/>
      <c r="NXT18" s="192"/>
      <c r="NXU18" s="192"/>
      <c r="NXV18" s="192"/>
      <c r="NXW18" s="192"/>
      <c r="NXX18" s="192"/>
      <c r="NXY18" s="192"/>
      <c r="NXZ18" s="192"/>
      <c r="NYA18" s="192"/>
      <c r="NYB18" s="192"/>
      <c r="NYC18" s="192"/>
      <c r="NYD18" s="192"/>
      <c r="NYE18" s="192"/>
      <c r="NYF18" s="192"/>
      <c r="NYG18" s="192"/>
      <c r="NYH18" s="192"/>
      <c r="NYI18" s="192"/>
      <c r="NYJ18" s="192"/>
      <c r="NYK18" s="192"/>
      <c r="NYL18" s="192"/>
      <c r="NYM18" s="192"/>
      <c r="NYN18" s="192"/>
      <c r="NYO18" s="192"/>
      <c r="NYP18" s="192"/>
      <c r="NYQ18" s="192"/>
      <c r="NYR18" s="192"/>
      <c r="NYS18" s="192"/>
      <c r="NYT18" s="192"/>
      <c r="NYU18" s="192"/>
      <c r="NYV18" s="192"/>
      <c r="NYW18" s="192"/>
      <c r="NYX18" s="192"/>
      <c r="NYY18" s="192"/>
      <c r="NYZ18" s="192"/>
      <c r="NZA18" s="192"/>
      <c r="NZB18" s="192"/>
      <c r="NZC18" s="192"/>
      <c r="NZD18" s="192"/>
      <c r="NZE18" s="192"/>
      <c r="NZF18" s="192"/>
      <c r="NZG18" s="192"/>
      <c r="NZH18" s="192"/>
      <c r="NZI18" s="192"/>
      <c r="NZJ18" s="192"/>
      <c r="NZK18" s="192"/>
      <c r="NZL18" s="192"/>
      <c r="NZM18" s="192"/>
      <c r="NZN18" s="192"/>
      <c r="NZO18" s="192"/>
      <c r="NZP18" s="192"/>
      <c r="NZQ18" s="192"/>
      <c r="NZR18" s="192"/>
      <c r="NZS18" s="192"/>
      <c r="NZT18" s="192"/>
      <c r="NZU18" s="192"/>
      <c r="NZV18" s="192"/>
      <c r="NZW18" s="192"/>
      <c r="NZX18" s="192"/>
      <c r="NZY18" s="192"/>
      <c r="NZZ18" s="192"/>
      <c r="OAA18" s="192"/>
      <c r="OAB18" s="192"/>
      <c r="OAC18" s="192"/>
      <c r="OAD18" s="192"/>
      <c r="OAE18" s="192"/>
      <c r="OAF18" s="192"/>
      <c r="OAG18" s="192"/>
      <c r="OAH18" s="192"/>
      <c r="OAI18" s="192"/>
      <c r="OAJ18" s="192"/>
      <c r="OAK18" s="192"/>
      <c r="OAL18" s="192"/>
      <c r="OAM18" s="192"/>
      <c r="OAN18" s="192"/>
      <c r="OAO18" s="192"/>
      <c r="OAP18" s="192"/>
      <c r="OAQ18" s="192"/>
      <c r="OAR18" s="192"/>
      <c r="OAS18" s="192"/>
      <c r="OAT18" s="192"/>
      <c r="OAU18" s="192"/>
      <c r="OAV18" s="192"/>
      <c r="OAW18" s="192"/>
      <c r="OAX18" s="192"/>
      <c r="OAY18" s="192"/>
      <c r="OAZ18" s="192"/>
      <c r="OBA18" s="192"/>
      <c r="OBB18" s="192"/>
      <c r="OBC18" s="192"/>
      <c r="OBD18" s="192"/>
      <c r="OBE18" s="192"/>
      <c r="OBF18" s="192"/>
      <c r="OBG18" s="192"/>
      <c r="OBH18" s="192"/>
      <c r="OBI18" s="192"/>
      <c r="OBJ18" s="192"/>
      <c r="OBK18" s="192"/>
      <c r="OBL18" s="192"/>
      <c r="OBM18" s="192"/>
      <c r="OBN18" s="192"/>
      <c r="OBO18" s="192"/>
      <c r="OBP18" s="192"/>
      <c r="OBQ18" s="192"/>
      <c r="OBR18" s="192"/>
      <c r="OBS18" s="192"/>
      <c r="OBT18" s="192"/>
      <c r="OBU18" s="192"/>
      <c r="OBV18" s="192"/>
      <c r="OBW18" s="192"/>
      <c r="OBX18" s="192"/>
      <c r="OBY18" s="192"/>
      <c r="OBZ18" s="192"/>
      <c r="OCA18" s="192"/>
      <c r="OCB18" s="192"/>
      <c r="OCC18" s="192"/>
      <c r="OCD18" s="192"/>
      <c r="OCE18" s="192"/>
      <c r="OCF18" s="192"/>
      <c r="OCG18" s="192"/>
      <c r="OCH18" s="192"/>
      <c r="OCI18" s="192"/>
      <c r="OCJ18" s="192"/>
      <c r="OCK18" s="192"/>
      <c r="OCL18" s="192"/>
      <c r="OCM18" s="192"/>
      <c r="OCN18" s="192"/>
      <c r="OCO18" s="192"/>
      <c r="OCP18" s="192"/>
      <c r="OCQ18" s="192"/>
      <c r="OCR18" s="192"/>
      <c r="OCS18" s="192"/>
      <c r="OCT18" s="192"/>
      <c r="OCU18" s="192"/>
      <c r="OCV18" s="192"/>
      <c r="OCW18" s="192"/>
      <c r="OCX18" s="192"/>
      <c r="OCY18" s="192"/>
      <c r="OCZ18" s="192"/>
      <c r="ODA18" s="192"/>
      <c r="ODB18" s="192"/>
      <c r="ODC18" s="192"/>
      <c r="ODD18" s="192"/>
      <c r="ODE18" s="192"/>
      <c r="ODF18" s="192"/>
      <c r="ODG18" s="192"/>
      <c r="ODH18" s="192"/>
      <c r="ODI18" s="192"/>
      <c r="ODJ18" s="192"/>
      <c r="ODK18" s="192"/>
      <c r="ODL18" s="192"/>
      <c r="ODM18" s="192"/>
      <c r="ODN18" s="192"/>
      <c r="ODO18" s="192"/>
      <c r="ODP18" s="192"/>
      <c r="ODQ18" s="192"/>
      <c r="ODR18" s="192"/>
      <c r="ODS18" s="192"/>
      <c r="ODT18" s="192"/>
      <c r="ODU18" s="192"/>
      <c r="ODV18" s="192"/>
      <c r="ODW18" s="192"/>
      <c r="ODX18" s="192"/>
      <c r="ODY18" s="192"/>
      <c r="ODZ18" s="192"/>
      <c r="OEA18" s="192"/>
      <c r="OEB18" s="192"/>
      <c r="OEC18" s="192"/>
      <c r="OED18" s="192"/>
      <c r="OEE18" s="192"/>
      <c r="OEF18" s="192"/>
      <c r="OEG18" s="192"/>
      <c r="OEH18" s="192"/>
      <c r="OEI18" s="192"/>
      <c r="OEJ18" s="192"/>
      <c r="OEK18" s="192"/>
      <c r="OEL18" s="192"/>
      <c r="OEM18" s="192"/>
      <c r="OEN18" s="192"/>
      <c r="OEO18" s="192"/>
      <c r="OEP18" s="192"/>
      <c r="OEQ18" s="192"/>
      <c r="OER18" s="192"/>
      <c r="OES18" s="192"/>
      <c r="OET18" s="192"/>
      <c r="OEU18" s="192"/>
      <c r="OEV18" s="192"/>
      <c r="OEW18" s="192"/>
      <c r="OEX18" s="192"/>
      <c r="OEY18" s="192"/>
      <c r="OEZ18" s="192"/>
      <c r="OFA18" s="192"/>
      <c r="OFB18" s="192"/>
      <c r="OFC18" s="192"/>
      <c r="OFD18" s="192"/>
      <c r="OFE18" s="192"/>
      <c r="OFF18" s="192"/>
      <c r="OFG18" s="192"/>
      <c r="OFH18" s="192"/>
      <c r="OFI18" s="192"/>
      <c r="OFJ18" s="192"/>
      <c r="OFK18" s="192"/>
      <c r="OFL18" s="192"/>
      <c r="OFM18" s="192"/>
      <c r="OFN18" s="192"/>
      <c r="OFO18" s="192"/>
      <c r="OFP18" s="192"/>
      <c r="OFQ18" s="192"/>
      <c r="OFR18" s="192"/>
      <c r="OFS18" s="192"/>
      <c r="OFT18" s="192"/>
      <c r="OFU18" s="192"/>
      <c r="OFV18" s="192"/>
      <c r="OFW18" s="192"/>
      <c r="OFX18" s="192"/>
      <c r="OFY18" s="192"/>
      <c r="OFZ18" s="192"/>
      <c r="OGA18" s="192"/>
      <c r="OGB18" s="192"/>
      <c r="OGC18" s="192"/>
      <c r="OGD18" s="192"/>
      <c r="OGE18" s="192"/>
      <c r="OGF18" s="192"/>
      <c r="OGG18" s="192"/>
      <c r="OGH18" s="192"/>
      <c r="OGI18" s="192"/>
      <c r="OGJ18" s="192"/>
      <c r="OGK18" s="192"/>
      <c r="OGL18" s="192"/>
      <c r="OGM18" s="192"/>
      <c r="OGN18" s="192"/>
      <c r="OGO18" s="192"/>
      <c r="OGP18" s="192"/>
      <c r="OGQ18" s="192"/>
      <c r="OGR18" s="192"/>
      <c r="OGS18" s="192"/>
      <c r="OGT18" s="192"/>
      <c r="OGU18" s="192"/>
      <c r="OGV18" s="192"/>
      <c r="OGW18" s="192"/>
      <c r="OGX18" s="192"/>
      <c r="OGY18" s="192"/>
      <c r="OGZ18" s="192"/>
      <c r="OHA18" s="192"/>
      <c r="OHB18" s="192"/>
      <c r="OHC18" s="192"/>
      <c r="OHD18" s="192"/>
      <c r="OHE18" s="192"/>
      <c r="OHF18" s="192"/>
      <c r="OHG18" s="192"/>
      <c r="OHH18" s="192"/>
      <c r="OHI18" s="192"/>
      <c r="OHJ18" s="192"/>
      <c r="OHK18" s="192"/>
      <c r="OHL18" s="192"/>
      <c r="OHM18" s="192"/>
      <c r="OHN18" s="192"/>
      <c r="OHO18" s="192"/>
      <c r="OHP18" s="192"/>
      <c r="OHQ18" s="192"/>
      <c r="OHR18" s="192"/>
      <c r="OHS18" s="192"/>
      <c r="OHT18" s="192"/>
      <c r="OHU18" s="192"/>
      <c r="OHV18" s="192"/>
      <c r="OHW18" s="192"/>
      <c r="OHX18" s="192"/>
      <c r="OHY18" s="192"/>
      <c r="OHZ18" s="192"/>
      <c r="OIA18" s="192"/>
      <c r="OIB18" s="192"/>
      <c r="OIC18" s="192"/>
      <c r="OID18" s="192"/>
      <c r="OIE18" s="192"/>
      <c r="OIF18" s="192"/>
      <c r="OIG18" s="192"/>
      <c r="OIH18" s="192"/>
      <c r="OII18" s="192"/>
      <c r="OIJ18" s="192"/>
      <c r="OIK18" s="192"/>
      <c r="OIL18" s="192"/>
      <c r="OIM18" s="192"/>
      <c r="OIN18" s="192"/>
      <c r="OIO18" s="192"/>
      <c r="OIP18" s="192"/>
      <c r="OIQ18" s="192"/>
      <c r="OIR18" s="192"/>
      <c r="OIS18" s="192"/>
      <c r="OIT18" s="192"/>
      <c r="OIU18" s="192"/>
      <c r="OIV18" s="192"/>
      <c r="OIW18" s="192"/>
      <c r="OIX18" s="192"/>
      <c r="OIY18" s="192"/>
      <c r="OIZ18" s="192"/>
      <c r="OJA18" s="192"/>
      <c r="OJB18" s="192"/>
      <c r="OJC18" s="192"/>
      <c r="OJD18" s="192"/>
      <c r="OJE18" s="192"/>
      <c r="OJF18" s="192"/>
      <c r="OJG18" s="192"/>
      <c r="OJH18" s="192"/>
      <c r="OJI18" s="192"/>
      <c r="OJJ18" s="192"/>
      <c r="OJK18" s="192"/>
      <c r="OJL18" s="192"/>
      <c r="OJM18" s="192"/>
      <c r="OJN18" s="192"/>
      <c r="OJO18" s="192"/>
      <c r="OJP18" s="192"/>
      <c r="OJQ18" s="192"/>
      <c r="OJR18" s="192"/>
      <c r="OJS18" s="192"/>
      <c r="OJT18" s="192"/>
      <c r="OJU18" s="192"/>
      <c r="OJV18" s="192"/>
      <c r="OJW18" s="192"/>
      <c r="OJX18" s="192"/>
      <c r="OJY18" s="192"/>
      <c r="OJZ18" s="192"/>
      <c r="OKA18" s="192"/>
      <c r="OKB18" s="192"/>
      <c r="OKC18" s="192"/>
      <c r="OKD18" s="192"/>
      <c r="OKE18" s="192"/>
      <c r="OKF18" s="192"/>
      <c r="OKG18" s="192"/>
      <c r="OKH18" s="192"/>
      <c r="OKI18" s="192"/>
      <c r="OKJ18" s="192"/>
      <c r="OKK18" s="192"/>
      <c r="OKL18" s="192"/>
      <c r="OKM18" s="192"/>
      <c r="OKN18" s="192"/>
      <c r="OKO18" s="192"/>
      <c r="OKP18" s="192"/>
      <c r="OKQ18" s="192"/>
      <c r="OKR18" s="192"/>
      <c r="OKS18" s="192"/>
      <c r="OKT18" s="192"/>
      <c r="OKU18" s="192"/>
      <c r="OKV18" s="192"/>
      <c r="OKW18" s="192"/>
      <c r="OKX18" s="192"/>
      <c r="OKY18" s="192"/>
      <c r="OKZ18" s="192"/>
      <c r="OLA18" s="192"/>
      <c r="OLB18" s="192"/>
      <c r="OLC18" s="192"/>
      <c r="OLD18" s="192"/>
      <c r="OLE18" s="192"/>
      <c r="OLF18" s="192"/>
      <c r="OLG18" s="192"/>
      <c r="OLH18" s="192"/>
      <c r="OLI18" s="192"/>
      <c r="OLJ18" s="192"/>
      <c r="OLK18" s="192"/>
      <c r="OLL18" s="192"/>
      <c r="OLM18" s="192"/>
      <c r="OLN18" s="192"/>
      <c r="OLO18" s="192"/>
      <c r="OLP18" s="192"/>
      <c r="OLQ18" s="192"/>
      <c r="OLR18" s="192"/>
      <c r="OLS18" s="192"/>
      <c r="OLT18" s="192"/>
      <c r="OLU18" s="192"/>
      <c r="OLV18" s="192"/>
      <c r="OLW18" s="192"/>
      <c r="OLX18" s="192"/>
      <c r="OLY18" s="192"/>
      <c r="OLZ18" s="192"/>
      <c r="OMA18" s="192"/>
      <c r="OMB18" s="192"/>
      <c r="OMC18" s="192"/>
      <c r="OMD18" s="192"/>
      <c r="OME18" s="192"/>
      <c r="OMF18" s="192"/>
      <c r="OMG18" s="192"/>
      <c r="OMH18" s="192"/>
      <c r="OMI18" s="192"/>
      <c r="OMJ18" s="192"/>
      <c r="OMK18" s="192"/>
      <c r="OML18" s="192"/>
      <c r="OMM18" s="192"/>
      <c r="OMN18" s="192"/>
      <c r="OMO18" s="192"/>
      <c r="OMP18" s="192"/>
      <c r="OMQ18" s="192"/>
      <c r="OMR18" s="192"/>
      <c r="OMS18" s="192"/>
      <c r="OMT18" s="192"/>
      <c r="OMU18" s="192"/>
      <c r="OMV18" s="192"/>
      <c r="OMW18" s="192"/>
      <c r="OMX18" s="192"/>
      <c r="OMY18" s="192"/>
      <c r="OMZ18" s="192"/>
      <c r="ONA18" s="192"/>
      <c r="ONB18" s="192"/>
      <c r="ONC18" s="192"/>
      <c r="OND18" s="192"/>
      <c r="ONE18" s="192"/>
      <c r="ONF18" s="192"/>
      <c r="ONG18" s="192"/>
      <c r="ONH18" s="192"/>
      <c r="ONI18" s="192"/>
      <c r="ONJ18" s="192"/>
      <c r="ONK18" s="192"/>
      <c r="ONL18" s="192"/>
      <c r="ONM18" s="192"/>
      <c r="ONN18" s="192"/>
      <c r="ONO18" s="192"/>
      <c r="ONP18" s="192"/>
      <c r="ONQ18" s="192"/>
      <c r="ONR18" s="192"/>
      <c r="ONS18" s="192"/>
      <c r="ONT18" s="192"/>
      <c r="ONU18" s="192"/>
      <c r="ONV18" s="192"/>
      <c r="ONW18" s="192"/>
      <c r="ONX18" s="192"/>
      <c r="ONY18" s="192"/>
      <c r="ONZ18" s="192"/>
      <c r="OOA18" s="192"/>
      <c r="OOB18" s="192"/>
      <c r="OOC18" s="192"/>
      <c r="OOD18" s="192"/>
      <c r="OOE18" s="192"/>
      <c r="OOF18" s="192"/>
      <c r="OOG18" s="192"/>
      <c r="OOH18" s="192"/>
      <c r="OOI18" s="192"/>
      <c r="OOJ18" s="192"/>
      <c r="OOK18" s="192"/>
      <c r="OOL18" s="192"/>
      <c r="OOM18" s="192"/>
      <c r="OON18" s="192"/>
      <c r="OOO18" s="192"/>
      <c r="OOP18" s="192"/>
      <c r="OOQ18" s="192"/>
      <c r="OOR18" s="192"/>
      <c r="OOS18" s="192"/>
      <c r="OOT18" s="192"/>
      <c r="OOU18" s="192"/>
      <c r="OOV18" s="192"/>
      <c r="OOW18" s="192"/>
      <c r="OOX18" s="192"/>
      <c r="OOY18" s="192"/>
      <c r="OOZ18" s="192"/>
      <c r="OPA18" s="192"/>
      <c r="OPB18" s="192"/>
      <c r="OPC18" s="192"/>
      <c r="OPD18" s="192"/>
      <c r="OPE18" s="192"/>
      <c r="OPF18" s="192"/>
      <c r="OPG18" s="192"/>
      <c r="OPH18" s="192"/>
      <c r="OPI18" s="192"/>
      <c r="OPJ18" s="192"/>
      <c r="OPK18" s="192"/>
      <c r="OPL18" s="192"/>
      <c r="OPM18" s="192"/>
      <c r="OPN18" s="192"/>
      <c r="OPO18" s="192"/>
      <c r="OPP18" s="192"/>
      <c r="OPQ18" s="192"/>
      <c r="OPR18" s="192"/>
      <c r="OPS18" s="192"/>
      <c r="OPT18" s="192"/>
      <c r="OPU18" s="192"/>
      <c r="OPV18" s="192"/>
      <c r="OPW18" s="192"/>
      <c r="OPX18" s="192"/>
      <c r="OPY18" s="192"/>
      <c r="OPZ18" s="192"/>
      <c r="OQA18" s="192"/>
      <c r="OQB18" s="192"/>
      <c r="OQC18" s="192"/>
      <c r="OQD18" s="192"/>
      <c r="OQE18" s="192"/>
      <c r="OQF18" s="192"/>
      <c r="OQG18" s="192"/>
      <c r="OQH18" s="192"/>
      <c r="OQI18" s="192"/>
      <c r="OQJ18" s="192"/>
      <c r="OQK18" s="192"/>
      <c r="OQL18" s="192"/>
      <c r="OQM18" s="192"/>
      <c r="OQN18" s="192"/>
      <c r="OQO18" s="192"/>
      <c r="OQP18" s="192"/>
      <c r="OQQ18" s="192"/>
      <c r="OQR18" s="192"/>
      <c r="OQS18" s="192"/>
      <c r="OQT18" s="192"/>
      <c r="OQU18" s="192"/>
      <c r="OQV18" s="192"/>
      <c r="OQW18" s="192"/>
      <c r="OQX18" s="192"/>
      <c r="OQY18" s="192"/>
      <c r="OQZ18" s="192"/>
      <c r="ORA18" s="192"/>
      <c r="ORB18" s="192"/>
      <c r="ORC18" s="192"/>
      <c r="ORD18" s="192"/>
      <c r="ORE18" s="192"/>
      <c r="ORF18" s="192"/>
      <c r="ORG18" s="192"/>
      <c r="ORH18" s="192"/>
      <c r="ORI18" s="192"/>
      <c r="ORJ18" s="192"/>
      <c r="ORK18" s="192"/>
      <c r="ORL18" s="192"/>
      <c r="ORM18" s="192"/>
      <c r="ORN18" s="192"/>
      <c r="ORO18" s="192"/>
      <c r="ORP18" s="192"/>
      <c r="ORQ18" s="192"/>
      <c r="ORR18" s="192"/>
      <c r="ORS18" s="192"/>
      <c r="ORT18" s="192"/>
      <c r="ORU18" s="192"/>
      <c r="ORV18" s="192"/>
      <c r="ORW18" s="192"/>
      <c r="ORX18" s="192"/>
      <c r="ORY18" s="192"/>
      <c r="ORZ18" s="192"/>
      <c r="OSA18" s="192"/>
      <c r="OSB18" s="192"/>
      <c r="OSC18" s="192"/>
      <c r="OSD18" s="192"/>
      <c r="OSE18" s="192"/>
      <c r="OSF18" s="192"/>
      <c r="OSG18" s="192"/>
      <c r="OSH18" s="192"/>
      <c r="OSI18" s="192"/>
      <c r="OSJ18" s="192"/>
      <c r="OSK18" s="192"/>
      <c r="OSL18" s="192"/>
      <c r="OSM18" s="192"/>
      <c r="OSN18" s="192"/>
      <c r="OSO18" s="192"/>
      <c r="OSP18" s="192"/>
      <c r="OSQ18" s="192"/>
      <c r="OSR18" s="192"/>
      <c r="OSS18" s="192"/>
      <c r="OST18" s="192"/>
      <c r="OSU18" s="192"/>
      <c r="OSV18" s="192"/>
      <c r="OSW18" s="192"/>
      <c r="OSX18" s="192"/>
      <c r="OSY18" s="192"/>
      <c r="OSZ18" s="192"/>
      <c r="OTA18" s="192"/>
      <c r="OTB18" s="192"/>
      <c r="OTC18" s="192"/>
      <c r="OTD18" s="192"/>
      <c r="OTE18" s="192"/>
      <c r="OTF18" s="192"/>
      <c r="OTG18" s="192"/>
      <c r="OTH18" s="192"/>
      <c r="OTI18" s="192"/>
      <c r="OTJ18" s="192"/>
      <c r="OTK18" s="192"/>
      <c r="OTL18" s="192"/>
      <c r="OTM18" s="192"/>
      <c r="OTN18" s="192"/>
      <c r="OTO18" s="192"/>
      <c r="OTP18" s="192"/>
      <c r="OTQ18" s="192"/>
      <c r="OTR18" s="192"/>
      <c r="OTS18" s="192"/>
      <c r="OTT18" s="192"/>
      <c r="OTU18" s="192"/>
      <c r="OTV18" s="192"/>
      <c r="OTW18" s="192"/>
      <c r="OTX18" s="192"/>
      <c r="OTY18" s="192"/>
      <c r="OTZ18" s="192"/>
      <c r="OUA18" s="192"/>
      <c r="OUB18" s="192"/>
      <c r="OUC18" s="192"/>
      <c r="OUD18" s="192"/>
      <c r="OUE18" s="192"/>
      <c r="OUF18" s="192"/>
      <c r="OUG18" s="192"/>
      <c r="OUH18" s="192"/>
      <c r="OUI18" s="192"/>
      <c r="OUJ18" s="192"/>
      <c r="OUK18" s="192"/>
      <c r="OUL18" s="192"/>
      <c r="OUM18" s="192"/>
      <c r="OUN18" s="192"/>
      <c r="OUO18" s="192"/>
      <c r="OUP18" s="192"/>
      <c r="OUQ18" s="192"/>
      <c r="OUR18" s="192"/>
      <c r="OUS18" s="192"/>
      <c r="OUT18" s="192"/>
      <c r="OUU18" s="192"/>
      <c r="OUV18" s="192"/>
      <c r="OUW18" s="192"/>
      <c r="OUX18" s="192"/>
      <c r="OUY18" s="192"/>
      <c r="OUZ18" s="192"/>
      <c r="OVA18" s="192"/>
      <c r="OVB18" s="192"/>
      <c r="OVC18" s="192"/>
      <c r="OVD18" s="192"/>
      <c r="OVE18" s="192"/>
      <c r="OVF18" s="192"/>
      <c r="OVG18" s="192"/>
      <c r="OVH18" s="192"/>
      <c r="OVI18" s="192"/>
      <c r="OVJ18" s="192"/>
      <c r="OVK18" s="192"/>
      <c r="OVL18" s="192"/>
      <c r="OVM18" s="192"/>
      <c r="OVN18" s="192"/>
      <c r="OVO18" s="192"/>
      <c r="OVP18" s="192"/>
      <c r="OVQ18" s="192"/>
      <c r="OVR18" s="192"/>
      <c r="OVS18" s="192"/>
      <c r="OVT18" s="192"/>
      <c r="OVU18" s="192"/>
      <c r="OVV18" s="192"/>
      <c r="OVW18" s="192"/>
      <c r="OVX18" s="192"/>
      <c r="OVY18" s="192"/>
      <c r="OVZ18" s="192"/>
      <c r="OWA18" s="192"/>
      <c r="OWB18" s="192"/>
      <c r="OWC18" s="192"/>
      <c r="OWD18" s="192"/>
      <c r="OWE18" s="192"/>
      <c r="OWF18" s="192"/>
      <c r="OWG18" s="192"/>
      <c r="OWH18" s="192"/>
      <c r="OWI18" s="192"/>
      <c r="OWJ18" s="192"/>
      <c r="OWK18" s="192"/>
      <c r="OWL18" s="192"/>
      <c r="OWM18" s="192"/>
      <c r="OWN18" s="192"/>
      <c r="OWO18" s="192"/>
      <c r="OWP18" s="192"/>
      <c r="OWQ18" s="192"/>
      <c r="OWR18" s="192"/>
      <c r="OWS18" s="192"/>
      <c r="OWT18" s="192"/>
      <c r="OWU18" s="192"/>
      <c r="OWV18" s="192"/>
      <c r="OWW18" s="192"/>
      <c r="OWX18" s="192"/>
      <c r="OWY18" s="192"/>
      <c r="OWZ18" s="192"/>
      <c r="OXA18" s="192"/>
      <c r="OXB18" s="192"/>
      <c r="OXC18" s="192"/>
      <c r="OXD18" s="192"/>
      <c r="OXE18" s="192"/>
      <c r="OXF18" s="192"/>
      <c r="OXG18" s="192"/>
      <c r="OXH18" s="192"/>
      <c r="OXI18" s="192"/>
      <c r="OXJ18" s="192"/>
      <c r="OXK18" s="192"/>
      <c r="OXL18" s="192"/>
      <c r="OXM18" s="192"/>
      <c r="OXN18" s="192"/>
      <c r="OXO18" s="192"/>
      <c r="OXP18" s="192"/>
      <c r="OXQ18" s="192"/>
      <c r="OXR18" s="192"/>
      <c r="OXS18" s="192"/>
      <c r="OXT18" s="192"/>
      <c r="OXU18" s="192"/>
      <c r="OXV18" s="192"/>
      <c r="OXW18" s="192"/>
      <c r="OXX18" s="192"/>
      <c r="OXY18" s="192"/>
      <c r="OXZ18" s="192"/>
      <c r="OYA18" s="192"/>
      <c r="OYB18" s="192"/>
      <c r="OYC18" s="192"/>
      <c r="OYD18" s="192"/>
      <c r="OYE18" s="192"/>
      <c r="OYF18" s="192"/>
      <c r="OYG18" s="192"/>
      <c r="OYH18" s="192"/>
      <c r="OYI18" s="192"/>
      <c r="OYJ18" s="192"/>
      <c r="OYK18" s="192"/>
      <c r="OYL18" s="192"/>
      <c r="OYM18" s="192"/>
      <c r="OYN18" s="192"/>
      <c r="OYO18" s="192"/>
      <c r="OYP18" s="192"/>
      <c r="OYQ18" s="192"/>
      <c r="OYR18" s="192"/>
      <c r="OYS18" s="192"/>
      <c r="OYT18" s="192"/>
      <c r="OYU18" s="192"/>
      <c r="OYV18" s="192"/>
      <c r="OYW18" s="192"/>
      <c r="OYX18" s="192"/>
      <c r="OYY18" s="192"/>
      <c r="OYZ18" s="192"/>
      <c r="OZA18" s="192"/>
      <c r="OZB18" s="192"/>
      <c r="OZC18" s="192"/>
      <c r="OZD18" s="192"/>
      <c r="OZE18" s="192"/>
      <c r="OZF18" s="192"/>
      <c r="OZG18" s="192"/>
      <c r="OZH18" s="192"/>
      <c r="OZI18" s="192"/>
      <c r="OZJ18" s="192"/>
      <c r="OZK18" s="192"/>
      <c r="OZL18" s="192"/>
      <c r="OZM18" s="192"/>
      <c r="OZN18" s="192"/>
      <c r="OZO18" s="192"/>
      <c r="OZP18" s="192"/>
      <c r="OZQ18" s="192"/>
      <c r="OZR18" s="192"/>
      <c r="OZS18" s="192"/>
      <c r="OZT18" s="192"/>
      <c r="OZU18" s="192"/>
      <c r="OZV18" s="192"/>
      <c r="OZW18" s="192"/>
      <c r="OZX18" s="192"/>
      <c r="OZY18" s="192"/>
      <c r="OZZ18" s="192"/>
      <c r="PAA18" s="192"/>
      <c r="PAB18" s="192"/>
      <c r="PAC18" s="192"/>
      <c r="PAD18" s="192"/>
      <c r="PAE18" s="192"/>
      <c r="PAF18" s="192"/>
      <c r="PAG18" s="192"/>
      <c r="PAH18" s="192"/>
      <c r="PAI18" s="192"/>
      <c r="PAJ18" s="192"/>
      <c r="PAK18" s="192"/>
      <c r="PAL18" s="192"/>
      <c r="PAM18" s="192"/>
      <c r="PAN18" s="192"/>
      <c r="PAO18" s="192"/>
      <c r="PAP18" s="192"/>
      <c r="PAQ18" s="192"/>
      <c r="PAR18" s="192"/>
      <c r="PAS18" s="192"/>
      <c r="PAT18" s="192"/>
      <c r="PAU18" s="192"/>
      <c r="PAV18" s="192"/>
      <c r="PAW18" s="192"/>
      <c r="PAX18" s="192"/>
      <c r="PAY18" s="192"/>
      <c r="PAZ18" s="192"/>
      <c r="PBA18" s="192"/>
      <c r="PBB18" s="192"/>
      <c r="PBC18" s="192"/>
      <c r="PBD18" s="192"/>
      <c r="PBE18" s="192"/>
      <c r="PBF18" s="192"/>
      <c r="PBG18" s="192"/>
      <c r="PBH18" s="192"/>
      <c r="PBI18" s="192"/>
      <c r="PBJ18" s="192"/>
      <c r="PBK18" s="192"/>
      <c r="PBL18" s="192"/>
      <c r="PBM18" s="192"/>
      <c r="PBN18" s="192"/>
      <c r="PBO18" s="192"/>
      <c r="PBP18" s="192"/>
      <c r="PBQ18" s="192"/>
      <c r="PBR18" s="192"/>
      <c r="PBS18" s="192"/>
      <c r="PBT18" s="192"/>
      <c r="PBU18" s="192"/>
      <c r="PBV18" s="192"/>
      <c r="PBW18" s="192"/>
      <c r="PBX18" s="192"/>
      <c r="PBY18" s="192"/>
      <c r="PBZ18" s="192"/>
      <c r="PCA18" s="192"/>
      <c r="PCB18" s="192"/>
      <c r="PCC18" s="192"/>
      <c r="PCD18" s="192"/>
      <c r="PCE18" s="192"/>
      <c r="PCF18" s="192"/>
      <c r="PCG18" s="192"/>
      <c r="PCH18" s="192"/>
      <c r="PCI18" s="192"/>
      <c r="PCJ18" s="192"/>
      <c r="PCK18" s="192"/>
      <c r="PCL18" s="192"/>
      <c r="PCM18" s="192"/>
      <c r="PCN18" s="192"/>
      <c r="PCO18" s="192"/>
      <c r="PCP18" s="192"/>
      <c r="PCQ18" s="192"/>
      <c r="PCR18" s="192"/>
      <c r="PCS18" s="192"/>
      <c r="PCT18" s="192"/>
      <c r="PCU18" s="192"/>
      <c r="PCV18" s="192"/>
      <c r="PCW18" s="192"/>
      <c r="PCX18" s="192"/>
      <c r="PCY18" s="192"/>
      <c r="PCZ18" s="192"/>
      <c r="PDA18" s="192"/>
      <c r="PDB18" s="192"/>
      <c r="PDC18" s="192"/>
      <c r="PDD18" s="192"/>
      <c r="PDE18" s="192"/>
      <c r="PDF18" s="192"/>
      <c r="PDG18" s="192"/>
      <c r="PDH18" s="192"/>
      <c r="PDI18" s="192"/>
      <c r="PDJ18" s="192"/>
      <c r="PDK18" s="192"/>
      <c r="PDL18" s="192"/>
      <c r="PDM18" s="192"/>
      <c r="PDN18" s="192"/>
      <c r="PDO18" s="192"/>
      <c r="PDP18" s="192"/>
      <c r="PDQ18" s="192"/>
      <c r="PDR18" s="192"/>
      <c r="PDS18" s="192"/>
      <c r="PDT18" s="192"/>
      <c r="PDU18" s="192"/>
      <c r="PDV18" s="192"/>
      <c r="PDW18" s="192"/>
      <c r="PDX18" s="192"/>
      <c r="PDY18" s="192"/>
      <c r="PDZ18" s="192"/>
      <c r="PEA18" s="192"/>
      <c r="PEB18" s="192"/>
      <c r="PEC18" s="192"/>
      <c r="PED18" s="192"/>
      <c r="PEE18" s="192"/>
      <c r="PEF18" s="192"/>
      <c r="PEG18" s="192"/>
      <c r="PEH18" s="192"/>
      <c r="PEI18" s="192"/>
      <c r="PEJ18" s="192"/>
      <c r="PEK18" s="192"/>
      <c r="PEL18" s="192"/>
      <c r="PEM18" s="192"/>
      <c r="PEN18" s="192"/>
      <c r="PEO18" s="192"/>
      <c r="PEP18" s="192"/>
      <c r="PEQ18" s="192"/>
      <c r="PER18" s="192"/>
      <c r="PES18" s="192"/>
      <c r="PET18" s="192"/>
      <c r="PEU18" s="192"/>
      <c r="PEV18" s="192"/>
      <c r="PEW18" s="192"/>
      <c r="PEX18" s="192"/>
      <c r="PEY18" s="192"/>
      <c r="PEZ18" s="192"/>
      <c r="PFA18" s="192"/>
      <c r="PFB18" s="192"/>
      <c r="PFC18" s="192"/>
      <c r="PFD18" s="192"/>
      <c r="PFE18" s="192"/>
      <c r="PFF18" s="192"/>
      <c r="PFG18" s="192"/>
      <c r="PFH18" s="192"/>
      <c r="PFI18" s="192"/>
      <c r="PFJ18" s="192"/>
      <c r="PFK18" s="192"/>
      <c r="PFL18" s="192"/>
      <c r="PFM18" s="192"/>
      <c r="PFN18" s="192"/>
      <c r="PFO18" s="192"/>
      <c r="PFP18" s="192"/>
      <c r="PFQ18" s="192"/>
      <c r="PFR18" s="192"/>
      <c r="PFS18" s="192"/>
      <c r="PFT18" s="192"/>
      <c r="PFU18" s="192"/>
      <c r="PFV18" s="192"/>
      <c r="PFW18" s="192"/>
      <c r="PFX18" s="192"/>
      <c r="PFY18" s="192"/>
      <c r="PFZ18" s="192"/>
      <c r="PGA18" s="192"/>
      <c r="PGB18" s="192"/>
      <c r="PGC18" s="192"/>
      <c r="PGD18" s="192"/>
      <c r="PGE18" s="192"/>
      <c r="PGF18" s="192"/>
      <c r="PGG18" s="192"/>
      <c r="PGH18" s="192"/>
      <c r="PGI18" s="192"/>
      <c r="PGJ18" s="192"/>
      <c r="PGK18" s="192"/>
      <c r="PGL18" s="192"/>
      <c r="PGM18" s="192"/>
      <c r="PGN18" s="192"/>
      <c r="PGO18" s="192"/>
      <c r="PGP18" s="192"/>
      <c r="PGQ18" s="192"/>
      <c r="PGR18" s="192"/>
      <c r="PGS18" s="192"/>
      <c r="PGT18" s="192"/>
      <c r="PGU18" s="192"/>
      <c r="PGV18" s="192"/>
      <c r="PGW18" s="192"/>
      <c r="PGX18" s="192"/>
      <c r="PGY18" s="192"/>
      <c r="PGZ18" s="192"/>
      <c r="PHA18" s="192"/>
      <c r="PHB18" s="192"/>
      <c r="PHC18" s="192"/>
      <c r="PHD18" s="192"/>
      <c r="PHE18" s="192"/>
      <c r="PHF18" s="192"/>
      <c r="PHG18" s="192"/>
      <c r="PHH18" s="192"/>
      <c r="PHI18" s="192"/>
      <c r="PHJ18" s="192"/>
      <c r="PHK18" s="192"/>
      <c r="PHL18" s="192"/>
      <c r="PHM18" s="192"/>
      <c r="PHN18" s="192"/>
      <c r="PHO18" s="192"/>
      <c r="PHP18" s="192"/>
      <c r="PHQ18" s="192"/>
      <c r="PHR18" s="192"/>
      <c r="PHS18" s="192"/>
      <c r="PHT18" s="192"/>
      <c r="PHU18" s="192"/>
      <c r="PHV18" s="192"/>
      <c r="PHW18" s="192"/>
      <c r="PHX18" s="192"/>
      <c r="PHY18" s="192"/>
      <c r="PHZ18" s="192"/>
      <c r="PIA18" s="192"/>
      <c r="PIB18" s="192"/>
      <c r="PIC18" s="192"/>
      <c r="PID18" s="192"/>
      <c r="PIE18" s="192"/>
      <c r="PIF18" s="192"/>
      <c r="PIG18" s="192"/>
      <c r="PIH18" s="192"/>
      <c r="PII18" s="192"/>
      <c r="PIJ18" s="192"/>
      <c r="PIK18" s="192"/>
      <c r="PIL18" s="192"/>
      <c r="PIM18" s="192"/>
      <c r="PIN18" s="192"/>
      <c r="PIO18" s="192"/>
      <c r="PIP18" s="192"/>
      <c r="PIQ18" s="192"/>
      <c r="PIR18" s="192"/>
      <c r="PIS18" s="192"/>
      <c r="PIT18" s="192"/>
      <c r="PIU18" s="192"/>
      <c r="PIV18" s="192"/>
      <c r="PIW18" s="192"/>
      <c r="PIX18" s="192"/>
      <c r="PIY18" s="192"/>
      <c r="PIZ18" s="192"/>
      <c r="PJA18" s="192"/>
      <c r="PJB18" s="192"/>
      <c r="PJC18" s="192"/>
      <c r="PJD18" s="192"/>
      <c r="PJE18" s="192"/>
      <c r="PJF18" s="192"/>
      <c r="PJG18" s="192"/>
      <c r="PJH18" s="192"/>
      <c r="PJI18" s="192"/>
      <c r="PJJ18" s="192"/>
      <c r="PJK18" s="192"/>
      <c r="PJL18" s="192"/>
      <c r="PJM18" s="192"/>
      <c r="PJN18" s="192"/>
      <c r="PJO18" s="192"/>
      <c r="PJP18" s="192"/>
      <c r="PJQ18" s="192"/>
      <c r="PJR18" s="192"/>
      <c r="PJS18" s="192"/>
      <c r="PJT18" s="192"/>
      <c r="PJU18" s="192"/>
      <c r="PJV18" s="192"/>
      <c r="PJW18" s="192"/>
      <c r="PJX18" s="192"/>
      <c r="PJY18" s="192"/>
      <c r="PJZ18" s="192"/>
      <c r="PKA18" s="192"/>
      <c r="PKB18" s="192"/>
      <c r="PKC18" s="192"/>
      <c r="PKD18" s="192"/>
      <c r="PKE18" s="192"/>
      <c r="PKF18" s="192"/>
      <c r="PKG18" s="192"/>
      <c r="PKH18" s="192"/>
      <c r="PKI18" s="192"/>
      <c r="PKJ18" s="192"/>
      <c r="PKK18" s="192"/>
      <c r="PKL18" s="192"/>
      <c r="PKM18" s="192"/>
      <c r="PKN18" s="192"/>
      <c r="PKO18" s="192"/>
      <c r="PKP18" s="192"/>
      <c r="PKQ18" s="192"/>
      <c r="PKR18" s="192"/>
      <c r="PKS18" s="192"/>
      <c r="PKT18" s="192"/>
      <c r="PKU18" s="192"/>
      <c r="PKV18" s="192"/>
      <c r="PKW18" s="192"/>
      <c r="PKX18" s="192"/>
      <c r="PKY18" s="192"/>
      <c r="PKZ18" s="192"/>
      <c r="PLA18" s="192"/>
      <c r="PLB18" s="192"/>
      <c r="PLC18" s="192"/>
      <c r="PLD18" s="192"/>
      <c r="PLE18" s="192"/>
      <c r="PLF18" s="192"/>
      <c r="PLG18" s="192"/>
      <c r="PLH18" s="192"/>
      <c r="PLI18" s="192"/>
      <c r="PLJ18" s="192"/>
      <c r="PLK18" s="192"/>
      <c r="PLL18" s="192"/>
      <c r="PLM18" s="192"/>
      <c r="PLN18" s="192"/>
      <c r="PLO18" s="192"/>
      <c r="PLP18" s="192"/>
      <c r="PLQ18" s="192"/>
      <c r="PLR18" s="192"/>
      <c r="PLS18" s="192"/>
      <c r="PLT18" s="192"/>
      <c r="PLU18" s="192"/>
      <c r="PLV18" s="192"/>
      <c r="PLW18" s="192"/>
      <c r="PLX18" s="192"/>
      <c r="PLY18" s="192"/>
      <c r="PLZ18" s="192"/>
      <c r="PMA18" s="192"/>
      <c r="PMB18" s="192"/>
      <c r="PMC18" s="192"/>
      <c r="PMD18" s="192"/>
      <c r="PME18" s="192"/>
      <c r="PMF18" s="192"/>
      <c r="PMG18" s="192"/>
      <c r="PMH18" s="192"/>
      <c r="PMI18" s="192"/>
      <c r="PMJ18" s="192"/>
      <c r="PMK18" s="192"/>
      <c r="PML18" s="192"/>
      <c r="PMM18" s="192"/>
      <c r="PMN18" s="192"/>
      <c r="PMO18" s="192"/>
      <c r="PMP18" s="192"/>
      <c r="PMQ18" s="192"/>
      <c r="PMR18" s="192"/>
      <c r="PMS18" s="192"/>
      <c r="PMT18" s="192"/>
      <c r="PMU18" s="192"/>
      <c r="PMV18" s="192"/>
      <c r="PMW18" s="192"/>
      <c r="PMX18" s="192"/>
      <c r="PMY18" s="192"/>
      <c r="PMZ18" s="192"/>
      <c r="PNA18" s="192"/>
      <c r="PNB18" s="192"/>
      <c r="PNC18" s="192"/>
      <c r="PND18" s="192"/>
      <c r="PNE18" s="192"/>
      <c r="PNF18" s="192"/>
      <c r="PNG18" s="192"/>
      <c r="PNH18" s="192"/>
      <c r="PNI18" s="192"/>
      <c r="PNJ18" s="192"/>
      <c r="PNK18" s="192"/>
      <c r="PNL18" s="192"/>
      <c r="PNM18" s="192"/>
      <c r="PNN18" s="192"/>
      <c r="PNO18" s="192"/>
      <c r="PNP18" s="192"/>
      <c r="PNQ18" s="192"/>
      <c r="PNR18" s="192"/>
      <c r="PNS18" s="192"/>
      <c r="PNT18" s="192"/>
      <c r="PNU18" s="192"/>
      <c r="PNV18" s="192"/>
      <c r="PNW18" s="192"/>
      <c r="PNX18" s="192"/>
      <c r="PNY18" s="192"/>
      <c r="PNZ18" s="192"/>
      <c r="POA18" s="192"/>
      <c r="POB18" s="192"/>
      <c r="POC18" s="192"/>
      <c r="POD18" s="192"/>
      <c r="POE18" s="192"/>
      <c r="POF18" s="192"/>
      <c r="POG18" s="192"/>
      <c r="POH18" s="192"/>
      <c r="POI18" s="192"/>
      <c r="POJ18" s="192"/>
      <c r="POK18" s="192"/>
      <c r="POL18" s="192"/>
      <c r="POM18" s="192"/>
      <c r="PON18" s="192"/>
      <c r="POO18" s="192"/>
      <c r="POP18" s="192"/>
      <c r="POQ18" s="192"/>
      <c r="POR18" s="192"/>
      <c r="POS18" s="192"/>
      <c r="POT18" s="192"/>
      <c r="POU18" s="192"/>
      <c r="POV18" s="192"/>
      <c r="POW18" s="192"/>
      <c r="POX18" s="192"/>
      <c r="POY18" s="192"/>
      <c r="POZ18" s="192"/>
      <c r="PPA18" s="192"/>
      <c r="PPB18" s="192"/>
      <c r="PPC18" s="192"/>
      <c r="PPD18" s="192"/>
      <c r="PPE18" s="192"/>
      <c r="PPF18" s="192"/>
      <c r="PPG18" s="192"/>
      <c r="PPH18" s="192"/>
      <c r="PPI18" s="192"/>
      <c r="PPJ18" s="192"/>
      <c r="PPK18" s="192"/>
      <c r="PPL18" s="192"/>
      <c r="PPM18" s="192"/>
      <c r="PPN18" s="192"/>
      <c r="PPO18" s="192"/>
      <c r="PPP18" s="192"/>
      <c r="PPQ18" s="192"/>
      <c r="PPR18" s="192"/>
      <c r="PPS18" s="192"/>
      <c r="PPT18" s="192"/>
      <c r="PPU18" s="192"/>
      <c r="PPV18" s="192"/>
      <c r="PPW18" s="192"/>
      <c r="PPX18" s="192"/>
      <c r="PPY18" s="192"/>
      <c r="PPZ18" s="192"/>
      <c r="PQA18" s="192"/>
      <c r="PQB18" s="192"/>
      <c r="PQC18" s="192"/>
      <c r="PQD18" s="192"/>
      <c r="PQE18" s="192"/>
      <c r="PQF18" s="192"/>
      <c r="PQG18" s="192"/>
      <c r="PQH18" s="192"/>
      <c r="PQI18" s="192"/>
      <c r="PQJ18" s="192"/>
      <c r="PQK18" s="192"/>
      <c r="PQL18" s="192"/>
      <c r="PQM18" s="192"/>
      <c r="PQN18" s="192"/>
      <c r="PQO18" s="192"/>
      <c r="PQP18" s="192"/>
      <c r="PQQ18" s="192"/>
      <c r="PQR18" s="192"/>
      <c r="PQS18" s="192"/>
      <c r="PQT18" s="192"/>
      <c r="PQU18" s="192"/>
      <c r="PQV18" s="192"/>
      <c r="PQW18" s="192"/>
      <c r="PQX18" s="192"/>
      <c r="PQY18" s="192"/>
      <c r="PQZ18" s="192"/>
      <c r="PRA18" s="192"/>
      <c r="PRB18" s="192"/>
      <c r="PRC18" s="192"/>
      <c r="PRD18" s="192"/>
      <c r="PRE18" s="192"/>
      <c r="PRF18" s="192"/>
      <c r="PRG18" s="192"/>
      <c r="PRH18" s="192"/>
      <c r="PRI18" s="192"/>
      <c r="PRJ18" s="192"/>
      <c r="PRK18" s="192"/>
      <c r="PRL18" s="192"/>
      <c r="PRM18" s="192"/>
      <c r="PRN18" s="192"/>
      <c r="PRO18" s="192"/>
      <c r="PRP18" s="192"/>
      <c r="PRQ18" s="192"/>
      <c r="PRR18" s="192"/>
      <c r="PRS18" s="192"/>
      <c r="PRT18" s="192"/>
      <c r="PRU18" s="192"/>
      <c r="PRV18" s="192"/>
      <c r="PRW18" s="192"/>
      <c r="PRX18" s="192"/>
      <c r="PRY18" s="192"/>
      <c r="PRZ18" s="192"/>
      <c r="PSA18" s="192"/>
      <c r="PSB18" s="192"/>
      <c r="PSC18" s="192"/>
      <c r="PSD18" s="192"/>
      <c r="PSE18" s="192"/>
      <c r="PSF18" s="192"/>
      <c r="PSG18" s="192"/>
      <c r="PSH18" s="192"/>
      <c r="PSI18" s="192"/>
      <c r="PSJ18" s="192"/>
      <c r="PSK18" s="192"/>
      <c r="PSL18" s="192"/>
      <c r="PSM18" s="192"/>
      <c r="PSN18" s="192"/>
      <c r="PSO18" s="192"/>
      <c r="PSP18" s="192"/>
      <c r="PSQ18" s="192"/>
      <c r="PSR18" s="192"/>
      <c r="PSS18" s="192"/>
      <c r="PST18" s="192"/>
      <c r="PSU18" s="192"/>
      <c r="PSV18" s="192"/>
      <c r="PSW18" s="192"/>
      <c r="PSX18" s="192"/>
      <c r="PSY18" s="192"/>
      <c r="PSZ18" s="192"/>
      <c r="PTA18" s="192"/>
      <c r="PTB18" s="192"/>
      <c r="PTC18" s="192"/>
      <c r="PTD18" s="192"/>
      <c r="PTE18" s="192"/>
      <c r="PTF18" s="192"/>
      <c r="PTG18" s="192"/>
      <c r="PTH18" s="192"/>
      <c r="PTI18" s="192"/>
      <c r="PTJ18" s="192"/>
      <c r="PTK18" s="192"/>
      <c r="PTL18" s="192"/>
      <c r="PTM18" s="192"/>
      <c r="PTN18" s="192"/>
      <c r="PTO18" s="192"/>
      <c r="PTP18" s="192"/>
      <c r="PTQ18" s="192"/>
      <c r="PTR18" s="192"/>
      <c r="PTS18" s="192"/>
      <c r="PTT18" s="192"/>
      <c r="PTU18" s="192"/>
      <c r="PTV18" s="192"/>
      <c r="PTW18" s="192"/>
      <c r="PTX18" s="192"/>
      <c r="PTY18" s="192"/>
      <c r="PTZ18" s="192"/>
      <c r="PUA18" s="192"/>
      <c r="PUB18" s="192"/>
      <c r="PUC18" s="192"/>
      <c r="PUD18" s="192"/>
      <c r="PUE18" s="192"/>
      <c r="PUF18" s="192"/>
      <c r="PUG18" s="192"/>
      <c r="PUH18" s="192"/>
      <c r="PUI18" s="192"/>
      <c r="PUJ18" s="192"/>
      <c r="PUK18" s="192"/>
      <c r="PUL18" s="192"/>
      <c r="PUM18" s="192"/>
      <c r="PUN18" s="192"/>
      <c r="PUO18" s="192"/>
      <c r="PUP18" s="192"/>
      <c r="PUQ18" s="192"/>
      <c r="PUR18" s="192"/>
      <c r="PUS18" s="192"/>
      <c r="PUT18" s="192"/>
      <c r="PUU18" s="192"/>
      <c r="PUV18" s="192"/>
      <c r="PUW18" s="192"/>
      <c r="PUX18" s="192"/>
      <c r="PUY18" s="192"/>
      <c r="PUZ18" s="192"/>
      <c r="PVA18" s="192"/>
      <c r="PVB18" s="192"/>
      <c r="PVC18" s="192"/>
      <c r="PVD18" s="192"/>
      <c r="PVE18" s="192"/>
      <c r="PVF18" s="192"/>
      <c r="PVG18" s="192"/>
      <c r="PVH18" s="192"/>
      <c r="PVI18" s="192"/>
      <c r="PVJ18" s="192"/>
      <c r="PVK18" s="192"/>
      <c r="PVL18" s="192"/>
      <c r="PVM18" s="192"/>
      <c r="PVN18" s="192"/>
      <c r="PVO18" s="192"/>
      <c r="PVP18" s="192"/>
      <c r="PVQ18" s="192"/>
      <c r="PVR18" s="192"/>
      <c r="PVS18" s="192"/>
      <c r="PVT18" s="192"/>
      <c r="PVU18" s="192"/>
      <c r="PVV18" s="192"/>
      <c r="PVW18" s="192"/>
      <c r="PVX18" s="192"/>
      <c r="PVY18" s="192"/>
      <c r="PVZ18" s="192"/>
      <c r="PWA18" s="192"/>
      <c r="PWB18" s="192"/>
      <c r="PWC18" s="192"/>
      <c r="PWD18" s="192"/>
      <c r="PWE18" s="192"/>
      <c r="PWF18" s="192"/>
      <c r="PWG18" s="192"/>
      <c r="PWH18" s="192"/>
      <c r="PWI18" s="192"/>
      <c r="PWJ18" s="192"/>
      <c r="PWK18" s="192"/>
      <c r="PWL18" s="192"/>
      <c r="PWM18" s="192"/>
      <c r="PWN18" s="192"/>
      <c r="PWO18" s="192"/>
      <c r="PWP18" s="192"/>
      <c r="PWQ18" s="192"/>
      <c r="PWR18" s="192"/>
      <c r="PWS18" s="192"/>
      <c r="PWT18" s="192"/>
      <c r="PWU18" s="192"/>
      <c r="PWV18" s="192"/>
      <c r="PWW18" s="192"/>
      <c r="PWX18" s="192"/>
      <c r="PWY18" s="192"/>
      <c r="PWZ18" s="192"/>
      <c r="PXA18" s="192"/>
      <c r="PXB18" s="192"/>
      <c r="PXC18" s="192"/>
      <c r="PXD18" s="192"/>
      <c r="PXE18" s="192"/>
      <c r="PXF18" s="192"/>
      <c r="PXG18" s="192"/>
      <c r="PXH18" s="192"/>
      <c r="PXI18" s="192"/>
      <c r="PXJ18" s="192"/>
      <c r="PXK18" s="192"/>
      <c r="PXL18" s="192"/>
      <c r="PXM18" s="192"/>
      <c r="PXN18" s="192"/>
      <c r="PXO18" s="192"/>
      <c r="PXP18" s="192"/>
      <c r="PXQ18" s="192"/>
      <c r="PXR18" s="192"/>
      <c r="PXS18" s="192"/>
      <c r="PXT18" s="192"/>
      <c r="PXU18" s="192"/>
      <c r="PXV18" s="192"/>
      <c r="PXW18" s="192"/>
      <c r="PXX18" s="192"/>
      <c r="PXY18" s="192"/>
      <c r="PXZ18" s="192"/>
      <c r="PYA18" s="192"/>
      <c r="PYB18" s="192"/>
      <c r="PYC18" s="192"/>
      <c r="PYD18" s="192"/>
      <c r="PYE18" s="192"/>
      <c r="PYF18" s="192"/>
      <c r="PYG18" s="192"/>
      <c r="PYH18" s="192"/>
      <c r="PYI18" s="192"/>
      <c r="PYJ18" s="192"/>
      <c r="PYK18" s="192"/>
      <c r="PYL18" s="192"/>
      <c r="PYM18" s="192"/>
      <c r="PYN18" s="192"/>
      <c r="PYO18" s="192"/>
      <c r="PYP18" s="192"/>
      <c r="PYQ18" s="192"/>
      <c r="PYR18" s="192"/>
      <c r="PYS18" s="192"/>
      <c r="PYT18" s="192"/>
      <c r="PYU18" s="192"/>
      <c r="PYV18" s="192"/>
      <c r="PYW18" s="192"/>
      <c r="PYX18" s="192"/>
      <c r="PYY18" s="192"/>
      <c r="PYZ18" s="192"/>
      <c r="PZA18" s="192"/>
      <c r="PZB18" s="192"/>
      <c r="PZC18" s="192"/>
      <c r="PZD18" s="192"/>
      <c r="PZE18" s="192"/>
      <c r="PZF18" s="192"/>
      <c r="PZG18" s="192"/>
      <c r="PZH18" s="192"/>
      <c r="PZI18" s="192"/>
      <c r="PZJ18" s="192"/>
      <c r="PZK18" s="192"/>
      <c r="PZL18" s="192"/>
      <c r="PZM18" s="192"/>
      <c r="PZN18" s="192"/>
      <c r="PZO18" s="192"/>
      <c r="PZP18" s="192"/>
      <c r="PZQ18" s="192"/>
      <c r="PZR18" s="192"/>
      <c r="PZS18" s="192"/>
      <c r="PZT18" s="192"/>
      <c r="PZU18" s="192"/>
      <c r="PZV18" s="192"/>
      <c r="PZW18" s="192"/>
      <c r="PZX18" s="192"/>
      <c r="PZY18" s="192"/>
      <c r="PZZ18" s="192"/>
      <c r="QAA18" s="192"/>
      <c r="QAB18" s="192"/>
      <c r="QAC18" s="192"/>
      <c r="QAD18" s="192"/>
      <c r="QAE18" s="192"/>
      <c r="QAF18" s="192"/>
      <c r="QAG18" s="192"/>
      <c r="QAH18" s="192"/>
      <c r="QAI18" s="192"/>
      <c r="QAJ18" s="192"/>
      <c r="QAK18" s="192"/>
      <c r="QAL18" s="192"/>
      <c r="QAM18" s="192"/>
      <c r="QAN18" s="192"/>
      <c r="QAO18" s="192"/>
      <c r="QAP18" s="192"/>
      <c r="QAQ18" s="192"/>
      <c r="QAR18" s="192"/>
      <c r="QAS18" s="192"/>
      <c r="QAT18" s="192"/>
      <c r="QAU18" s="192"/>
      <c r="QAV18" s="192"/>
      <c r="QAW18" s="192"/>
      <c r="QAX18" s="192"/>
      <c r="QAY18" s="192"/>
      <c r="QAZ18" s="192"/>
      <c r="QBA18" s="192"/>
      <c r="QBB18" s="192"/>
      <c r="QBC18" s="192"/>
      <c r="QBD18" s="192"/>
      <c r="QBE18" s="192"/>
      <c r="QBF18" s="192"/>
      <c r="QBG18" s="192"/>
      <c r="QBH18" s="192"/>
      <c r="QBI18" s="192"/>
      <c r="QBJ18" s="192"/>
      <c r="QBK18" s="192"/>
      <c r="QBL18" s="192"/>
      <c r="QBM18" s="192"/>
      <c r="QBN18" s="192"/>
      <c r="QBO18" s="192"/>
      <c r="QBP18" s="192"/>
      <c r="QBQ18" s="192"/>
      <c r="QBR18" s="192"/>
      <c r="QBS18" s="192"/>
      <c r="QBT18" s="192"/>
      <c r="QBU18" s="192"/>
      <c r="QBV18" s="192"/>
      <c r="QBW18" s="192"/>
      <c r="QBX18" s="192"/>
      <c r="QBY18" s="192"/>
      <c r="QBZ18" s="192"/>
      <c r="QCA18" s="192"/>
      <c r="QCB18" s="192"/>
      <c r="QCC18" s="192"/>
      <c r="QCD18" s="192"/>
      <c r="QCE18" s="192"/>
      <c r="QCF18" s="192"/>
      <c r="QCG18" s="192"/>
      <c r="QCH18" s="192"/>
      <c r="QCI18" s="192"/>
      <c r="QCJ18" s="192"/>
      <c r="QCK18" s="192"/>
      <c r="QCL18" s="192"/>
      <c r="QCM18" s="192"/>
      <c r="QCN18" s="192"/>
      <c r="QCO18" s="192"/>
      <c r="QCP18" s="192"/>
      <c r="QCQ18" s="192"/>
      <c r="QCR18" s="192"/>
      <c r="QCS18" s="192"/>
      <c r="QCT18" s="192"/>
      <c r="QCU18" s="192"/>
      <c r="QCV18" s="192"/>
      <c r="QCW18" s="192"/>
      <c r="QCX18" s="192"/>
      <c r="QCY18" s="192"/>
      <c r="QCZ18" s="192"/>
      <c r="QDA18" s="192"/>
      <c r="QDB18" s="192"/>
      <c r="QDC18" s="192"/>
      <c r="QDD18" s="192"/>
      <c r="QDE18" s="192"/>
      <c r="QDF18" s="192"/>
      <c r="QDG18" s="192"/>
      <c r="QDH18" s="192"/>
      <c r="QDI18" s="192"/>
      <c r="QDJ18" s="192"/>
      <c r="QDK18" s="192"/>
      <c r="QDL18" s="192"/>
      <c r="QDM18" s="192"/>
      <c r="QDN18" s="192"/>
      <c r="QDO18" s="192"/>
      <c r="QDP18" s="192"/>
      <c r="QDQ18" s="192"/>
      <c r="QDR18" s="192"/>
      <c r="QDS18" s="192"/>
      <c r="QDT18" s="192"/>
      <c r="QDU18" s="192"/>
      <c r="QDV18" s="192"/>
      <c r="QDW18" s="192"/>
      <c r="QDX18" s="192"/>
      <c r="QDY18" s="192"/>
      <c r="QDZ18" s="192"/>
      <c r="QEA18" s="192"/>
      <c r="QEB18" s="192"/>
      <c r="QEC18" s="192"/>
      <c r="QED18" s="192"/>
      <c r="QEE18" s="192"/>
      <c r="QEF18" s="192"/>
      <c r="QEG18" s="192"/>
      <c r="QEH18" s="192"/>
      <c r="QEI18" s="192"/>
      <c r="QEJ18" s="192"/>
      <c r="QEK18" s="192"/>
      <c r="QEL18" s="192"/>
      <c r="QEM18" s="192"/>
      <c r="QEN18" s="192"/>
      <c r="QEO18" s="192"/>
      <c r="QEP18" s="192"/>
      <c r="QEQ18" s="192"/>
      <c r="QER18" s="192"/>
      <c r="QES18" s="192"/>
      <c r="QET18" s="192"/>
      <c r="QEU18" s="192"/>
      <c r="QEV18" s="192"/>
      <c r="QEW18" s="192"/>
      <c r="QEX18" s="192"/>
      <c r="QEY18" s="192"/>
      <c r="QEZ18" s="192"/>
      <c r="QFA18" s="192"/>
      <c r="QFB18" s="192"/>
      <c r="QFC18" s="192"/>
      <c r="QFD18" s="192"/>
      <c r="QFE18" s="192"/>
      <c r="QFF18" s="192"/>
      <c r="QFG18" s="192"/>
      <c r="QFH18" s="192"/>
      <c r="QFI18" s="192"/>
      <c r="QFJ18" s="192"/>
      <c r="QFK18" s="192"/>
      <c r="QFL18" s="192"/>
      <c r="QFM18" s="192"/>
      <c r="QFN18" s="192"/>
      <c r="QFO18" s="192"/>
      <c r="QFP18" s="192"/>
      <c r="QFQ18" s="192"/>
      <c r="QFR18" s="192"/>
      <c r="QFS18" s="192"/>
      <c r="QFT18" s="192"/>
      <c r="QFU18" s="192"/>
      <c r="QFV18" s="192"/>
      <c r="QFW18" s="192"/>
      <c r="QFX18" s="192"/>
      <c r="QFY18" s="192"/>
      <c r="QFZ18" s="192"/>
      <c r="QGA18" s="192"/>
      <c r="QGB18" s="192"/>
      <c r="QGC18" s="192"/>
      <c r="QGD18" s="192"/>
      <c r="QGE18" s="192"/>
      <c r="QGF18" s="192"/>
      <c r="QGG18" s="192"/>
      <c r="QGH18" s="192"/>
      <c r="QGI18" s="192"/>
      <c r="QGJ18" s="192"/>
      <c r="QGK18" s="192"/>
      <c r="QGL18" s="192"/>
      <c r="QGM18" s="192"/>
      <c r="QGN18" s="192"/>
      <c r="QGO18" s="192"/>
      <c r="QGP18" s="192"/>
      <c r="QGQ18" s="192"/>
      <c r="QGR18" s="192"/>
      <c r="QGS18" s="192"/>
      <c r="QGT18" s="192"/>
      <c r="QGU18" s="192"/>
      <c r="QGV18" s="192"/>
      <c r="QGW18" s="192"/>
      <c r="QGX18" s="192"/>
      <c r="QGY18" s="192"/>
      <c r="QGZ18" s="192"/>
      <c r="QHA18" s="192"/>
      <c r="QHB18" s="192"/>
      <c r="QHC18" s="192"/>
      <c r="QHD18" s="192"/>
      <c r="QHE18" s="192"/>
      <c r="QHF18" s="192"/>
      <c r="QHG18" s="192"/>
      <c r="QHH18" s="192"/>
      <c r="QHI18" s="192"/>
      <c r="QHJ18" s="192"/>
      <c r="QHK18" s="192"/>
      <c r="QHL18" s="192"/>
      <c r="QHM18" s="192"/>
      <c r="QHN18" s="192"/>
      <c r="QHO18" s="192"/>
      <c r="QHP18" s="192"/>
      <c r="QHQ18" s="192"/>
      <c r="QHR18" s="192"/>
      <c r="QHS18" s="192"/>
      <c r="QHT18" s="192"/>
      <c r="QHU18" s="192"/>
      <c r="QHV18" s="192"/>
      <c r="QHW18" s="192"/>
      <c r="QHX18" s="192"/>
      <c r="QHY18" s="192"/>
      <c r="QHZ18" s="192"/>
      <c r="QIA18" s="192"/>
      <c r="QIB18" s="192"/>
      <c r="QIC18" s="192"/>
      <c r="QID18" s="192"/>
      <c r="QIE18" s="192"/>
      <c r="QIF18" s="192"/>
      <c r="QIG18" s="192"/>
      <c r="QIH18" s="192"/>
      <c r="QII18" s="192"/>
      <c r="QIJ18" s="192"/>
      <c r="QIK18" s="192"/>
      <c r="QIL18" s="192"/>
      <c r="QIM18" s="192"/>
      <c r="QIN18" s="192"/>
      <c r="QIO18" s="192"/>
      <c r="QIP18" s="192"/>
      <c r="QIQ18" s="192"/>
      <c r="QIR18" s="192"/>
      <c r="QIS18" s="192"/>
      <c r="QIT18" s="192"/>
      <c r="QIU18" s="192"/>
      <c r="QIV18" s="192"/>
      <c r="QIW18" s="192"/>
      <c r="QIX18" s="192"/>
      <c r="QIY18" s="192"/>
      <c r="QIZ18" s="192"/>
      <c r="QJA18" s="192"/>
      <c r="QJB18" s="192"/>
      <c r="QJC18" s="192"/>
      <c r="QJD18" s="192"/>
      <c r="QJE18" s="192"/>
      <c r="QJF18" s="192"/>
      <c r="QJG18" s="192"/>
      <c r="QJH18" s="192"/>
      <c r="QJI18" s="192"/>
      <c r="QJJ18" s="192"/>
      <c r="QJK18" s="192"/>
      <c r="QJL18" s="192"/>
      <c r="QJM18" s="192"/>
      <c r="QJN18" s="192"/>
      <c r="QJO18" s="192"/>
      <c r="QJP18" s="192"/>
      <c r="QJQ18" s="192"/>
      <c r="QJR18" s="192"/>
      <c r="QJS18" s="192"/>
      <c r="QJT18" s="192"/>
      <c r="QJU18" s="192"/>
      <c r="QJV18" s="192"/>
      <c r="QJW18" s="192"/>
      <c r="QJX18" s="192"/>
      <c r="QJY18" s="192"/>
      <c r="QJZ18" s="192"/>
      <c r="QKA18" s="192"/>
      <c r="QKB18" s="192"/>
      <c r="QKC18" s="192"/>
      <c r="QKD18" s="192"/>
      <c r="QKE18" s="192"/>
      <c r="QKF18" s="192"/>
      <c r="QKG18" s="192"/>
      <c r="QKH18" s="192"/>
      <c r="QKI18" s="192"/>
      <c r="QKJ18" s="192"/>
      <c r="QKK18" s="192"/>
      <c r="QKL18" s="192"/>
      <c r="QKM18" s="192"/>
      <c r="QKN18" s="192"/>
      <c r="QKO18" s="192"/>
      <c r="QKP18" s="192"/>
      <c r="QKQ18" s="192"/>
      <c r="QKR18" s="192"/>
      <c r="QKS18" s="192"/>
      <c r="QKT18" s="192"/>
      <c r="QKU18" s="192"/>
      <c r="QKV18" s="192"/>
      <c r="QKW18" s="192"/>
      <c r="QKX18" s="192"/>
      <c r="QKY18" s="192"/>
      <c r="QKZ18" s="192"/>
      <c r="QLA18" s="192"/>
      <c r="QLB18" s="192"/>
      <c r="QLC18" s="192"/>
      <c r="QLD18" s="192"/>
      <c r="QLE18" s="192"/>
      <c r="QLF18" s="192"/>
      <c r="QLG18" s="192"/>
      <c r="QLH18" s="192"/>
      <c r="QLI18" s="192"/>
      <c r="QLJ18" s="192"/>
      <c r="QLK18" s="192"/>
      <c r="QLL18" s="192"/>
      <c r="QLM18" s="192"/>
      <c r="QLN18" s="192"/>
      <c r="QLO18" s="192"/>
      <c r="QLP18" s="192"/>
      <c r="QLQ18" s="192"/>
      <c r="QLR18" s="192"/>
      <c r="QLS18" s="192"/>
      <c r="QLT18" s="192"/>
      <c r="QLU18" s="192"/>
      <c r="QLV18" s="192"/>
      <c r="QLW18" s="192"/>
      <c r="QLX18" s="192"/>
      <c r="QLY18" s="192"/>
      <c r="QLZ18" s="192"/>
      <c r="QMA18" s="192"/>
      <c r="QMB18" s="192"/>
      <c r="QMC18" s="192"/>
      <c r="QMD18" s="192"/>
      <c r="QME18" s="192"/>
      <c r="QMF18" s="192"/>
      <c r="QMG18" s="192"/>
      <c r="QMH18" s="192"/>
      <c r="QMI18" s="192"/>
      <c r="QMJ18" s="192"/>
      <c r="QMK18" s="192"/>
      <c r="QML18" s="192"/>
      <c r="QMM18" s="192"/>
      <c r="QMN18" s="192"/>
      <c r="QMO18" s="192"/>
      <c r="QMP18" s="192"/>
      <c r="QMQ18" s="192"/>
      <c r="QMR18" s="192"/>
      <c r="QMS18" s="192"/>
      <c r="QMT18" s="192"/>
      <c r="QMU18" s="192"/>
      <c r="QMV18" s="192"/>
      <c r="QMW18" s="192"/>
      <c r="QMX18" s="192"/>
      <c r="QMY18" s="192"/>
      <c r="QMZ18" s="192"/>
      <c r="QNA18" s="192"/>
      <c r="QNB18" s="192"/>
      <c r="QNC18" s="192"/>
      <c r="QND18" s="192"/>
      <c r="QNE18" s="192"/>
      <c r="QNF18" s="192"/>
      <c r="QNG18" s="192"/>
      <c r="QNH18" s="192"/>
      <c r="QNI18" s="192"/>
      <c r="QNJ18" s="192"/>
      <c r="QNK18" s="192"/>
      <c r="QNL18" s="192"/>
      <c r="QNM18" s="192"/>
      <c r="QNN18" s="192"/>
      <c r="QNO18" s="192"/>
      <c r="QNP18" s="192"/>
      <c r="QNQ18" s="192"/>
      <c r="QNR18" s="192"/>
      <c r="QNS18" s="192"/>
      <c r="QNT18" s="192"/>
      <c r="QNU18" s="192"/>
      <c r="QNV18" s="192"/>
      <c r="QNW18" s="192"/>
      <c r="QNX18" s="192"/>
      <c r="QNY18" s="192"/>
      <c r="QNZ18" s="192"/>
      <c r="QOA18" s="192"/>
      <c r="QOB18" s="192"/>
      <c r="QOC18" s="192"/>
      <c r="QOD18" s="192"/>
      <c r="QOE18" s="192"/>
      <c r="QOF18" s="192"/>
      <c r="QOG18" s="192"/>
      <c r="QOH18" s="192"/>
      <c r="QOI18" s="192"/>
      <c r="QOJ18" s="192"/>
      <c r="QOK18" s="192"/>
      <c r="QOL18" s="192"/>
      <c r="QOM18" s="192"/>
      <c r="QON18" s="192"/>
      <c r="QOO18" s="192"/>
      <c r="QOP18" s="192"/>
      <c r="QOQ18" s="192"/>
      <c r="QOR18" s="192"/>
      <c r="QOS18" s="192"/>
      <c r="QOT18" s="192"/>
      <c r="QOU18" s="192"/>
      <c r="QOV18" s="192"/>
      <c r="QOW18" s="192"/>
      <c r="QOX18" s="192"/>
      <c r="QOY18" s="192"/>
      <c r="QOZ18" s="192"/>
      <c r="QPA18" s="192"/>
      <c r="QPB18" s="192"/>
      <c r="QPC18" s="192"/>
      <c r="QPD18" s="192"/>
      <c r="QPE18" s="192"/>
      <c r="QPF18" s="192"/>
      <c r="QPG18" s="192"/>
      <c r="QPH18" s="192"/>
      <c r="QPI18" s="192"/>
      <c r="QPJ18" s="192"/>
      <c r="QPK18" s="192"/>
      <c r="QPL18" s="192"/>
      <c r="QPM18" s="192"/>
      <c r="QPN18" s="192"/>
      <c r="QPO18" s="192"/>
      <c r="QPP18" s="192"/>
      <c r="QPQ18" s="192"/>
      <c r="QPR18" s="192"/>
      <c r="QPS18" s="192"/>
      <c r="QPT18" s="192"/>
      <c r="QPU18" s="192"/>
      <c r="QPV18" s="192"/>
      <c r="QPW18" s="192"/>
      <c r="QPX18" s="192"/>
      <c r="QPY18" s="192"/>
      <c r="QPZ18" s="192"/>
      <c r="QQA18" s="192"/>
      <c r="QQB18" s="192"/>
      <c r="QQC18" s="192"/>
      <c r="QQD18" s="192"/>
      <c r="QQE18" s="192"/>
      <c r="QQF18" s="192"/>
      <c r="QQG18" s="192"/>
      <c r="QQH18" s="192"/>
      <c r="QQI18" s="192"/>
      <c r="QQJ18" s="192"/>
      <c r="QQK18" s="192"/>
      <c r="QQL18" s="192"/>
      <c r="QQM18" s="192"/>
      <c r="QQN18" s="192"/>
      <c r="QQO18" s="192"/>
      <c r="QQP18" s="192"/>
      <c r="QQQ18" s="192"/>
      <c r="QQR18" s="192"/>
      <c r="QQS18" s="192"/>
      <c r="QQT18" s="192"/>
      <c r="QQU18" s="192"/>
      <c r="QQV18" s="192"/>
      <c r="QQW18" s="192"/>
      <c r="QQX18" s="192"/>
      <c r="QQY18" s="192"/>
      <c r="QQZ18" s="192"/>
      <c r="QRA18" s="192"/>
      <c r="QRB18" s="192"/>
      <c r="QRC18" s="192"/>
      <c r="QRD18" s="192"/>
      <c r="QRE18" s="192"/>
      <c r="QRF18" s="192"/>
      <c r="QRG18" s="192"/>
      <c r="QRH18" s="192"/>
      <c r="QRI18" s="192"/>
      <c r="QRJ18" s="192"/>
      <c r="QRK18" s="192"/>
      <c r="QRL18" s="192"/>
      <c r="QRM18" s="192"/>
      <c r="QRN18" s="192"/>
      <c r="QRO18" s="192"/>
      <c r="QRP18" s="192"/>
      <c r="QRQ18" s="192"/>
      <c r="QRR18" s="192"/>
      <c r="QRS18" s="192"/>
      <c r="QRT18" s="192"/>
      <c r="QRU18" s="192"/>
      <c r="QRV18" s="192"/>
      <c r="QRW18" s="192"/>
      <c r="QRX18" s="192"/>
      <c r="QRY18" s="192"/>
      <c r="QRZ18" s="192"/>
      <c r="QSA18" s="192"/>
      <c r="QSB18" s="192"/>
      <c r="QSC18" s="192"/>
      <c r="QSD18" s="192"/>
      <c r="QSE18" s="192"/>
      <c r="QSF18" s="192"/>
      <c r="QSG18" s="192"/>
      <c r="QSH18" s="192"/>
      <c r="QSI18" s="192"/>
      <c r="QSJ18" s="192"/>
      <c r="QSK18" s="192"/>
      <c r="QSL18" s="192"/>
      <c r="QSM18" s="192"/>
      <c r="QSN18" s="192"/>
      <c r="QSO18" s="192"/>
      <c r="QSP18" s="192"/>
      <c r="QSQ18" s="192"/>
      <c r="QSR18" s="192"/>
      <c r="QSS18" s="192"/>
      <c r="QST18" s="192"/>
      <c r="QSU18" s="192"/>
      <c r="QSV18" s="192"/>
      <c r="QSW18" s="192"/>
      <c r="QSX18" s="192"/>
      <c r="QSY18" s="192"/>
      <c r="QSZ18" s="192"/>
      <c r="QTA18" s="192"/>
      <c r="QTB18" s="192"/>
      <c r="QTC18" s="192"/>
      <c r="QTD18" s="192"/>
      <c r="QTE18" s="192"/>
      <c r="QTF18" s="192"/>
      <c r="QTG18" s="192"/>
      <c r="QTH18" s="192"/>
      <c r="QTI18" s="192"/>
      <c r="QTJ18" s="192"/>
      <c r="QTK18" s="192"/>
      <c r="QTL18" s="192"/>
      <c r="QTM18" s="192"/>
      <c r="QTN18" s="192"/>
      <c r="QTO18" s="192"/>
      <c r="QTP18" s="192"/>
      <c r="QTQ18" s="192"/>
      <c r="QTR18" s="192"/>
      <c r="QTS18" s="192"/>
      <c r="QTT18" s="192"/>
      <c r="QTU18" s="192"/>
      <c r="QTV18" s="192"/>
      <c r="QTW18" s="192"/>
      <c r="QTX18" s="192"/>
      <c r="QTY18" s="192"/>
      <c r="QTZ18" s="192"/>
      <c r="QUA18" s="192"/>
      <c r="QUB18" s="192"/>
      <c r="QUC18" s="192"/>
      <c r="QUD18" s="192"/>
      <c r="QUE18" s="192"/>
      <c r="QUF18" s="192"/>
      <c r="QUG18" s="192"/>
      <c r="QUH18" s="192"/>
      <c r="QUI18" s="192"/>
      <c r="QUJ18" s="192"/>
      <c r="QUK18" s="192"/>
      <c r="QUL18" s="192"/>
      <c r="QUM18" s="192"/>
      <c r="QUN18" s="192"/>
      <c r="QUO18" s="192"/>
      <c r="QUP18" s="192"/>
      <c r="QUQ18" s="192"/>
      <c r="QUR18" s="192"/>
      <c r="QUS18" s="192"/>
      <c r="QUT18" s="192"/>
      <c r="QUU18" s="192"/>
      <c r="QUV18" s="192"/>
      <c r="QUW18" s="192"/>
      <c r="QUX18" s="192"/>
      <c r="QUY18" s="192"/>
      <c r="QUZ18" s="192"/>
      <c r="QVA18" s="192"/>
      <c r="QVB18" s="192"/>
      <c r="QVC18" s="192"/>
      <c r="QVD18" s="192"/>
      <c r="QVE18" s="192"/>
      <c r="QVF18" s="192"/>
      <c r="QVG18" s="192"/>
      <c r="QVH18" s="192"/>
      <c r="QVI18" s="192"/>
      <c r="QVJ18" s="192"/>
      <c r="QVK18" s="192"/>
      <c r="QVL18" s="192"/>
      <c r="QVM18" s="192"/>
      <c r="QVN18" s="192"/>
      <c r="QVO18" s="192"/>
      <c r="QVP18" s="192"/>
      <c r="QVQ18" s="192"/>
      <c r="QVR18" s="192"/>
      <c r="QVS18" s="192"/>
      <c r="QVT18" s="192"/>
      <c r="QVU18" s="192"/>
      <c r="QVV18" s="192"/>
      <c r="QVW18" s="192"/>
      <c r="QVX18" s="192"/>
      <c r="QVY18" s="192"/>
      <c r="QVZ18" s="192"/>
      <c r="QWA18" s="192"/>
      <c r="QWB18" s="192"/>
      <c r="QWC18" s="192"/>
      <c r="QWD18" s="192"/>
      <c r="QWE18" s="192"/>
      <c r="QWF18" s="192"/>
      <c r="QWG18" s="192"/>
      <c r="QWH18" s="192"/>
      <c r="QWI18" s="192"/>
      <c r="QWJ18" s="192"/>
      <c r="QWK18" s="192"/>
      <c r="QWL18" s="192"/>
      <c r="QWM18" s="192"/>
      <c r="QWN18" s="192"/>
      <c r="QWO18" s="192"/>
      <c r="QWP18" s="192"/>
      <c r="QWQ18" s="192"/>
      <c r="QWR18" s="192"/>
      <c r="QWS18" s="192"/>
      <c r="QWT18" s="192"/>
      <c r="QWU18" s="192"/>
      <c r="QWV18" s="192"/>
      <c r="QWW18" s="192"/>
      <c r="QWX18" s="192"/>
      <c r="QWY18" s="192"/>
      <c r="QWZ18" s="192"/>
      <c r="QXA18" s="192"/>
      <c r="QXB18" s="192"/>
      <c r="QXC18" s="192"/>
      <c r="QXD18" s="192"/>
      <c r="QXE18" s="192"/>
      <c r="QXF18" s="192"/>
      <c r="QXG18" s="192"/>
      <c r="QXH18" s="192"/>
      <c r="QXI18" s="192"/>
      <c r="QXJ18" s="192"/>
      <c r="QXK18" s="192"/>
      <c r="QXL18" s="192"/>
      <c r="QXM18" s="192"/>
      <c r="QXN18" s="192"/>
      <c r="QXO18" s="192"/>
      <c r="QXP18" s="192"/>
      <c r="QXQ18" s="192"/>
      <c r="QXR18" s="192"/>
      <c r="QXS18" s="192"/>
      <c r="QXT18" s="192"/>
      <c r="QXU18" s="192"/>
      <c r="QXV18" s="192"/>
      <c r="QXW18" s="192"/>
      <c r="QXX18" s="192"/>
      <c r="QXY18" s="192"/>
      <c r="QXZ18" s="192"/>
      <c r="QYA18" s="192"/>
      <c r="QYB18" s="192"/>
      <c r="QYC18" s="192"/>
      <c r="QYD18" s="192"/>
      <c r="QYE18" s="192"/>
      <c r="QYF18" s="192"/>
      <c r="QYG18" s="192"/>
      <c r="QYH18" s="192"/>
      <c r="QYI18" s="192"/>
      <c r="QYJ18" s="192"/>
      <c r="QYK18" s="192"/>
      <c r="QYL18" s="192"/>
      <c r="QYM18" s="192"/>
      <c r="QYN18" s="192"/>
      <c r="QYO18" s="192"/>
      <c r="QYP18" s="192"/>
      <c r="QYQ18" s="192"/>
      <c r="QYR18" s="192"/>
      <c r="QYS18" s="192"/>
      <c r="QYT18" s="192"/>
      <c r="QYU18" s="192"/>
      <c r="QYV18" s="192"/>
      <c r="QYW18" s="192"/>
      <c r="QYX18" s="192"/>
      <c r="QYY18" s="192"/>
      <c r="QYZ18" s="192"/>
      <c r="QZA18" s="192"/>
      <c r="QZB18" s="192"/>
      <c r="QZC18" s="192"/>
      <c r="QZD18" s="192"/>
      <c r="QZE18" s="192"/>
      <c r="QZF18" s="192"/>
      <c r="QZG18" s="192"/>
      <c r="QZH18" s="192"/>
      <c r="QZI18" s="192"/>
      <c r="QZJ18" s="192"/>
      <c r="QZK18" s="192"/>
      <c r="QZL18" s="192"/>
      <c r="QZM18" s="192"/>
      <c r="QZN18" s="192"/>
      <c r="QZO18" s="192"/>
      <c r="QZP18" s="192"/>
      <c r="QZQ18" s="192"/>
      <c r="QZR18" s="192"/>
      <c r="QZS18" s="192"/>
      <c r="QZT18" s="192"/>
      <c r="QZU18" s="192"/>
      <c r="QZV18" s="192"/>
      <c r="QZW18" s="192"/>
      <c r="QZX18" s="192"/>
      <c r="QZY18" s="192"/>
      <c r="QZZ18" s="192"/>
      <c r="RAA18" s="192"/>
      <c r="RAB18" s="192"/>
      <c r="RAC18" s="192"/>
      <c r="RAD18" s="192"/>
      <c r="RAE18" s="192"/>
      <c r="RAF18" s="192"/>
      <c r="RAG18" s="192"/>
      <c r="RAH18" s="192"/>
      <c r="RAI18" s="192"/>
      <c r="RAJ18" s="192"/>
      <c r="RAK18" s="192"/>
      <c r="RAL18" s="192"/>
      <c r="RAM18" s="192"/>
      <c r="RAN18" s="192"/>
      <c r="RAO18" s="192"/>
      <c r="RAP18" s="192"/>
      <c r="RAQ18" s="192"/>
      <c r="RAR18" s="192"/>
      <c r="RAS18" s="192"/>
      <c r="RAT18" s="192"/>
      <c r="RAU18" s="192"/>
      <c r="RAV18" s="192"/>
      <c r="RAW18" s="192"/>
      <c r="RAX18" s="192"/>
      <c r="RAY18" s="192"/>
      <c r="RAZ18" s="192"/>
      <c r="RBA18" s="192"/>
      <c r="RBB18" s="192"/>
      <c r="RBC18" s="192"/>
      <c r="RBD18" s="192"/>
      <c r="RBE18" s="192"/>
      <c r="RBF18" s="192"/>
      <c r="RBG18" s="192"/>
      <c r="RBH18" s="192"/>
      <c r="RBI18" s="192"/>
      <c r="RBJ18" s="192"/>
      <c r="RBK18" s="192"/>
      <c r="RBL18" s="192"/>
      <c r="RBM18" s="192"/>
      <c r="RBN18" s="192"/>
      <c r="RBO18" s="192"/>
      <c r="RBP18" s="192"/>
      <c r="RBQ18" s="192"/>
      <c r="RBR18" s="192"/>
      <c r="RBS18" s="192"/>
      <c r="RBT18" s="192"/>
      <c r="RBU18" s="192"/>
      <c r="RBV18" s="192"/>
      <c r="RBW18" s="192"/>
      <c r="RBX18" s="192"/>
      <c r="RBY18" s="192"/>
      <c r="RBZ18" s="192"/>
      <c r="RCA18" s="192"/>
      <c r="RCB18" s="192"/>
      <c r="RCC18" s="192"/>
      <c r="RCD18" s="192"/>
      <c r="RCE18" s="192"/>
      <c r="RCF18" s="192"/>
      <c r="RCG18" s="192"/>
      <c r="RCH18" s="192"/>
      <c r="RCI18" s="192"/>
      <c r="RCJ18" s="192"/>
      <c r="RCK18" s="192"/>
      <c r="RCL18" s="192"/>
      <c r="RCM18" s="192"/>
      <c r="RCN18" s="192"/>
      <c r="RCO18" s="192"/>
      <c r="RCP18" s="192"/>
      <c r="RCQ18" s="192"/>
      <c r="RCR18" s="192"/>
      <c r="RCS18" s="192"/>
      <c r="RCT18" s="192"/>
      <c r="RCU18" s="192"/>
      <c r="RCV18" s="192"/>
      <c r="RCW18" s="192"/>
      <c r="RCX18" s="192"/>
      <c r="RCY18" s="192"/>
      <c r="RCZ18" s="192"/>
      <c r="RDA18" s="192"/>
      <c r="RDB18" s="192"/>
      <c r="RDC18" s="192"/>
      <c r="RDD18" s="192"/>
      <c r="RDE18" s="192"/>
      <c r="RDF18" s="192"/>
      <c r="RDG18" s="192"/>
      <c r="RDH18" s="192"/>
      <c r="RDI18" s="192"/>
      <c r="RDJ18" s="192"/>
      <c r="RDK18" s="192"/>
      <c r="RDL18" s="192"/>
      <c r="RDM18" s="192"/>
      <c r="RDN18" s="192"/>
      <c r="RDO18" s="192"/>
      <c r="RDP18" s="192"/>
      <c r="RDQ18" s="192"/>
      <c r="RDR18" s="192"/>
      <c r="RDS18" s="192"/>
      <c r="RDT18" s="192"/>
      <c r="RDU18" s="192"/>
      <c r="RDV18" s="192"/>
      <c r="RDW18" s="192"/>
      <c r="RDX18" s="192"/>
      <c r="RDY18" s="192"/>
      <c r="RDZ18" s="192"/>
      <c r="REA18" s="192"/>
      <c r="REB18" s="192"/>
      <c r="REC18" s="192"/>
      <c r="RED18" s="192"/>
      <c r="REE18" s="192"/>
      <c r="REF18" s="192"/>
      <c r="REG18" s="192"/>
      <c r="REH18" s="192"/>
      <c r="REI18" s="192"/>
      <c r="REJ18" s="192"/>
      <c r="REK18" s="192"/>
      <c r="REL18" s="192"/>
      <c r="REM18" s="192"/>
      <c r="REN18" s="192"/>
      <c r="REO18" s="192"/>
      <c r="REP18" s="192"/>
      <c r="REQ18" s="192"/>
      <c r="RER18" s="192"/>
      <c r="RES18" s="192"/>
      <c r="RET18" s="192"/>
      <c r="REU18" s="192"/>
      <c r="REV18" s="192"/>
      <c r="REW18" s="192"/>
      <c r="REX18" s="192"/>
      <c r="REY18" s="192"/>
      <c r="REZ18" s="192"/>
      <c r="RFA18" s="192"/>
      <c r="RFB18" s="192"/>
      <c r="RFC18" s="192"/>
      <c r="RFD18" s="192"/>
      <c r="RFE18" s="192"/>
      <c r="RFF18" s="192"/>
      <c r="RFG18" s="192"/>
      <c r="RFH18" s="192"/>
      <c r="RFI18" s="192"/>
      <c r="RFJ18" s="192"/>
      <c r="RFK18" s="192"/>
      <c r="RFL18" s="192"/>
      <c r="RFM18" s="192"/>
      <c r="RFN18" s="192"/>
      <c r="RFO18" s="192"/>
      <c r="RFP18" s="192"/>
      <c r="RFQ18" s="192"/>
      <c r="RFR18" s="192"/>
      <c r="RFS18" s="192"/>
      <c r="RFT18" s="192"/>
      <c r="RFU18" s="192"/>
      <c r="RFV18" s="192"/>
      <c r="RFW18" s="192"/>
      <c r="RFX18" s="192"/>
      <c r="RFY18" s="192"/>
      <c r="RFZ18" s="192"/>
      <c r="RGA18" s="192"/>
      <c r="RGB18" s="192"/>
      <c r="RGC18" s="192"/>
      <c r="RGD18" s="192"/>
      <c r="RGE18" s="192"/>
      <c r="RGF18" s="192"/>
      <c r="RGG18" s="192"/>
      <c r="RGH18" s="192"/>
      <c r="RGI18" s="192"/>
      <c r="RGJ18" s="192"/>
      <c r="RGK18" s="192"/>
      <c r="RGL18" s="192"/>
      <c r="RGM18" s="192"/>
      <c r="RGN18" s="192"/>
      <c r="RGO18" s="192"/>
      <c r="RGP18" s="192"/>
      <c r="RGQ18" s="192"/>
      <c r="RGR18" s="192"/>
      <c r="RGS18" s="192"/>
      <c r="RGT18" s="192"/>
      <c r="RGU18" s="192"/>
      <c r="RGV18" s="192"/>
      <c r="RGW18" s="192"/>
      <c r="RGX18" s="192"/>
      <c r="RGY18" s="192"/>
      <c r="RGZ18" s="192"/>
      <c r="RHA18" s="192"/>
      <c r="RHB18" s="192"/>
      <c r="RHC18" s="192"/>
      <c r="RHD18" s="192"/>
      <c r="RHE18" s="192"/>
      <c r="RHF18" s="192"/>
      <c r="RHG18" s="192"/>
      <c r="RHH18" s="192"/>
      <c r="RHI18" s="192"/>
      <c r="RHJ18" s="192"/>
      <c r="RHK18" s="192"/>
      <c r="RHL18" s="192"/>
      <c r="RHM18" s="192"/>
      <c r="RHN18" s="192"/>
      <c r="RHO18" s="192"/>
      <c r="RHP18" s="192"/>
      <c r="RHQ18" s="192"/>
      <c r="RHR18" s="192"/>
      <c r="RHS18" s="192"/>
      <c r="RHT18" s="192"/>
      <c r="RHU18" s="192"/>
      <c r="RHV18" s="192"/>
      <c r="RHW18" s="192"/>
      <c r="RHX18" s="192"/>
      <c r="RHY18" s="192"/>
      <c r="RHZ18" s="192"/>
      <c r="RIA18" s="192"/>
      <c r="RIB18" s="192"/>
      <c r="RIC18" s="192"/>
      <c r="RID18" s="192"/>
      <c r="RIE18" s="192"/>
      <c r="RIF18" s="192"/>
      <c r="RIG18" s="192"/>
      <c r="RIH18" s="192"/>
      <c r="RII18" s="192"/>
      <c r="RIJ18" s="192"/>
      <c r="RIK18" s="192"/>
      <c r="RIL18" s="192"/>
      <c r="RIM18" s="192"/>
      <c r="RIN18" s="192"/>
      <c r="RIO18" s="192"/>
      <c r="RIP18" s="192"/>
      <c r="RIQ18" s="192"/>
      <c r="RIR18" s="192"/>
      <c r="RIS18" s="192"/>
      <c r="RIT18" s="192"/>
      <c r="RIU18" s="192"/>
      <c r="RIV18" s="192"/>
      <c r="RIW18" s="192"/>
      <c r="RIX18" s="192"/>
      <c r="RIY18" s="192"/>
      <c r="RIZ18" s="192"/>
      <c r="RJA18" s="192"/>
      <c r="RJB18" s="192"/>
      <c r="RJC18" s="192"/>
      <c r="RJD18" s="192"/>
      <c r="RJE18" s="192"/>
      <c r="RJF18" s="192"/>
      <c r="RJG18" s="192"/>
      <c r="RJH18" s="192"/>
      <c r="RJI18" s="192"/>
      <c r="RJJ18" s="192"/>
      <c r="RJK18" s="192"/>
      <c r="RJL18" s="192"/>
      <c r="RJM18" s="192"/>
      <c r="RJN18" s="192"/>
      <c r="RJO18" s="192"/>
      <c r="RJP18" s="192"/>
      <c r="RJQ18" s="192"/>
      <c r="RJR18" s="192"/>
      <c r="RJS18" s="192"/>
      <c r="RJT18" s="192"/>
      <c r="RJU18" s="192"/>
      <c r="RJV18" s="192"/>
      <c r="RJW18" s="192"/>
      <c r="RJX18" s="192"/>
      <c r="RJY18" s="192"/>
      <c r="RJZ18" s="192"/>
      <c r="RKA18" s="192"/>
      <c r="RKB18" s="192"/>
      <c r="RKC18" s="192"/>
      <c r="RKD18" s="192"/>
      <c r="RKE18" s="192"/>
      <c r="RKF18" s="192"/>
      <c r="RKG18" s="192"/>
      <c r="RKH18" s="192"/>
      <c r="RKI18" s="192"/>
      <c r="RKJ18" s="192"/>
      <c r="RKK18" s="192"/>
      <c r="RKL18" s="192"/>
      <c r="RKM18" s="192"/>
      <c r="RKN18" s="192"/>
      <c r="RKO18" s="192"/>
      <c r="RKP18" s="192"/>
      <c r="RKQ18" s="192"/>
      <c r="RKR18" s="192"/>
      <c r="RKS18" s="192"/>
      <c r="RKT18" s="192"/>
      <c r="RKU18" s="192"/>
      <c r="RKV18" s="192"/>
      <c r="RKW18" s="192"/>
      <c r="RKX18" s="192"/>
      <c r="RKY18" s="192"/>
      <c r="RKZ18" s="192"/>
      <c r="RLA18" s="192"/>
      <c r="RLB18" s="192"/>
      <c r="RLC18" s="192"/>
      <c r="RLD18" s="192"/>
      <c r="RLE18" s="192"/>
      <c r="RLF18" s="192"/>
      <c r="RLG18" s="192"/>
      <c r="RLH18" s="192"/>
      <c r="RLI18" s="192"/>
      <c r="RLJ18" s="192"/>
      <c r="RLK18" s="192"/>
      <c r="RLL18" s="192"/>
      <c r="RLM18" s="192"/>
      <c r="RLN18" s="192"/>
      <c r="RLO18" s="192"/>
      <c r="RLP18" s="192"/>
      <c r="RLQ18" s="192"/>
      <c r="RLR18" s="192"/>
      <c r="RLS18" s="192"/>
      <c r="RLT18" s="192"/>
      <c r="RLU18" s="192"/>
      <c r="RLV18" s="192"/>
      <c r="RLW18" s="192"/>
      <c r="RLX18" s="192"/>
      <c r="RLY18" s="192"/>
      <c r="RLZ18" s="192"/>
      <c r="RMA18" s="192"/>
      <c r="RMB18" s="192"/>
      <c r="RMC18" s="192"/>
      <c r="RMD18" s="192"/>
      <c r="RME18" s="192"/>
      <c r="RMF18" s="192"/>
      <c r="RMG18" s="192"/>
      <c r="RMH18" s="192"/>
      <c r="RMI18" s="192"/>
      <c r="RMJ18" s="192"/>
      <c r="RMK18" s="192"/>
      <c r="RML18" s="192"/>
      <c r="RMM18" s="192"/>
      <c r="RMN18" s="192"/>
      <c r="RMO18" s="192"/>
      <c r="RMP18" s="192"/>
      <c r="RMQ18" s="192"/>
      <c r="RMR18" s="192"/>
      <c r="RMS18" s="192"/>
      <c r="RMT18" s="192"/>
      <c r="RMU18" s="192"/>
      <c r="RMV18" s="192"/>
      <c r="RMW18" s="192"/>
      <c r="RMX18" s="192"/>
      <c r="RMY18" s="192"/>
      <c r="RMZ18" s="192"/>
      <c r="RNA18" s="192"/>
      <c r="RNB18" s="192"/>
      <c r="RNC18" s="192"/>
      <c r="RND18" s="192"/>
      <c r="RNE18" s="192"/>
      <c r="RNF18" s="192"/>
      <c r="RNG18" s="192"/>
      <c r="RNH18" s="192"/>
      <c r="RNI18" s="192"/>
      <c r="RNJ18" s="192"/>
      <c r="RNK18" s="192"/>
      <c r="RNL18" s="192"/>
      <c r="RNM18" s="192"/>
      <c r="RNN18" s="192"/>
      <c r="RNO18" s="192"/>
      <c r="RNP18" s="192"/>
      <c r="RNQ18" s="192"/>
      <c r="RNR18" s="192"/>
      <c r="RNS18" s="192"/>
      <c r="RNT18" s="192"/>
      <c r="RNU18" s="192"/>
      <c r="RNV18" s="192"/>
      <c r="RNW18" s="192"/>
      <c r="RNX18" s="192"/>
      <c r="RNY18" s="192"/>
      <c r="RNZ18" s="192"/>
      <c r="ROA18" s="192"/>
      <c r="ROB18" s="192"/>
      <c r="ROC18" s="192"/>
      <c r="ROD18" s="192"/>
      <c r="ROE18" s="192"/>
      <c r="ROF18" s="192"/>
      <c r="ROG18" s="192"/>
      <c r="ROH18" s="192"/>
      <c r="ROI18" s="192"/>
      <c r="ROJ18" s="192"/>
      <c r="ROK18" s="192"/>
      <c r="ROL18" s="192"/>
      <c r="ROM18" s="192"/>
      <c r="RON18" s="192"/>
      <c r="ROO18" s="192"/>
      <c r="ROP18" s="192"/>
      <c r="ROQ18" s="192"/>
      <c r="ROR18" s="192"/>
      <c r="ROS18" s="192"/>
      <c r="ROT18" s="192"/>
      <c r="ROU18" s="192"/>
      <c r="ROV18" s="192"/>
      <c r="ROW18" s="192"/>
      <c r="ROX18" s="192"/>
      <c r="ROY18" s="192"/>
      <c r="ROZ18" s="192"/>
      <c r="RPA18" s="192"/>
      <c r="RPB18" s="192"/>
      <c r="RPC18" s="192"/>
      <c r="RPD18" s="192"/>
      <c r="RPE18" s="192"/>
      <c r="RPF18" s="192"/>
      <c r="RPG18" s="192"/>
      <c r="RPH18" s="192"/>
      <c r="RPI18" s="192"/>
      <c r="RPJ18" s="192"/>
      <c r="RPK18" s="192"/>
      <c r="RPL18" s="192"/>
      <c r="RPM18" s="192"/>
      <c r="RPN18" s="192"/>
      <c r="RPO18" s="192"/>
      <c r="RPP18" s="192"/>
      <c r="RPQ18" s="192"/>
      <c r="RPR18" s="192"/>
      <c r="RPS18" s="192"/>
      <c r="RPT18" s="192"/>
      <c r="RPU18" s="192"/>
      <c r="RPV18" s="192"/>
      <c r="RPW18" s="192"/>
      <c r="RPX18" s="192"/>
      <c r="RPY18" s="192"/>
      <c r="RPZ18" s="192"/>
      <c r="RQA18" s="192"/>
      <c r="RQB18" s="192"/>
      <c r="RQC18" s="192"/>
      <c r="RQD18" s="192"/>
      <c r="RQE18" s="192"/>
      <c r="RQF18" s="192"/>
      <c r="RQG18" s="192"/>
      <c r="RQH18" s="192"/>
      <c r="RQI18" s="192"/>
      <c r="RQJ18" s="192"/>
      <c r="RQK18" s="192"/>
      <c r="RQL18" s="192"/>
      <c r="RQM18" s="192"/>
      <c r="RQN18" s="192"/>
      <c r="RQO18" s="192"/>
      <c r="RQP18" s="192"/>
      <c r="RQQ18" s="192"/>
      <c r="RQR18" s="192"/>
      <c r="RQS18" s="192"/>
      <c r="RQT18" s="192"/>
      <c r="RQU18" s="192"/>
      <c r="RQV18" s="192"/>
      <c r="RQW18" s="192"/>
      <c r="RQX18" s="192"/>
      <c r="RQY18" s="192"/>
      <c r="RQZ18" s="192"/>
      <c r="RRA18" s="192"/>
      <c r="RRB18" s="192"/>
      <c r="RRC18" s="192"/>
      <c r="RRD18" s="192"/>
      <c r="RRE18" s="192"/>
      <c r="RRF18" s="192"/>
      <c r="RRG18" s="192"/>
      <c r="RRH18" s="192"/>
      <c r="RRI18" s="192"/>
      <c r="RRJ18" s="192"/>
      <c r="RRK18" s="192"/>
      <c r="RRL18" s="192"/>
      <c r="RRM18" s="192"/>
      <c r="RRN18" s="192"/>
      <c r="RRO18" s="192"/>
      <c r="RRP18" s="192"/>
      <c r="RRQ18" s="192"/>
      <c r="RRR18" s="192"/>
      <c r="RRS18" s="192"/>
      <c r="RRT18" s="192"/>
      <c r="RRU18" s="192"/>
      <c r="RRV18" s="192"/>
      <c r="RRW18" s="192"/>
      <c r="RRX18" s="192"/>
      <c r="RRY18" s="192"/>
      <c r="RRZ18" s="192"/>
      <c r="RSA18" s="192"/>
      <c r="RSB18" s="192"/>
      <c r="RSC18" s="192"/>
      <c r="RSD18" s="192"/>
      <c r="RSE18" s="192"/>
      <c r="RSF18" s="192"/>
      <c r="RSG18" s="192"/>
      <c r="RSH18" s="192"/>
      <c r="RSI18" s="192"/>
      <c r="RSJ18" s="192"/>
      <c r="RSK18" s="192"/>
      <c r="RSL18" s="192"/>
      <c r="RSM18" s="192"/>
      <c r="RSN18" s="192"/>
      <c r="RSO18" s="192"/>
      <c r="RSP18" s="192"/>
      <c r="RSQ18" s="192"/>
      <c r="RSR18" s="192"/>
      <c r="RSS18" s="192"/>
      <c r="RST18" s="192"/>
      <c r="RSU18" s="192"/>
      <c r="RSV18" s="192"/>
      <c r="RSW18" s="192"/>
      <c r="RSX18" s="192"/>
      <c r="RSY18" s="192"/>
      <c r="RSZ18" s="192"/>
      <c r="RTA18" s="192"/>
      <c r="RTB18" s="192"/>
      <c r="RTC18" s="192"/>
      <c r="RTD18" s="192"/>
      <c r="RTE18" s="192"/>
      <c r="RTF18" s="192"/>
      <c r="RTG18" s="192"/>
      <c r="RTH18" s="192"/>
      <c r="RTI18" s="192"/>
      <c r="RTJ18" s="192"/>
      <c r="RTK18" s="192"/>
      <c r="RTL18" s="192"/>
      <c r="RTM18" s="192"/>
      <c r="RTN18" s="192"/>
      <c r="RTO18" s="192"/>
      <c r="RTP18" s="192"/>
      <c r="RTQ18" s="192"/>
      <c r="RTR18" s="192"/>
      <c r="RTS18" s="192"/>
      <c r="RTT18" s="192"/>
      <c r="RTU18" s="192"/>
      <c r="RTV18" s="192"/>
      <c r="RTW18" s="192"/>
      <c r="RTX18" s="192"/>
      <c r="RTY18" s="192"/>
      <c r="RTZ18" s="192"/>
      <c r="RUA18" s="192"/>
      <c r="RUB18" s="192"/>
      <c r="RUC18" s="192"/>
      <c r="RUD18" s="192"/>
      <c r="RUE18" s="192"/>
      <c r="RUF18" s="192"/>
      <c r="RUG18" s="192"/>
      <c r="RUH18" s="192"/>
      <c r="RUI18" s="192"/>
      <c r="RUJ18" s="192"/>
      <c r="RUK18" s="192"/>
      <c r="RUL18" s="192"/>
      <c r="RUM18" s="192"/>
      <c r="RUN18" s="192"/>
      <c r="RUO18" s="192"/>
      <c r="RUP18" s="192"/>
      <c r="RUQ18" s="192"/>
      <c r="RUR18" s="192"/>
      <c r="RUS18" s="192"/>
      <c r="RUT18" s="192"/>
      <c r="RUU18" s="192"/>
      <c r="RUV18" s="192"/>
      <c r="RUW18" s="192"/>
      <c r="RUX18" s="192"/>
      <c r="RUY18" s="192"/>
      <c r="RUZ18" s="192"/>
      <c r="RVA18" s="192"/>
      <c r="RVB18" s="192"/>
      <c r="RVC18" s="192"/>
      <c r="RVD18" s="192"/>
      <c r="RVE18" s="192"/>
      <c r="RVF18" s="192"/>
      <c r="RVG18" s="192"/>
      <c r="RVH18" s="192"/>
      <c r="RVI18" s="192"/>
      <c r="RVJ18" s="192"/>
      <c r="RVK18" s="192"/>
      <c r="RVL18" s="192"/>
      <c r="RVM18" s="192"/>
      <c r="RVN18" s="192"/>
      <c r="RVO18" s="192"/>
      <c r="RVP18" s="192"/>
      <c r="RVQ18" s="192"/>
      <c r="RVR18" s="192"/>
      <c r="RVS18" s="192"/>
      <c r="RVT18" s="192"/>
      <c r="RVU18" s="192"/>
      <c r="RVV18" s="192"/>
      <c r="RVW18" s="192"/>
      <c r="RVX18" s="192"/>
      <c r="RVY18" s="192"/>
      <c r="RVZ18" s="192"/>
      <c r="RWA18" s="192"/>
      <c r="RWB18" s="192"/>
      <c r="RWC18" s="192"/>
      <c r="RWD18" s="192"/>
      <c r="RWE18" s="192"/>
      <c r="RWF18" s="192"/>
      <c r="RWG18" s="192"/>
      <c r="RWH18" s="192"/>
      <c r="RWI18" s="192"/>
      <c r="RWJ18" s="192"/>
      <c r="RWK18" s="192"/>
      <c r="RWL18" s="192"/>
      <c r="RWM18" s="192"/>
      <c r="RWN18" s="192"/>
      <c r="RWO18" s="192"/>
      <c r="RWP18" s="192"/>
      <c r="RWQ18" s="192"/>
      <c r="RWR18" s="192"/>
      <c r="RWS18" s="192"/>
      <c r="RWT18" s="192"/>
      <c r="RWU18" s="192"/>
      <c r="RWV18" s="192"/>
      <c r="RWW18" s="192"/>
      <c r="RWX18" s="192"/>
      <c r="RWY18" s="192"/>
      <c r="RWZ18" s="192"/>
      <c r="RXA18" s="192"/>
      <c r="RXB18" s="192"/>
      <c r="RXC18" s="192"/>
      <c r="RXD18" s="192"/>
      <c r="RXE18" s="192"/>
      <c r="RXF18" s="192"/>
      <c r="RXG18" s="192"/>
      <c r="RXH18" s="192"/>
      <c r="RXI18" s="192"/>
      <c r="RXJ18" s="192"/>
      <c r="RXK18" s="192"/>
      <c r="RXL18" s="192"/>
      <c r="RXM18" s="192"/>
      <c r="RXN18" s="192"/>
      <c r="RXO18" s="192"/>
      <c r="RXP18" s="192"/>
      <c r="RXQ18" s="192"/>
      <c r="RXR18" s="192"/>
      <c r="RXS18" s="192"/>
      <c r="RXT18" s="192"/>
      <c r="RXU18" s="192"/>
      <c r="RXV18" s="192"/>
      <c r="RXW18" s="192"/>
      <c r="RXX18" s="192"/>
      <c r="RXY18" s="192"/>
      <c r="RXZ18" s="192"/>
      <c r="RYA18" s="192"/>
      <c r="RYB18" s="192"/>
      <c r="RYC18" s="192"/>
      <c r="RYD18" s="192"/>
      <c r="RYE18" s="192"/>
      <c r="RYF18" s="192"/>
      <c r="RYG18" s="192"/>
      <c r="RYH18" s="192"/>
      <c r="RYI18" s="192"/>
      <c r="RYJ18" s="192"/>
      <c r="RYK18" s="192"/>
      <c r="RYL18" s="192"/>
      <c r="RYM18" s="192"/>
      <c r="RYN18" s="192"/>
      <c r="RYO18" s="192"/>
      <c r="RYP18" s="192"/>
      <c r="RYQ18" s="192"/>
      <c r="RYR18" s="192"/>
      <c r="RYS18" s="192"/>
      <c r="RYT18" s="192"/>
      <c r="RYU18" s="192"/>
      <c r="RYV18" s="192"/>
      <c r="RYW18" s="192"/>
      <c r="RYX18" s="192"/>
      <c r="RYY18" s="192"/>
      <c r="RYZ18" s="192"/>
      <c r="RZA18" s="192"/>
      <c r="RZB18" s="192"/>
      <c r="RZC18" s="192"/>
      <c r="RZD18" s="192"/>
      <c r="RZE18" s="192"/>
      <c r="RZF18" s="192"/>
      <c r="RZG18" s="192"/>
      <c r="RZH18" s="192"/>
      <c r="RZI18" s="192"/>
      <c r="RZJ18" s="192"/>
      <c r="RZK18" s="192"/>
      <c r="RZL18" s="192"/>
      <c r="RZM18" s="192"/>
      <c r="RZN18" s="192"/>
      <c r="RZO18" s="192"/>
      <c r="RZP18" s="192"/>
      <c r="RZQ18" s="192"/>
      <c r="RZR18" s="192"/>
      <c r="RZS18" s="192"/>
      <c r="RZT18" s="192"/>
      <c r="RZU18" s="192"/>
      <c r="RZV18" s="192"/>
      <c r="RZW18" s="192"/>
      <c r="RZX18" s="192"/>
      <c r="RZY18" s="192"/>
      <c r="RZZ18" s="192"/>
      <c r="SAA18" s="192"/>
      <c r="SAB18" s="192"/>
      <c r="SAC18" s="192"/>
      <c r="SAD18" s="192"/>
      <c r="SAE18" s="192"/>
      <c r="SAF18" s="192"/>
      <c r="SAG18" s="192"/>
      <c r="SAH18" s="192"/>
      <c r="SAI18" s="192"/>
      <c r="SAJ18" s="192"/>
      <c r="SAK18" s="192"/>
      <c r="SAL18" s="192"/>
      <c r="SAM18" s="192"/>
      <c r="SAN18" s="192"/>
      <c r="SAO18" s="192"/>
      <c r="SAP18" s="192"/>
      <c r="SAQ18" s="192"/>
      <c r="SAR18" s="192"/>
      <c r="SAS18" s="192"/>
      <c r="SAT18" s="192"/>
      <c r="SAU18" s="192"/>
      <c r="SAV18" s="192"/>
      <c r="SAW18" s="192"/>
      <c r="SAX18" s="192"/>
      <c r="SAY18" s="192"/>
      <c r="SAZ18" s="192"/>
      <c r="SBA18" s="192"/>
      <c r="SBB18" s="192"/>
      <c r="SBC18" s="192"/>
      <c r="SBD18" s="192"/>
      <c r="SBE18" s="192"/>
      <c r="SBF18" s="192"/>
      <c r="SBG18" s="192"/>
      <c r="SBH18" s="192"/>
      <c r="SBI18" s="192"/>
      <c r="SBJ18" s="192"/>
      <c r="SBK18" s="192"/>
      <c r="SBL18" s="192"/>
      <c r="SBM18" s="192"/>
      <c r="SBN18" s="192"/>
      <c r="SBO18" s="192"/>
      <c r="SBP18" s="192"/>
      <c r="SBQ18" s="192"/>
      <c r="SBR18" s="192"/>
      <c r="SBS18" s="192"/>
      <c r="SBT18" s="192"/>
      <c r="SBU18" s="192"/>
      <c r="SBV18" s="192"/>
      <c r="SBW18" s="192"/>
      <c r="SBX18" s="192"/>
      <c r="SBY18" s="192"/>
      <c r="SBZ18" s="192"/>
      <c r="SCA18" s="192"/>
      <c r="SCB18" s="192"/>
      <c r="SCC18" s="192"/>
      <c r="SCD18" s="192"/>
      <c r="SCE18" s="192"/>
      <c r="SCF18" s="192"/>
      <c r="SCG18" s="192"/>
      <c r="SCH18" s="192"/>
      <c r="SCI18" s="192"/>
      <c r="SCJ18" s="192"/>
      <c r="SCK18" s="192"/>
      <c r="SCL18" s="192"/>
      <c r="SCM18" s="192"/>
      <c r="SCN18" s="192"/>
      <c r="SCO18" s="192"/>
      <c r="SCP18" s="192"/>
      <c r="SCQ18" s="192"/>
      <c r="SCR18" s="192"/>
      <c r="SCS18" s="192"/>
      <c r="SCT18" s="192"/>
      <c r="SCU18" s="192"/>
      <c r="SCV18" s="192"/>
      <c r="SCW18" s="192"/>
      <c r="SCX18" s="192"/>
      <c r="SCY18" s="192"/>
      <c r="SCZ18" s="192"/>
      <c r="SDA18" s="192"/>
      <c r="SDB18" s="192"/>
      <c r="SDC18" s="192"/>
      <c r="SDD18" s="192"/>
      <c r="SDE18" s="192"/>
      <c r="SDF18" s="192"/>
      <c r="SDG18" s="192"/>
      <c r="SDH18" s="192"/>
      <c r="SDI18" s="192"/>
      <c r="SDJ18" s="192"/>
      <c r="SDK18" s="192"/>
      <c r="SDL18" s="192"/>
      <c r="SDM18" s="192"/>
      <c r="SDN18" s="192"/>
      <c r="SDO18" s="192"/>
      <c r="SDP18" s="192"/>
      <c r="SDQ18" s="192"/>
      <c r="SDR18" s="192"/>
      <c r="SDS18" s="192"/>
      <c r="SDT18" s="192"/>
      <c r="SDU18" s="192"/>
      <c r="SDV18" s="192"/>
      <c r="SDW18" s="192"/>
      <c r="SDX18" s="192"/>
      <c r="SDY18" s="192"/>
      <c r="SDZ18" s="192"/>
      <c r="SEA18" s="192"/>
      <c r="SEB18" s="192"/>
      <c r="SEC18" s="192"/>
      <c r="SED18" s="192"/>
      <c r="SEE18" s="192"/>
      <c r="SEF18" s="192"/>
      <c r="SEG18" s="192"/>
      <c r="SEH18" s="192"/>
      <c r="SEI18" s="192"/>
      <c r="SEJ18" s="192"/>
      <c r="SEK18" s="192"/>
      <c r="SEL18" s="192"/>
      <c r="SEM18" s="192"/>
      <c r="SEN18" s="192"/>
      <c r="SEO18" s="192"/>
      <c r="SEP18" s="192"/>
      <c r="SEQ18" s="192"/>
      <c r="SER18" s="192"/>
      <c r="SES18" s="192"/>
      <c r="SET18" s="192"/>
      <c r="SEU18" s="192"/>
      <c r="SEV18" s="192"/>
      <c r="SEW18" s="192"/>
      <c r="SEX18" s="192"/>
      <c r="SEY18" s="192"/>
      <c r="SEZ18" s="192"/>
      <c r="SFA18" s="192"/>
      <c r="SFB18" s="192"/>
      <c r="SFC18" s="192"/>
      <c r="SFD18" s="192"/>
      <c r="SFE18" s="192"/>
      <c r="SFF18" s="192"/>
      <c r="SFG18" s="192"/>
      <c r="SFH18" s="192"/>
      <c r="SFI18" s="192"/>
      <c r="SFJ18" s="192"/>
      <c r="SFK18" s="192"/>
      <c r="SFL18" s="192"/>
      <c r="SFM18" s="192"/>
      <c r="SFN18" s="192"/>
      <c r="SFO18" s="192"/>
      <c r="SFP18" s="192"/>
      <c r="SFQ18" s="192"/>
      <c r="SFR18" s="192"/>
      <c r="SFS18" s="192"/>
      <c r="SFT18" s="192"/>
      <c r="SFU18" s="192"/>
      <c r="SFV18" s="192"/>
      <c r="SFW18" s="192"/>
      <c r="SFX18" s="192"/>
      <c r="SFY18" s="192"/>
      <c r="SFZ18" s="192"/>
      <c r="SGA18" s="192"/>
      <c r="SGB18" s="192"/>
      <c r="SGC18" s="192"/>
      <c r="SGD18" s="192"/>
      <c r="SGE18" s="192"/>
      <c r="SGF18" s="192"/>
      <c r="SGG18" s="192"/>
      <c r="SGH18" s="192"/>
      <c r="SGI18" s="192"/>
      <c r="SGJ18" s="192"/>
      <c r="SGK18" s="192"/>
      <c r="SGL18" s="192"/>
      <c r="SGM18" s="192"/>
      <c r="SGN18" s="192"/>
      <c r="SGO18" s="192"/>
      <c r="SGP18" s="192"/>
      <c r="SGQ18" s="192"/>
      <c r="SGR18" s="192"/>
      <c r="SGS18" s="192"/>
      <c r="SGT18" s="192"/>
      <c r="SGU18" s="192"/>
      <c r="SGV18" s="192"/>
      <c r="SGW18" s="192"/>
      <c r="SGX18" s="192"/>
      <c r="SGY18" s="192"/>
      <c r="SGZ18" s="192"/>
      <c r="SHA18" s="192"/>
      <c r="SHB18" s="192"/>
      <c r="SHC18" s="192"/>
      <c r="SHD18" s="192"/>
      <c r="SHE18" s="192"/>
      <c r="SHF18" s="192"/>
      <c r="SHG18" s="192"/>
      <c r="SHH18" s="192"/>
      <c r="SHI18" s="192"/>
      <c r="SHJ18" s="192"/>
      <c r="SHK18" s="192"/>
      <c r="SHL18" s="192"/>
      <c r="SHM18" s="192"/>
      <c r="SHN18" s="192"/>
      <c r="SHO18" s="192"/>
      <c r="SHP18" s="192"/>
      <c r="SHQ18" s="192"/>
      <c r="SHR18" s="192"/>
      <c r="SHS18" s="192"/>
      <c r="SHT18" s="192"/>
      <c r="SHU18" s="192"/>
      <c r="SHV18" s="192"/>
      <c r="SHW18" s="192"/>
      <c r="SHX18" s="192"/>
      <c r="SHY18" s="192"/>
      <c r="SHZ18" s="192"/>
      <c r="SIA18" s="192"/>
      <c r="SIB18" s="192"/>
      <c r="SIC18" s="192"/>
      <c r="SID18" s="192"/>
      <c r="SIE18" s="192"/>
      <c r="SIF18" s="192"/>
      <c r="SIG18" s="192"/>
      <c r="SIH18" s="192"/>
      <c r="SII18" s="192"/>
      <c r="SIJ18" s="192"/>
      <c r="SIK18" s="192"/>
      <c r="SIL18" s="192"/>
      <c r="SIM18" s="192"/>
      <c r="SIN18" s="192"/>
      <c r="SIO18" s="192"/>
      <c r="SIP18" s="192"/>
      <c r="SIQ18" s="192"/>
      <c r="SIR18" s="192"/>
      <c r="SIS18" s="192"/>
      <c r="SIT18" s="192"/>
      <c r="SIU18" s="192"/>
      <c r="SIV18" s="192"/>
      <c r="SIW18" s="192"/>
      <c r="SIX18" s="192"/>
      <c r="SIY18" s="192"/>
      <c r="SIZ18" s="192"/>
      <c r="SJA18" s="192"/>
      <c r="SJB18" s="192"/>
      <c r="SJC18" s="192"/>
      <c r="SJD18" s="192"/>
      <c r="SJE18" s="192"/>
      <c r="SJF18" s="192"/>
      <c r="SJG18" s="192"/>
      <c r="SJH18" s="192"/>
      <c r="SJI18" s="192"/>
      <c r="SJJ18" s="192"/>
      <c r="SJK18" s="192"/>
      <c r="SJL18" s="192"/>
      <c r="SJM18" s="192"/>
      <c r="SJN18" s="192"/>
      <c r="SJO18" s="192"/>
      <c r="SJP18" s="192"/>
      <c r="SJQ18" s="192"/>
      <c r="SJR18" s="192"/>
      <c r="SJS18" s="192"/>
      <c r="SJT18" s="192"/>
      <c r="SJU18" s="192"/>
      <c r="SJV18" s="192"/>
      <c r="SJW18" s="192"/>
      <c r="SJX18" s="192"/>
      <c r="SJY18" s="192"/>
      <c r="SJZ18" s="192"/>
      <c r="SKA18" s="192"/>
      <c r="SKB18" s="192"/>
      <c r="SKC18" s="192"/>
      <c r="SKD18" s="192"/>
      <c r="SKE18" s="192"/>
      <c r="SKF18" s="192"/>
      <c r="SKG18" s="192"/>
      <c r="SKH18" s="192"/>
      <c r="SKI18" s="192"/>
      <c r="SKJ18" s="192"/>
      <c r="SKK18" s="192"/>
      <c r="SKL18" s="192"/>
      <c r="SKM18" s="192"/>
      <c r="SKN18" s="192"/>
      <c r="SKO18" s="192"/>
      <c r="SKP18" s="192"/>
      <c r="SKQ18" s="192"/>
      <c r="SKR18" s="192"/>
      <c r="SKS18" s="192"/>
      <c r="SKT18" s="192"/>
      <c r="SKU18" s="192"/>
      <c r="SKV18" s="192"/>
      <c r="SKW18" s="192"/>
      <c r="SKX18" s="192"/>
      <c r="SKY18" s="192"/>
      <c r="SKZ18" s="192"/>
      <c r="SLA18" s="192"/>
      <c r="SLB18" s="192"/>
      <c r="SLC18" s="192"/>
      <c r="SLD18" s="192"/>
      <c r="SLE18" s="192"/>
      <c r="SLF18" s="192"/>
      <c r="SLG18" s="192"/>
      <c r="SLH18" s="192"/>
      <c r="SLI18" s="192"/>
      <c r="SLJ18" s="192"/>
      <c r="SLK18" s="192"/>
      <c r="SLL18" s="192"/>
      <c r="SLM18" s="192"/>
      <c r="SLN18" s="192"/>
      <c r="SLO18" s="192"/>
      <c r="SLP18" s="192"/>
      <c r="SLQ18" s="192"/>
      <c r="SLR18" s="192"/>
      <c r="SLS18" s="192"/>
      <c r="SLT18" s="192"/>
      <c r="SLU18" s="192"/>
      <c r="SLV18" s="192"/>
      <c r="SLW18" s="192"/>
      <c r="SLX18" s="192"/>
      <c r="SLY18" s="192"/>
      <c r="SLZ18" s="192"/>
      <c r="SMA18" s="192"/>
      <c r="SMB18" s="192"/>
      <c r="SMC18" s="192"/>
      <c r="SMD18" s="192"/>
      <c r="SME18" s="192"/>
      <c r="SMF18" s="192"/>
      <c r="SMG18" s="192"/>
      <c r="SMH18" s="192"/>
      <c r="SMI18" s="192"/>
      <c r="SMJ18" s="192"/>
      <c r="SMK18" s="192"/>
      <c r="SML18" s="192"/>
      <c r="SMM18" s="192"/>
      <c r="SMN18" s="192"/>
      <c r="SMO18" s="192"/>
      <c r="SMP18" s="192"/>
      <c r="SMQ18" s="192"/>
      <c r="SMR18" s="192"/>
      <c r="SMS18" s="192"/>
      <c r="SMT18" s="192"/>
      <c r="SMU18" s="192"/>
      <c r="SMV18" s="192"/>
      <c r="SMW18" s="192"/>
      <c r="SMX18" s="192"/>
      <c r="SMY18" s="192"/>
      <c r="SMZ18" s="192"/>
      <c r="SNA18" s="192"/>
      <c r="SNB18" s="192"/>
      <c r="SNC18" s="192"/>
      <c r="SND18" s="192"/>
      <c r="SNE18" s="192"/>
      <c r="SNF18" s="192"/>
      <c r="SNG18" s="192"/>
      <c r="SNH18" s="192"/>
      <c r="SNI18" s="192"/>
      <c r="SNJ18" s="192"/>
      <c r="SNK18" s="192"/>
      <c r="SNL18" s="192"/>
      <c r="SNM18" s="192"/>
      <c r="SNN18" s="192"/>
      <c r="SNO18" s="192"/>
      <c r="SNP18" s="192"/>
      <c r="SNQ18" s="192"/>
      <c r="SNR18" s="192"/>
      <c r="SNS18" s="192"/>
      <c r="SNT18" s="192"/>
      <c r="SNU18" s="192"/>
      <c r="SNV18" s="192"/>
      <c r="SNW18" s="192"/>
      <c r="SNX18" s="192"/>
      <c r="SNY18" s="192"/>
      <c r="SNZ18" s="192"/>
      <c r="SOA18" s="192"/>
      <c r="SOB18" s="192"/>
      <c r="SOC18" s="192"/>
      <c r="SOD18" s="192"/>
      <c r="SOE18" s="192"/>
      <c r="SOF18" s="192"/>
      <c r="SOG18" s="192"/>
      <c r="SOH18" s="192"/>
      <c r="SOI18" s="192"/>
      <c r="SOJ18" s="192"/>
      <c r="SOK18" s="192"/>
      <c r="SOL18" s="192"/>
      <c r="SOM18" s="192"/>
      <c r="SON18" s="192"/>
      <c r="SOO18" s="192"/>
      <c r="SOP18" s="192"/>
      <c r="SOQ18" s="192"/>
      <c r="SOR18" s="192"/>
      <c r="SOS18" s="192"/>
      <c r="SOT18" s="192"/>
      <c r="SOU18" s="192"/>
      <c r="SOV18" s="192"/>
      <c r="SOW18" s="192"/>
      <c r="SOX18" s="192"/>
      <c r="SOY18" s="192"/>
      <c r="SOZ18" s="192"/>
      <c r="SPA18" s="192"/>
      <c r="SPB18" s="192"/>
      <c r="SPC18" s="192"/>
      <c r="SPD18" s="192"/>
      <c r="SPE18" s="192"/>
      <c r="SPF18" s="192"/>
      <c r="SPG18" s="192"/>
      <c r="SPH18" s="192"/>
      <c r="SPI18" s="192"/>
      <c r="SPJ18" s="192"/>
      <c r="SPK18" s="192"/>
      <c r="SPL18" s="192"/>
      <c r="SPM18" s="192"/>
      <c r="SPN18" s="192"/>
      <c r="SPO18" s="192"/>
      <c r="SPP18" s="192"/>
      <c r="SPQ18" s="192"/>
      <c r="SPR18" s="192"/>
      <c r="SPS18" s="192"/>
      <c r="SPT18" s="192"/>
      <c r="SPU18" s="192"/>
      <c r="SPV18" s="192"/>
      <c r="SPW18" s="192"/>
      <c r="SPX18" s="192"/>
      <c r="SPY18" s="192"/>
      <c r="SPZ18" s="192"/>
      <c r="SQA18" s="192"/>
      <c r="SQB18" s="192"/>
      <c r="SQC18" s="192"/>
      <c r="SQD18" s="192"/>
      <c r="SQE18" s="192"/>
      <c r="SQF18" s="192"/>
      <c r="SQG18" s="192"/>
      <c r="SQH18" s="192"/>
      <c r="SQI18" s="192"/>
      <c r="SQJ18" s="192"/>
      <c r="SQK18" s="192"/>
      <c r="SQL18" s="192"/>
      <c r="SQM18" s="192"/>
      <c r="SQN18" s="192"/>
      <c r="SQO18" s="192"/>
      <c r="SQP18" s="192"/>
      <c r="SQQ18" s="192"/>
      <c r="SQR18" s="192"/>
      <c r="SQS18" s="192"/>
      <c r="SQT18" s="192"/>
      <c r="SQU18" s="192"/>
      <c r="SQV18" s="192"/>
      <c r="SQW18" s="192"/>
      <c r="SQX18" s="192"/>
      <c r="SQY18" s="192"/>
      <c r="SQZ18" s="192"/>
      <c r="SRA18" s="192"/>
      <c r="SRB18" s="192"/>
      <c r="SRC18" s="192"/>
      <c r="SRD18" s="192"/>
      <c r="SRE18" s="192"/>
      <c r="SRF18" s="192"/>
      <c r="SRG18" s="192"/>
      <c r="SRH18" s="192"/>
      <c r="SRI18" s="192"/>
      <c r="SRJ18" s="192"/>
      <c r="SRK18" s="192"/>
      <c r="SRL18" s="192"/>
      <c r="SRM18" s="192"/>
      <c r="SRN18" s="192"/>
      <c r="SRO18" s="192"/>
      <c r="SRP18" s="192"/>
      <c r="SRQ18" s="192"/>
      <c r="SRR18" s="192"/>
      <c r="SRS18" s="192"/>
      <c r="SRT18" s="192"/>
      <c r="SRU18" s="192"/>
      <c r="SRV18" s="192"/>
      <c r="SRW18" s="192"/>
      <c r="SRX18" s="192"/>
      <c r="SRY18" s="192"/>
      <c r="SRZ18" s="192"/>
      <c r="SSA18" s="192"/>
      <c r="SSB18" s="192"/>
      <c r="SSC18" s="192"/>
      <c r="SSD18" s="192"/>
      <c r="SSE18" s="192"/>
      <c r="SSF18" s="192"/>
      <c r="SSG18" s="192"/>
      <c r="SSH18" s="192"/>
      <c r="SSI18" s="192"/>
      <c r="SSJ18" s="192"/>
      <c r="SSK18" s="192"/>
      <c r="SSL18" s="192"/>
      <c r="SSM18" s="192"/>
      <c r="SSN18" s="192"/>
      <c r="SSO18" s="192"/>
      <c r="SSP18" s="192"/>
      <c r="SSQ18" s="192"/>
      <c r="SSR18" s="192"/>
      <c r="SSS18" s="192"/>
      <c r="SST18" s="192"/>
      <c r="SSU18" s="192"/>
      <c r="SSV18" s="192"/>
      <c r="SSW18" s="192"/>
      <c r="SSX18" s="192"/>
      <c r="SSY18" s="192"/>
      <c r="SSZ18" s="192"/>
      <c r="STA18" s="192"/>
      <c r="STB18" s="192"/>
      <c r="STC18" s="192"/>
      <c r="STD18" s="192"/>
      <c r="STE18" s="192"/>
      <c r="STF18" s="192"/>
      <c r="STG18" s="192"/>
      <c r="STH18" s="192"/>
      <c r="STI18" s="192"/>
      <c r="STJ18" s="192"/>
      <c r="STK18" s="192"/>
      <c r="STL18" s="192"/>
      <c r="STM18" s="192"/>
      <c r="STN18" s="192"/>
      <c r="STO18" s="192"/>
      <c r="STP18" s="192"/>
      <c r="STQ18" s="192"/>
      <c r="STR18" s="192"/>
      <c r="STS18" s="192"/>
      <c r="STT18" s="192"/>
      <c r="STU18" s="192"/>
      <c r="STV18" s="192"/>
      <c r="STW18" s="192"/>
      <c r="STX18" s="192"/>
      <c r="STY18" s="192"/>
      <c r="STZ18" s="192"/>
      <c r="SUA18" s="192"/>
      <c r="SUB18" s="192"/>
      <c r="SUC18" s="192"/>
      <c r="SUD18" s="192"/>
      <c r="SUE18" s="192"/>
      <c r="SUF18" s="192"/>
      <c r="SUG18" s="192"/>
      <c r="SUH18" s="192"/>
      <c r="SUI18" s="192"/>
      <c r="SUJ18" s="192"/>
      <c r="SUK18" s="192"/>
      <c r="SUL18" s="192"/>
      <c r="SUM18" s="192"/>
      <c r="SUN18" s="192"/>
      <c r="SUO18" s="192"/>
      <c r="SUP18" s="192"/>
      <c r="SUQ18" s="192"/>
      <c r="SUR18" s="192"/>
      <c r="SUS18" s="192"/>
      <c r="SUT18" s="192"/>
      <c r="SUU18" s="192"/>
      <c r="SUV18" s="192"/>
      <c r="SUW18" s="192"/>
      <c r="SUX18" s="192"/>
      <c r="SUY18" s="192"/>
      <c r="SUZ18" s="192"/>
      <c r="SVA18" s="192"/>
      <c r="SVB18" s="192"/>
      <c r="SVC18" s="192"/>
      <c r="SVD18" s="192"/>
      <c r="SVE18" s="192"/>
      <c r="SVF18" s="192"/>
      <c r="SVG18" s="192"/>
      <c r="SVH18" s="192"/>
      <c r="SVI18" s="192"/>
      <c r="SVJ18" s="192"/>
      <c r="SVK18" s="192"/>
      <c r="SVL18" s="192"/>
      <c r="SVM18" s="192"/>
      <c r="SVN18" s="192"/>
      <c r="SVO18" s="192"/>
      <c r="SVP18" s="192"/>
      <c r="SVQ18" s="192"/>
      <c r="SVR18" s="192"/>
      <c r="SVS18" s="192"/>
      <c r="SVT18" s="192"/>
      <c r="SVU18" s="192"/>
      <c r="SVV18" s="192"/>
      <c r="SVW18" s="192"/>
      <c r="SVX18" s="192"/>
      <c r="SVY18" s="192"/>
      <c r="SVZ18" s="192"/>
      <c r="SWA18" s="192"/>
      <c r="SWB18" s="192"/>
      <c r="SWC18" s="192"/>
      <c r="SWD18" s="192"/>
      <c r="SWE18" s="192"/>
      <c r="SWF18" s="192"/>
      <c r="SWG18" s="192"/>
      <c r="SWH18" s="192"/>
      <c r="SWI18" s="192"/>
      <c r="SWJ18" s="192"/>
      <c r="SWK18" s="192"/>
      <c r="SWL18" s="192"/>
      <c r="SWM18" s="192"/>
      <c r="SWN18" s="192"/>
      <c r="SWO18" s="192"/>
      <c r="SWP18" s="192"/>
      <c r="SWQ18" s="192"/>
      <c r="SWR18" s="192"/>
      <c r="SWS18" s="192"/>
      <c r="SWT18" s="192"/>
      <c r="SWU18" s="192"/>
      <c r="SWV18" s="192"/>
      <c r="SWW18" s="192"/>
      <c r="SWX18" s="192"/>
      <c r="SWY18" s="192"/>
      <c r="SWZ18" s="192"/>
      <c r="SXA18" s="192"/>
      <c r="SXB18" s="192"/>
      <c r="SXC18" s="192"/>
      <c r="SXD18" s="192"/>
      <c r="SXE18" s="192"/>
      <c r="SXF18" s="192"/>
      <c r="SXG18" s="192"/>
      <c r="SXH18" s="192"/>
      <c r="SXI18" s="192"/>
      <c r="SXJ18" s="192"/>
      <c r="SXK18" s="192"/>
      <c r="SXL18" s="192"/>
      <c r="SXM18" s="192"/>
      <c r="SXN18" s="192"/>
      <c r="SXO18" s="192"/>
      <c r="SXP18" s="192"/>
      <c r="SXQ18" s="192"/>
      <c r="SXR18" s="192"/>
      <c r="SXS18" s="192"/>
      <c r="SXT18" s="192"/>
      <c r="SXU18" s="192"/>
      <c r="SXV18" s="192"/>
      <c r="SXW18" s="192"/>
      <c r="SXX18" s="192"/>
      <c r="SXY18" s="192"/>
      <c r="SXZ18" s="192"/>
      <c r="SYA18" s="192"/>
      <c r="SYB18" s="192"/>
      <c r="SYC18" s="192"/>
      <c r="SYD18" s="192"/>
      <c r="SYE18" s="192"/>
      <c r="SYF18" s="192"/>
      <c r="SYG18" s="192"/>
      <c r="SYH18" s="192"/>
      <c r="SYI18" s="192"/>
      <c r="SYJ18" s="192"/>
      <c r="SYK18" s="192"/>
      <c r="SYL18" s="192"/>
      <c r="SYM18" s="192"/>
      <c r="SYN18" s="192"/>
      <c r="SYO18" s="192"/>
      <c r="SYP18" s="192"/>
      <c r="SYQ18" s="192"/>
      <c r="SYR18" s="192"/>
      <c r="SYS18" s="192"/>
      <c r="SYT18" s="192"/>
      <c r="SYU18" s="192"/>
      <c r="SYV18" s="192"/>
      <c r="SYW18" s="192"/>
      <c r="SYX18" s="192"/>
      <c r="SYY18" s="192"/>
      <c r="SYZ18" s="192"/>
      <c r="SZA18" s="192"/>
      <c r="SZB18" s="192"/>
      <c r="SZC18" s="192"/>
      <c r="SZD18" s="192"/>
      <c r="SZE18" s="192"/>
      <c r="SZF18" s="192"/>
      <c r="SZG18" s="192"/>
      <c r="SZH18" s="192"/>
      <c r="SZI18" s="192"/>
      <c r="SZJ18" s="192"/>
      <c r="SZK18" s="192"/>
      <c r="SZL18" s="192"/>
      <c r="SZM18" s="192"/>
      <c r="SZN18" s="192"/>
      <c r="SZO18" s="192"/>
      <c r="SZP18" s="192"/>
      <c r="SZQ18" s="192"/>
      <c r="SZR18" s="192"/>
      <c r="SZS18" s="192"/>
      <c r="SZT18" s="192"/>
      <c r="SZU18" s="192"/>
      <c r="SZV18" s="192"/>
      <c r="SZW18" s="192"/>
      <c r="SZX18" s="192"/>
      <c r="SZY18" s="192"/>
      <c r="SZZ18" s="192"/>
      <c r="TAA18" s="192"/>
      <c r="TAB18" s="192"/>
      <c r="TAC18" s="192"/>
      <c r="TAD18" s="192"/>
      <c r="TAE18" s="192"/>
      <c r="TAF18" s="192"/>
      <c r="TAG18" s="192"/>
      <c r="TAH18" s="192"/>
      <c r="TAI18" s="192"/>
      <c r="TAJ18" s="192"/>
      <c r="TAK18" s="192"/>
      <c r="TAL18" s="192"/>
      <c r="TAM18" s="192"/>
      <c r="TAN18" s="192"/>
      <c r="TAO18" s="192"/>
      <c r="TAP18" s="192"/>
      <c r="TAQ18" s="192"/>
      <c r="TAR18" s="192"/>
      <c r="TAS18" s="192"/>
      <c r="TAT18" s="192"/>
      <c r="TAU18" s="192"/>
      <c r="TAV18" s="192"/>
      <c r="TAW18" s="192"/>
      <c r="TAX18" s="192"/>
      <c r="TAY18" s="192"/>
      <c r="TAZ18" s="192"/>
      <c r="TBA18" s="192"/>
      <c r="TBB18" s="192"/>
      <c r="TBC18" s="192"/>
      <c r="TBD18" s="192"/>
      <c r="TBE18" s="192"/>
      <c r="TBF18" s="192"/>
      <c r="TBG18" s="192"/>
      <c r="TBH18" s="192"/>
      <c r="TBI18" s="192"/>
      <c r="TBJ18" s="192"/>
      <c r="TBK18" s="192"/>
      <c r="TBL18" s="192"/>
      <c r="TBM18" s="192"/>
      <c r="TBN18" s="192"/>
      <c r="TBO18" s="192"/>
      <c r="TBP18" s="192"/>
      <c r="TBQ18" s="192"/>
      <c r="TBR18" s="192"/>
      <c r="TBS18" s="192"/>
      <c r="TBT18" s="192"/>
      <c r="TBU18" s="192"/>
      <c r="TBV18" s="192"/>
      <c r="TBW18" s="192"/>
      <c r="TBX18" s="192"/>
      <c r="TBY18" s="192"/>
      <c r="TBZ18" s="192"/>
      <c r="TCA18" s="192"/>
      <c r="TCB18" s="192"/>
      <c r="TCC18" s="192"/>
      <c r="TCD18" s="192"/>
      <c r="TCE18" s="192"/>
      <c r="TCF18" s="192"/>
      <c r="TCG18" s="192"/>
      <c r="TCH18" s="192"/>
      <c r="TCI18" s="192"/>
      <c r="TCJ18" s="192"/>
      <c r="TCK18" s="192"/>
      <c r="TCL18" s="192"/>
      <c r="TCM18" s="192"/>
      <c r="TCN18" s="192"/>
      <c r="TCO18" s="192"/>
      <c r="TCP18" s="192"/>
      <c r="TCQ18" s="192"/>
      <c r="TCR18" s="192"/>
      <c r="TCS18" s="192"/>
      <c r="TCT18" s="192"/>
      <c r="TCU18" s="192"/>
      <c r="TCV18" s="192"/>
      <c r="TCW18" s="192"/>
      <c r="TCX18" s="192"/>
      <c r="TCY18" s="192"/>
      <c r="TCZ18" s="192"/>
      <c r="TDA18" s="192"/>
      <c r="TDB18" s="192"/>
      <c r="TDC18" s="192"/>
      <c r="TDD18" s="192"/>
      <c r="TDE18" s="192"/>
      <c r="TDF18" s="192"/>
      <c r="TDG18" s="192"/>
      <c r="TDH18" s="192"/>
      <c r="TDI18" s="192"/>
      <c r="TDJ18" s="192"/>
      <c r="TDK18" s="192"/>
      <c r="TDL18" s="192"/>
      <c r="TDM18" s="192"/>
      <c r="TDN18" s="192"/>
      <c r="TDO18" s="192"/>
      <c r="TDP18" s="192"/>
      <c r="TDQ18" s="192"/>
      <c r="TDR18" s="192"/>
      <c r="TDS18" s="192"/>
      <c r="TDT18" s="192"/>
      <c r="TDU18" s="192"/>
      <c r="TDV18" s="192"/>
      <c r="TDW18" s="192"/>
      <c r="TDX18" s="192"/>
      <c r="TDY18" s="192"/>
      <c r="TDZ18" s="192"/>
      <c r="TEA18" s="192"/>
      <c r="TEB18" s="192"/>
      <c r="TEC18" s="192"/>
      <c r="TED18" s="192"/>
      <c r="TEE18" s="192"/>
      <c r="TEF18" s="192"/>
      <c r="TEG18" s="192"/>
      <c r="TEH18" s="192"/>
      <c r="TEI18" s="192"/>
      <c r="TEJ18" s="192"/>
      <c r="TEK18" s="192"/>
      <c r="TEL18" s="192"/>
      <c r="TEM18" s="192"/>
      <c r="TEN18" s="192"/>
      <c r="TEO18" s="192"/>
      <c r="TEP18" s="192"/>
      <c r="TEQ18" s="192"/>
      <c r="TER18" s="192"/>
      <c r="TES18" s="192"/>
      <c r="TET18" s="192"/>
      <c r="TEU18" s="192"/>
      <c r="TEV18" s="192"/>
      <c r="TEW18" s="192"/>
      <c r="TEX18" s="192"/>
      <c r="TEY18" s="192"/>
      <c r="TEZ18" s="192"/>
      <c r="TFA18" s="192"/>
      <c r="TFB18" s="192"/>
      <c r="TFC18" s="192"/>
      <c r="TFD18" s="192"/>
      <c r="TFE18" s="192"/>
      <c r="TFF18" s="192"/>
      <c r="TFG18" s="192"/>
      <c r="TFH18" s="192"/>
      <c r="TFI18" s="192"/>
      <c r="TFJ18" s="192"/>
      <c r="TFK18" s="192"/>
      <c r="TFL18" s="192"/>
      <c r="TFM18" s="192"/>
      <c r="TFN18" s="192"/>
      <c r="TFO18" s="192"/>
      <c r="TFP18" s="192"/>
      <c r="TFQ18" s="192"/>
      <c r="TFR18" s="192"/>
      <c r="TFS18" s="192"/>
      <c r="TFT18" s="192"/>
      <c r="TFU18" s="192"/>
      <c r="TFV18" s="192"/>
      <c r="TFW18" s="192"/>
      <c r="TFX18" s="192"/>
      <c r="TFY18" s="192"/>
      <c r="TFZ18" s="192"/>
      <c r="TGA18" s="192"/>
      <c r="TGB18" s="192"/>
      <c r="TGC18" s="192"/>
      <c r="TGD18" s="192"/>
      <c r="TGE18" s="192"/>
      <c r="TGF18" s="192"/>
      <c r="TGG18" s="192"/>
      <c r="TGH18" s="192"/>
      <c r="TGI18" s="192"/>
      <c r="TGJ18" s="192"/>
      <c r="TGK18" s="192"/>
      <c r="TGL18" s="192"/>
      <c r="TGM18" s="192"/>
      <c r="TGN18" s="192"/>
      <c r="TGO18" s="192"/>
      <c r="TGP18" s="192"/>
      <c r="TGQ18" s="192"/>
      <c r="TGR18" s="192"/>
      <c r="TGS18" s="192"/>
      <c r="TGT18" s="192"/>
      <c r="TGU18" s="192"/>
      <c r="TGV18" s="192"/>
      <c r="TGW18" s="192"/>
      <c r="TGX18" s="192"/>
      <c r="TGY18" s="192"/>
      <c r="TGZ18" s="192"/>
      <c r="THA18" s="192"/>
      <c r="THB18" s="192"/>
      <c r="THC18" s="192"/>
      <c r="THD18" s="192"/>
      <c r="THE18" s="192"/>
      <c r="THF18" s="192"/>
      <c r="THG18" s="192"/>
      <c r="THH18" s="192"/>
      <c r="THI18" s="192"/>
      <c r="THJ18" s="192"/>
      <c r="THK18" s="192"/>
      <c r="THL18" s="192"/>
      <c r="THM18" s="192"/>
      <c r="THN18" s="192"/>
      <c r="THO18" s="192"/>
      <c r="THP18" s="192"/>
      <c r="THQ18" s="192"/>
      <c r="THR18" s="192"/>
      <c r="THS18" s="192"/>
      <c r="THT18" s="192"/>
      <c r="THU18" s="192"/>
      <c r="THV18" s="192"/>
      <c r="THW18" s="192"/>
      <c r="THX18" s="192"/>
      <c r="THY18" s="192"/>
      <c r="THZ18" s="192"/>
      <c r="TIA18" s="192"/>
      <c r="TIB18" s="192"/>
      <c r="TIC18" s="192"/>
      <c r="TID18" s="192"/>
      <c r="TIE18" s="192"/>
      <c r="TIF18" s="192"/>
      <c r="TIG18" s="192"/>
      <c r="TIH18" s="192"/>
      <c r="TII18" s="192"/>
      <c r="TIJ18" s="192"/>
      <c r="TIK18" s="192"/>
      <c r="TIL18" s="192"/>
      <c r="TIM18" s="192"/>
      <c r="TIN18" s="192"/>
      <c r="TIO18" s="192"/>
      <c r="TIP18" s="192"/>
      <c r="TIQ18" s="192"/>
      <c r="TIR18" s="192"/>
      <c r="TIS18" s="192"/>
      <c r="TIT18" s="192"/>
      <c r="TIU18" s="192"/>
      <c r="TIV18" s="192"/>
      <c r="TIW18" s="192"/>
      <c r="TIX18" s="192"/>
      <c r="TIY18" s="192"/>
      <c r="TIZ18" s="192"/>
      <c r="TJA18" s="192"/>
      <c r="TJB18" s="192"/>
      <c r="TJC18" s="192"/>
      <c r="TJD18" s="192"/>
      <c r="TJE18" s="192"/>
      <c r="TJF18" s="192"/>
      <c r="TJG18" s="192"/>
      <c r="TJH18" s="192"/>
      <c r="TJI18" s="192"/>
      <c r="TJJ18" s="192"/>
      <c r="TJK18" s="192"/>
      <c r="TJL18" s="192"/>
      <c r="TJM18" s="192"/>
      <c r="TJN18" s="192"/>
      <c r="TJO18" s="192"/>
      <c r="TJP18" s="192"/>
      <c r="TJQ18" s="192"/>
      <c r="TJR18" s="192"/>
      <c r="TJS18" s="192"/>
      <c r="TJT18" s="192"/>
      <c r="TJU18" s="192"/>
      <c r="TJV18" s="192"/>
      <c r="TJW18" s="192"/>
      <c r="TJX18" s="192"/>
      <c r="TJY18" s="192"/>
      <c r="TJZ18" s="192"/>
      <c r="TKA18" s="192"/>
      <c r="TKB18" s="192"/>
      <c r="TKC18" s="192"/>
      <c r="TKD18" s="192"/>
      <c r="TKE18" s="192"/>
      <c r="TKF18" s="192"/>
      <c r="TKG18" s="192"/>
      <c r="TKH18" s="192"/>
      <c r="TKI18" s="192"/>
      <c r="TKJ18" s="192"/>
      <c r="TKK18" s="192"/>
      <c r="TKL18" s="192"/>
      <c r="TKM18" s="192"/>
      <c r="TKN18" s="192"/>
      <c r="TKO18" s="192"/>
      <c r="TKP18" s="192"/>
      <c r="TKQ18" s="192"/>
      <c r="TKR18" s="192"/>
      <c r="TKS18" s="192"/>
      <c r="TKT18" s="192"/>
      <c r="TKU18" s="192"/>
      <c r="TKV18" s="192"/>
      <c r="TKW18" s="192"/>
      <c r="TKX18" s="192"/>
      <c r="TKY18" s="192"/>
      <c r="TKZ18" s="192"/>
      <c r="TLA18" s="192"/>
      <c r="TLB18" s="192"/>
      <c r="TLC18" s="192"/>
      <c r="TLD18" s="192"/>
      <c r="TLE18" s="192"/>
      <c r="TLF18" s="192"/>
      <c r="TLG18" s="192"/>
      <c r="TLH18" s="192"/>
      <c r="TLI18" s="192"/>
      <c r="TLJ18" s="192"/>
      <c r="TLK18" s="192"/>
      <c r="TLL18" s="192"/>
      <c r="TLM18" s="192"/>
      <c r="TLN18" s="192"/>
      <c r="TLO18" s="192"/>
      <c r="TLP18" s="192"/>
      <c r="TLQ18" s="192"/>
      <c r="TLR18" s="192"/>
      <c r="TLS18" s="192"/>
      <c r="TLT18" s="192"/>
      <c r="TLU18" s="192"/>
      <c r="TLV18" s="192"/>
      <c r="TLW18" s="192"/>
      <c r="TLX18" s="192"/>
      <c r="TLY18" s="192"/>
      <c r="TLZ18" s="192"/>
      <c r="TMA18" s="192"/>
      <c r="TMB18" s="192"/>
      <c r="TMC18" s="192"/>
      <c r="TMD18" s="192"/>
      <c r="TME18" s="192"/>
      <c r="TMF18" s="192"/>
      <c r="TMG18" s="192"/>
      <c r="TMH18" s="192"/>
      <c r="TMI18" s="192"/>
      <c r="TMJ18" s="192"/>
      <c r="TMK18" s="192"/>
      <c r="TML18" s="192"/>
      <c r="TMM18" s="192"/>
      <c r="TMN18" s="192"/>
      <c r="TMO18" s="192"/>
      <c r="TMP18" s="192"/>
      <c r="TMQ18" s="192"/>
      <c r="TMR18" s="192"/>
      <c r="TMS18" s="192"/>
      <c r="TMT18" s="192"/>
      <c r="TMU18" s="192"/>
      <c r="TMV18" s="192"/>
      <c r="TMW18" s="192"/>
      <c r="TMX18" s="192"/>
      <c r="TMY18" s="192"/>
      <c r="TMZ18" s="192"/>
      <c r="TNA18" s="192"/>
      <c r="TNB18" s="192"/>
      <c r="TNC18" s="192"/>
      <c r="TND18" s="192"/>
      <c r="TNE18" s="192"/>
      <c r="TNF18" s="192"/>
      <c r="TNG18" s="192"/>
      <c r="TNH18" s="192"/>
      <c r="TNI18" s="192"/>
      <c r="TNJ18" s="192"/>
      <c r="TNK18" s="192"/>
      <c r="TNL18" s="192"/>
      <c r="TNM18" s="192"/>
      <c r="TNN18" s="192"/>
      <c r="TNO18" s="192"/>
      <c r="TNP18" s="192"/>
      <c r="TNQ18" s="192"/>
      <c r="TNR18" s="192"/>
      <c r="TNS18" s="192"/>
      <c r="TNT18" s="192"/>
      <c r="TNU18" s="192"/>
      <c r="TNV18" s="192"/>
      <c r="TNW18" s="192"/>
      <c r="TNX18" s="192"/>
      <c r="TNY18" s="192"/>
      <c r="TNZ18" s="192"/>
      <c r="TOA18" s="192"/>
      <c r="TOB18" s="192"/>
      <c r="TOC18" s="192"/>
      <c r="TOD18" s="192"/>
      <c r="TOE18" s="192"/>
      <c r="TOF18" s="192"/>
      <c r="TOG18" s="192"/>
      <c r="TOH18" s="192"/>
      <c r="TOI18" s="192"/>
      <c r="TOJ18" s="192"/>
      <c r="TOK18" s="192"/>
      <c r="TOL18" s="192"/>
      <c r="TOM18" s="192"/>
      <c r="TON18" s="192"/>
      <c r="TOO18" s="192"/>
      <c r="TOP18" s="192"/>
      <c r="TOQ18" s="192"/>
      <c r="TOR18" s="192"/>
      <c r="TOS18" s="192"/>
      <c r="TOT18" s="192"/>
      <c r="TOU18" s="192"/>
      <c r="TOV18" s="192"/>
      <c r="TOW18" s="192"/>
      <c r="TOX18" s="192"/>
      <c r="TOY18" s="192"/>
      <c r="TOZ18" s="192"/>
      <c r="TPA18" s="192"/>
      <c r="TPB18" s="192"/>
      <c r="TPC18" s="192"/>
      <c r="TPD18" s="192"/>
      <c r="TPE18" s="192"/>
      <c r="TPF18" s="192"/>
      <c r="TPG18" s="192"/>
      <c r="TPH18" s="192"/>
      <c r="TPI18" s="192"/>
      <c r="TPJ18" s="192"/>
      <c r="TPK18" s="192"/>
      <c r="TPL18" s="192"/>
      <c r="TPM18" s="192"/>
      <c r="TPN18" s="192"/>
      <c r="TPO18" s="192"/>
      <c r="TPP18" s="192"/>
      <c r="TPQ18" s="192"/>
      <c r="TPR18" s="192"/>
      <c r="TPS18" s="192"/>
      <c r="TPT18" s="192"/>
      <c r="TPU18" s="192"/>
      <c r="TPV18" s="192"/>
      <c r="TPW18" s="192"/>
      <c r="TPX18" s="192"/>
      <c r="TPY18" s="192"/>
      <c r="TPZ18" s="192"/>
      <c r="TQA18" s="192"/>
      <c r="TQB18" s="192"/>
      <c r="TQC18" s="192"/>
      <c r="TQD18" s="192"/>
      <c r="TQE18" s="192"/>
      <c r="TQF18" s="192"/>
      <c r="TQG18" s="192"/>
      <c r="TQH18" s="192"/>
      <c r="TQI18" s="192"/>
      <c r="TQJ18" s="192"/>
      <c r="TQK18" s="192"/>
      <c r="TQL18" s="192"/>
      <c r="TQM18" s="192"/>
      <c r="TQN18" s="192"/>
      <c r="TQO18" s="192"/>
      <c r="TQP18" s="192"/>
      <c r="TQQ18" s="192"/>
      <c r="TQR18" s="192"/>
      <c r="TQS18" s="192"/>
      <c r="TQT18" s="192"/>
      <c r="TQU18" s="192"/>
      <c r="TQV18" s="192"/>
      <c r="TQW18" s="192"/>
      <c r="TQX18" s="192"/>
      <c r="TQY18" s="192"/>
      <c r="TQZ18" s="192"/>
      <c r="TRA18" s="192"/>
      <c r="TRB18" s="192"/>
      <c r="TRC18" s="192"/>
      <c r="TRD18" s="192"/>
      <c r="TRE18" s="192"/>
      <c r="TRF18" s="192"/>
      <c r="TRG18" s="192"/>
      <c r="TRH18" s="192"/>
      <c r="TRI18" s="192"/>
      <c r="TRJ18" s="192"/>
      <c r="TRK18" s="192"/>
      <c r="TRL18" s="192"/>
      <c r="TRM18" s="192"/>
      <c r="TRN18" s="192"/>
      <c r="TRO18" s="192"/>
      <c r="TRP18" s="192"/>
      <c r="TRQ18" s="192"/>
      <c r="TRR18" s="192"/>
      <c r="TRS18" s="192"/>
      <c r="TRT18" s="192"/>
      <c r="TRU18" s="192"/>
      <c r="TRV18" s="192"/>
      <c r="TRW18" s="192"/>
      <c r="TRX18" s="192"/>
      <c r="TRY18" s="192"/>
      <c r="TRZ18" s="192"/>
      <c r="TSA18" s="192"/>
      <c r="TSB18" s="192"/>
      <c r="TSC18" s="192"/>
      <c r="TSD18" s="192"/>
      <c r="TSE18" s="192"/>
      <c r="TSF18" s="192"/>
      <c r="TSG18" s="192"/>
      <c r="TSH18" s="192"/>
      <c r="TSI18" s="192"/>
      <c r="TSJ18" s="192"/>
      <c r="TSK18" s="192"/>
      <c r="TSL18" s="192"/>
      <c r="TSM18" s="192"/>
      <c r="TSN18" s="192"/>
      <c r="TSO18" s="192"/>
      <c r="TSP18" s="192"/>
      <c r="TSQ18" s="192"/>
      <c r="TSR18" s="192"/>
      <c r="TSS18" s="192"/>
      <c r="TST18" s="192"/>
      <c r="TSU18" s="192"/>
      <c r="TSV18" s="192"/>
      <c r="TSW18" s="192"/>
      <c r="TSX18" s="192"/>
      <c r="TSY18" s="192"/>
      <c r="TSZ18" s="192"/>
      <c r="TTA18" s="192"/>
      <c r="TTB18" s="192"/>
      <c r="TTC18" s="192"/>
      <c r="TTD18" s="192"/>
      <c r="TTE18" s="192"/>
      <c r="TTF18" s="192"/>
      <c r="TTG18" s="192"/>
      <c r="TTH18" s="192"/>
      <c r="TTI18" s="192"/>
      <c r="TTJ18" s="192"/>
      <c r="TTK18" s="192"/>
      <c r="TTL18" s="192"/>
      <c r="TTM18" s="192"/>
      <c r="TTN18" s="192"/>
      <c r="TTO18" s="192"/>
      <c r="TTP18" s="192"/>
      <c r="TTQ18" s="192"/>
      <c r="TTR18" s="192"/>
      <c r="TTS18" s="192"/>
      <c r="TTT18" s="192"/>
      <c r="TTU18" s="192"/>
      <c r="TTV18" s="192"/>
      <c r="TTW18" s="192"/>
      <c r="TTX18" s="192"/>
      <c r="TTY18" s="192"/>
      <c r="TTZ18" s="192"/>
      <c r="TUA18" s="192"/>
      <c r="TUB18" s="192"/>
      <c r="TUC18" s="192"/>
      <c r="TUD18" s="192"/>
      <c r="TUE18" s="192"/>
      <c r="TUF18" s="192"/>
      <c r="TUG18" s="192"/>
      <c r="TUH18" s="192"/>
      <c r="TUI18" s="192"/>
      <c r="TUJ18" s="192"/>
      <c r="TUK18" s="192"/>
      <c r="TUL18" s="192"/>
      <c r="TUM18" s="192"/>
      <c r="TUN18" s="192"/>
      <c r="TUO18" s="192"/>
      <c r="TUP18" s="192"/>
      <c r="TUQ18" s="192"/>
      <c r="TUR18" s="192"/>
      <c r="TUS18" s="192"/>
      <c r="TUT18" s="192"/>
      <c r="TUU18" s="192"/>
      <c r="TUV18" s="192"/>
      <c r="TUW18" s="192"/>
      <c r="TUX18" s="192"/>
      <c r="TUY18" s="192"/>
      <c r="TUZ18" s="192"/>
      <c r="TVA18" s="192"/>
      <c r="TVB18" s="192"/>
      <c r="TVC18" s="192"/>
      <c r="TVD18" s="192"/>
      <c r="TVE18" s="192"/>
      <c r="TVF18" s="192"/>
      <c r="TVG18" s="192"/>
      <c r="TVH18" s="192"/>
      <c r="TVI18" s="192"/>
      <c r="TVJ18" s="192"/>
      <c r="TVK18" s="192"/>
      <c r="TVL18" s="192"/>
      <c r="TVM18" s="192"/>
      <c r="TVN18" s="192"/>
      <c r="TVO18" s="192"/>
      <c r="TVP18" s="192"/>
      <c r="TVQ18" s="192"/>
      <c r="TVR18" s="192"/>
      <c r="TVS18" s="192"/>
      <c r="TVT18" s="192"/>
      <c r="TVU18" s="192"/>
      <c r="TVV18" s="192"/>
      <c r="TVW18" s="192"/>
      <c r="TVX18" s="192"/>
      <c r="TVY18" s="192"/>
      <c r="TVZ18" s="192"/>
      <c r="TWA18" s="192"/>
      <c r="TWB18" s="192"/>
      <c r="TWC18" s="192"/>
      <c r="TWD18" s="192"/>
      <c r="TWE18" s="192"/>
      <c r="TWF18" s="192"/>
      <c r="TWG18" s="192"/>
      <c r="TWH18" s="192"/>
      <c r="TWI18" s="192"/>
      <c r="TWJ18" s="192"/>
      <c r="TWK18" s="192"/>
      <c r="TWL18" s="192"/>
      <c r="TWM18" s="192"/>
      <c r="TWN18" s="192"/>
      <c r="TWO18" s="192"/>
      <c r="TWP18" s="192"/>
      <c r="TWQ18" s="192"/>
      <c r="TWR18" s="192"/>
      <c r="TWS18" s="192"/>
      <c r="TWT18" s="192"/>
      <c r="TWU18" s="192"/>
      <c r="TWV18" s="192"/>
      <c r="TWW18" s="192"/>
      <c r="TWX18" s="192"/>
      <c r="TWY18" s="192"/>
      <c r="TWZ18" s="192"/>
      <c r="TXA18" s="192"/>
      <c r="TXB18" s="192"/>
      <c r="TXC18" s="192"/>
      <c r="TXD18" s="192"/>
      <c r="TXE18" s="192"/>
      <c r="TXF18" s="192"/>
      <c r="TXG18" s="192"/>
      <c r="TXH18" s="192"/>
      <c r="TXI18" s="192"/>
      <c r="TXJ18" s="192"/>
      <c r="TXK18" s="192"/>
      <c r="TXL18" s="192"/>
      <c r="TXM18" s="192"/>
      <c r="TXN18" s="192"/>
      <c r="TXO18" s="192"/>
      <c r="TXP18" s="192"/>
      <c r="TXQ18" s="192"/>
      <c r="TXR18" s="192"/>
      <c r="TXS18" s="192"/>
      <c r="TXT18" s="192"/>
      <c r="TXU18" s="192"/>
      <c r="TXV18" s="192"/>
      <c r="TXW18" s="192"/>
      <c r="TXX18" s="192"/>
      <c r="TXY18" s="192"/>
      <c r="TXZ18" s="192"/>
      <c r="TYA18" s="192"/>
      <c r="TYB18" s="192"/>
      <c r="TYC18" s="192"/>
      <c r="TYD18" s="192"/>
      <c r="TYE18" s="192"/>
      <c r="TYF18" s="192"/>
      <c r="TYG18" s="192"/>
      <c r="TYH18" s="192"/>
      <c r="TYI18" s="192"/>
      <c r="TYJ18" s="192"/>
      <c r="TYK18" s="192"/>
      <c r="TYL18" s="192"/>
      <c r="TYM18" s="192"/>
      <c r="TYN18" s="192"/>
      <c r="TYO18" s="192"/>
      <c r="TYP18" s="192"/>
      <c r="TYQ18" s="192"/>
      <c r="TYR18" s="192"/>
      <c r="TYS18" s="192"/>
      <c r="TYT18" s="192"/>
      <c r="TYU18" s="192"/>
      <c r="TYV18" s="192"/>
      <c r="TYW18" s="192"/>
      <c r="TYX18" s="192"/>
      <c r="TYY18" s="192"/>
      <c r="TYZ18" s="192"/>
      <c r="TZA18" s="192"/>
      <c r="TZB18" s="192"/>
      <c r="TZC18" s="192"/>
      <c r="TZD18" s="192"/>
      <c r="TZE18" s="192"/>
      <c r="TZF18" s="192"/>
      <c r="TZG18" s="192"/>
      <c r="TZH18" s="192"/>
      <c r="TZI18" s="192"/>
      <c r="TZJ18" s="192"/>
      <c r="TZK18" s="192"/>
      <c r="TZL18" s="192"/>
      <c r="TZM18" s="192"/>
      <c r="TZN18" s="192"/>
      <c r="TZO18" s="192"/>
      <c r="TZP18" s="192"/>
      <c r="TZQ18" s="192"/>
      <c r="TZR18" s="192"/>
      <c r="TZS18" s="192"/>
      <c r="TZT18" s="192"/>
      <c r="TZU18" s="192"/>
      <c r="TZV18" s="192"/>
      <c r="TZW18" s="192"/>
      <c r="TZX18" s="192"/>
      <c r="TZY18" s="192"/>
      <c r="TZZ18" s="192"/>
      <c r="UAA18" s="192"/>
      <c r="UAB18" s="192"/>
      <c r="UAC18" s="192"/>
      <c r="UAD18" s="192"/>
      <c r="UAE18" s="192"/>
      <c r="UAF18" s="192"/>
      <c r="UAG18" s="192"/>
      <c r="UAH18" s="192"/>
      <c r="UAI18" s="192"/>
      <c r="UAJ18" s="192"/>
      <c r="UAK18" s="192"/>
      <c r="UAL18" s="192"/>
      <c r="UAM18" s="192"/>
      <c r="UAN18" s="192"/>
      <c r="UAO18" s="192"/>
      <c r="UAP18" s="192"/>
      <c r="UAQ18" s="192"/>
      <c r="UAR18" s="192"/>
      <c r="UAS18" s="192"/>
      <c r="UAT18" s="192"/>
      <c r="UAU18" s="192"/>
      <c r="UAV18" s="192"/>
      <c r="UAW18" s="192"/>
      <c r="UAX18" s="192"/>
      <c r="UAY18" s="192"/>
      <c r="UAZ18" s="192"/>
      <c r="UBA18" s="192"/>
      <c r="UBB18" s="192"/>
      <c r="UBC18" s="192"/>
      <c r="UBD18" s="192"/>
      <c r="UBE18" s="192"/>
      <c r="UBF18" s="192"/>
      <c r="UBG18" s="192"/>
      <c r="UBH18" s="192"/>
      <c r="UBI18" s="192"/>
      <c r="UBJ18" s="192"/>
      <c r="UBK18" s="192"/>
      <c r="UBL18" s="192"/>
      <c r="UBM18" s="192"/>
      <c r="UBN18" s="192"/>
      <c r="UBO18" s="192"/>
      <c r="UBP18" s="192"/>
      <c r="UBQ18" s="192"/>
      <c r="UBR18" s="192"/>
      <c r="UBS18" s="192"/>
      <c r="UBT18" s="192"/>
      <c r="UBU18" s="192"/>
      <c r="UBV18" s="192"/>
      <c r="UBW18" s="192"/>
      <c r="UBX18" s="192"/>
      <c r="UBY18" s="192"/>
      <c r="UBZ18" s="192"/>
      <c r="UCA18" s="192"/>
      <c r="UCB18" s="192"/>
      <c r="UCC18" s="192"/>
      <c r="UCD18" s="192"/>
      <c r="UCE18" s="192"/>
      <c r="UCF18" s="192"/>
      <c r="UCG18" s="192"/>
      <c r="UCH18" s="192"/>
      <c r="UCI18" s="192"/>
      <c r="UCJ18" s="192"/>
      <c r="UCK18" s="192"/>
      <c r="UCL18" s="192"/>
      <c r="UCM18" s="192"/>
      <c r="UCN18" s="192"/>
      <c r="UCO18" s="192"/>
      <c r="UCP18" s="192"/>
      <c r="UCQ18" s="192"/>
      <c r="UCR18" s="192"/>
      <c r="UCS18" s="192"/>
      <c r="UCT18" s="192"/>
      <c r="UCU18" s="192"/>
      <c r="UCV18" s="192"/>
      <c r="UCW18" s="192"/>
      <c r="UCX18" s="192"/>
      <c r="UCY18" s="192"/>
      <c r="UCZ18" s="192"/>
      <c r="UDA18" s="192"/>
      <c r="UDB18" s="192"/>
      <c r="UDC18" s="192"/>
      <c r="UDD18" s="192"/>
      <c r="UDE18" s="192"/>
      <c r="UDF18" s="192"/>
      <c r="UDG18" s="192"/>
      <c r="UDH18" s="192"/>
      <c r="UDI18" s="192"/>
      <c r="UDJ18" s="192"/>
      <c r="UDK18" s="192"/>
      <c r="UDL18" s="192"/>
      <c r="UDM18" s="192"/>
      <c r="UDN18" s="192"/>
      <c r="UDO18" s="192"/>
      <c r="UDP18" s="192"/>
      <c r="UDQ18" s="192"/>
      <c r="UDR18" s="192"/>
      <c r="UDS18" s="192"/>
      <c r="UDT18" s="192"/>
      <c r="UDU18" s="192"/>
      <c r="UDV18" s="192"/>
      <c r="UDW18" s="192"/>
      <c r="UDX18" s="192"/>
      <c r="UDY18" s="192"/>
      <c r="UDZ18" s="192"/>
      <c r="UEA18" s="192"/>
      <c r="UEB18" s="192"/>
      <c r="UEC18" s="192"/>
      <c r="UED18" s="192"/>
      <c r="UEE18" s="192"/>
      <c r="UEF18" s="192"/>
      <c r="UEG18" s="192"/>
      <c r="UEH18" s="192"/>
      <c r="UEI18" s="192"/>
      <c r="UEJ18" s="192"/>
      <c r="UEK18" s="192"/>
      <c r="UEL18" s="192"/>
      <c r="UEM18" s="192"/>
      <c r="UEN18" s="192"/>
      <c r="UEO18" s="192"/>
      <c r="UEP18" s="192"/>
      <c r="UEQ18" s="192"/>
      <c r="UER18" s="192"/>
      <c r="UES18" s="192"/>
      <c r="UET18" s="192"/>
      <c r="UEU18" s="192"/>
      <c r="UEV18" s="192"/>
      <c r="UEW18" s="192"/>
      <c r="UEX18" s="192"/>
      <c r="UEY18" s="192"/>
      <c r="UEZ18" s="192"/>
      <c r="UFA18" s="192"/>
      <c r="UFB18" s="192"/>
      <c r="UFC18" s="192"/>
      <c r="UFD18" s="192"/>
      <c r="UFE18" s="192"/>
      <c r="UFF18" s="192"/>
      <c r="UFG18" s="192"/>
      <c r="UFH18" s="192"/>
      <c r="UFI18" s="192"/>
      <c r="UFJ18" s="192"/>
      <c r="UFK18" s="192"/>
      <c r="UFL18" s="192"/>
      <c r="UFM18" s="192"/>
      <c r="UFN18" s="192"/>
      <c r="UFO18" s="192"/>
      <c r="UFP18" s="192"/>
      <c r="UFQ18" s="192"/>
      <c r="UFR18" s="192"/>
      <c r="UFS18" s="192"/>
      <c r="UFT18" s="192"/>
      <c r="UFU18" s="192"/>
      <c r="UFV18" s="192"/>
      <c r="UFW18" s="192"/>
      <c r="UFX18" s="192"/>
      <c r="UFY18" s="192"/>
      <c r="UFZ18" s="192"/>
      <c r="UGA18" s="192"/>
      <c r="UGB18" s="192"/>
      <c r="UGC18" s="192"/>
      <c r="UGD18" s="192"/>
      <c r="UGE18" s="192"/>
      <c r="UGF18" s="192"/>
      <c r="UGG18" s="192"/>
      <c r="UGH18" s="192"/>
      <c r="UGI18" s="192"/>
      <c r="UGJ18" s="192"/>
      <c r="UGK18" s="192"/>
      <c r="UGL18" s="192"/>
      <c r="UGM18" s="192"/>
      <c r="UGN18" s="192"/>
      <c r="UGO18" s="192"/>
      <c r="UGP18" s="192"/>
      <c r="UGQ18" s="192"/>
      <c r="UGR18" s="192"/>
      <c r="UGS18" s="192"/>
      <c r="UGT18" s="192"/>
      <c r="UGU18" s="192"/>
      <c r="UGV18" s="192"/>
      <c r="UGW18" s="192"/>
      <c r="UGX18" s="192"/>
      <c r="UGY18" s="192"/>
      <c r="UGZ18" s="192"/>
      <c r="UHA18" s="192"/>
      <c r="UHB18" s="192"/>
      <c r="UHC18" s="192"/>
      <c r="UHD18" s="192"/>
      <c r="UHE18" s="192"/>
      <c r="UHF18" s="192"/>
      <c r="UHG18" s="192"/>
      <c r="UHH18" s="192"/>
      <c r="UHI18" s="192"/>
      <c r="UHJ18" s="192"/>
      <c r="UHK18" s="192"/>
      <c r="UHL18" s="192"/>
      <c r="UHM18" s="192"/>
      <c r="UHN18" s="192"/>
      <c r="UHO18" s="192"/>
      <c r="UHP18" s="192"/>
      <c r="UHQ18" s="192"/>
      <c r="UHR18" s="192"/>
      <c r="UHS18" s="192"/>
      <c r="UHT18" s="192"/>
      <c r="UHU18" s="192"/>
      <c r="UHV18" s="192"/>
      <c r="UHW18" s="192"/>
      <c r="UHX18" s="192"/>
      <c r="UHY18" s="192"/>
      <c r="UHZ18" s="192"/>
      <c r="UIA18" s="192"/>
      <c r="UIB18" s="192"/>
      <c r="UIC18" s="192"/>
      <c r="UID18" s="192"/>
      <c r="UIE18" s="192"/>
      <c r="UIF18" s="192"/>
      <c r="UIG18" s="192"/>
      <c r="UIH18" s="192"/>
      <c r="UII18" s="192"/>
      <c r="UIJ18" s="192"/>
      <c r="UIK18" s="192"/>
      <c r="UIL18" s="192"/>
      <c r="UIM18" s="192"/>
      <c r="UIN18" s="192"/>
      <c r="UIO18" s="192"/>
      <c r="UIP18" s="192"/>
      <c r="UIQ18" s="192"/>
      <c r="UIR18" s="192"/>
      <c r="UIS18" s="192"/>
      <c r="UIT18" s="192"/>
      <c r="UIU18" s="192"/>
      <c r="UIV18" s="192"/>
      <c r="UIW18" s="192"/>
      <c r="UIX18" s="192"/>
      <c r="UIY18" s="192"/>
      <c r="UIZ18" s="192"/>
      <c r="UJA18" s="192"/>
      <c r="UJB18" s="192"/>
      <c r="UJC18" s="192"/>
      <c r="UJD18" s="192"/>
      <c r="UJE18" s="192"/>
      <c r="UJF18" s="192"/>
      <c r="UJG18" s="192"/>
      <c r="UJH18" s="192"/>
      <c r="UJI18" s="192"/>
      <c r="UJJ18" s="192"/>
      <c r="UJK18" s="192"/>
      <c r="UJL18" s="192"/>
      <c r="UJM18" s="192"/>
      <c r="UJN18" s="192"/>
      <c r="UJO18" s="192"/>
      <c r="UJP18" s="192"/>
      <c r="UJQ18" s="192"/>
      <c r="UJR18" s="192"/>
      <c r="UJS18" s="192"/>
      <c r="UJT18" s="192"/>
      <c r="UJU18" s="192"/>
      <c r="UJV18" s="192"/>
      <c r="UJW18" s="192"/>
      <c r="UJX18" s="192"/>
      <c r="UJY18" s="192"/>
      <c r="UJZ18" s="192"/>
      <c r="UKA18" s="192"/>
      <c r="UKB18" s="192"/>
      <c r="UKC18" s="192"/>
      <c r="UKD18" s="192"/>
      <c r="UKE18" s="192"/>
      <c r="UKF18" s="192"/>
      <c r="UKG18" s="192"/>
      <c r="UKH18" s="192"/>
      <c r="UKI18" s="192"/>
      <c r="UKJ18" s="192"/>
      <c r="UKK18" s="192"/>
      <c r="UKL18" s="192"/>
      <c r="UKM18" s="192"/>
      <c r="UKN18" s="192"/>
      <c r="UKO18" s="192"/>
      <c r="UKP18" s="192"/>
      <c r="UKQ18" s="192"/>
      <c r="UKR18" s="192"/>
      <c r="UKS18" s="192"/>
      <c r="UKT18" s="192"/>
      <c r="UKU18" s="192"/>
      <c r="UKV18" s="192"/>
      <c r="UKW18" s="192"/>
      <c r="UKX18" s="192"/>
      <c r="UKY18" s="192"/>
      <c r="UKZ18" s="192"/>
      <c r="ULA18" s="192"/>
      <c r="ULB18" s="192"/>
      <c r="ULC18" s="192"/>
      <c r="ULD18" s="192"/>
      <c r="ULE18" s="192"/>
      <c r="ULF18" s="192"/>
      <c r="ULG18" s="192"/>
      <c r="ULH18" s="192"/>
      <c r="ULI18" s="192"/>
      <c r="ULJ18" s="192"/>
      <c r="ULK18" s="192"/>
      <c r="ULL18" s="192"/>
      <c r="ULM18" s="192"/>
      <c r="ULN18" s="192"/>
      <c r="ULO18" s="192"/>
      <c r="ULP18" s="192"/>
      <c r="ULQ18" s="192"/>
      <c r="ULR18" s="192"/>
      <c r="ULS18" s="192"/>
      <c r="ULT18" s="192"/>
      <c r="ULU18" s="192"/>
      <c r="ULV18" s="192"/>
      <c r="ULW18" s="192"/>
      <c r="ULX18" s="192"/>
      <c r="ULY18" s="192"/>
      <c r="ULZ18" s="192"/>
      <c r="UMA18" s="192"/>
      <c r="UMB18" s="192"/>
      <c r="UMC18" s="192"/>
      <c r="UMD18" s="192"/>
      <c r="UME18" s="192"/>
      <c r="UMF18" s="192"/>
      <c r="UMG18" s="192"/>
      <c r="UMH18" s="192"/>
      <c r="UMI18" s="192"/>
      <c r="UMJ18" s="192"/>
      <c r="UMK18" s="192"/>
      <c r="UML18" s="192"/>
      <c r="UMM18" s="192"/>
      <c r="UMN18" s="192"/>
      <c r="UMO18" s="192"/>
      <c r="UMP18" s="192"/>
      <c r="UMQ18" s="192"/>
      <c r="UMR18" s="192"/>
      <c r="UMS18" s="192"/>
      <c r="UMT18" s="192"/>
      <c r="UMU18" s="192"/>
      <c r="UMV18" s="192"/>
      <c r="UMW18" s="192"/>
      <c r="UMX18" s="192"/>
      <c r="UMY18" s="192"/>
      <c r="UMZ18" s="192"/>
      <c r="UNA18" s="192"/>
      <c r="UNB18" s="192"/>
      <c r="UNC18" s="192"/>
      <c r="UND18" s="192"/>
      <c r="UNE18" s="192"/>
      <c r="UNF18" s="192"/>
      <c r="UNG18" s="192"/>
      <c r="UNH18" s="192"/>
      <c r="UNI18" s="192"/>
      <c r="UNJ18" s="192"/>
      <c r="UNK18" s="192"/>
      <c r="UNL18" s="192"/>
      <c r="UNM18" s="192"/>
      <c r="UNN18" s="192"/>
      <c r="UNO18" s="192"/>
      <c r="UNP18" s="192"/>
      <c r="UNQ18" s="192"/>
      <c r="UNR18" s="192"/>
      <c r="UNS18" s="192"/>
      <c r="UNT18" s="192"/>
      <c r="UNU18" s="192"/>
      <c r="UNV18" s="192"/>
      <c r="UNW18" s="192"/>
      <c r="UNX18" s="192"/>
      <c r="UNY18" s="192"/>
      <c r="UNZ18" s="192"/>
      <c r="UOA18" s="192"/>
      <c r="UOB18" s="192"/>
      <c r="UOC18" s="192"/>
      <c r="UOD18" s="192"/>
      <c r="UOE18" s="192"/>
      <c r="UOF18" s="192"/>
      <c r="UOG18" s="192"/>
      <c r="UOH18" s="192"/>
      <c r="UOI18" s="192"/>
      <c r="UOJ18" s="192"/>
      <c r="UOK18" s="192"/>
      <c r="UOL18" s="192"/>
      <c r="UOM18" s="192"/>
      <c r="UON18" s="192"/>
      <c r="UOO18" s="192"/>
      <c r="UOP18" s="192"/>
      <c r="UOQ18" s="192"/>
      <c r="UOR18" s="192"/>
      <c r="UOS18" s="192"/>
      <c r="UOT18" s="192"/>
      <c r="UOU18" s="192"/>
      <c r="UOV18" s="192"/>
      <c r="UOW18" s="192"/>
      <c r="UOX18" s="192"/>
      <c r="UOY18" s="192"/>
      <c r="UOZ18" s="192"/>
      <c r="UPA18" s="192"/>
      <c r="UPB18" s="192"/>
      <c r="UPC18" s="192"/>
      <c r="UPD18" s="192"/>
      <c r="UPE18" s="192"/>
      <c r="UPF18" s="192"/>
      <c r="UPG18" s="192"/>
      <c r="UPH18" s="192"/>
      <c r="UPI18" s="192"/>
      <c r="UPJ18" s="192"/>
      <c r="UPK18" s="192"/>
      <c r="UPL18" s="192"/>
      <c r="UPM18" s="192"/>
      <c r="UPN18" s="192"/>
      <c r="UPO18" s="192"/>
      <c r="UPP18" s="192"/>
      <c r="UPQ18" s="192"/>
      <c r="UPR18" s="192"/>
      <c r="UPS18" s="192"/>
      <c r="UPT18" s="192"/>
      <c r="UPU18" s="192"/>
      <c r="UPV18" s="192"/>
      <c r="UPW18" s="192"/>
      <c r="UPX18" s="192"/>
      <c r="UPY18" s="192"/>
      <c r="UPZ18" s="192"/>
      <c r="UQA18" s="192"/>
      <c r="UQB18" s="192"/>
      <c r="UQC18" s="192"/>
      <c r="UQD18" s="192"/>
      <c r="UQE18" s="192"/>
      <c r="UQF18" s="192"/>
      <c r="UQG18" s="192"/>
      <c r="UQH18" s="192"/>
      <c r="UQI18" s="192"/>
      <c r="UQJ18" s="192"/>
      <c r="UQK18" s="192"/>
      <c r="UQL18" s="192"/>
      <c r="UQM18" s="192"/>
      <c r="UQN18" s="192"/>
      <c r="UQO18" s="192"/>
      <c r="UQP18" s="192"/>
      <c r="UQQ18" s="192"/>
      <c r="UQR18" s="192"/>
      <c r="UQS18" s="192"/>
      <c r="UQT18" s="192"/>
      <c r="UQU18" s="192"/>
      <c r="UQV18" s="192"/>
      <c r="UQW18" s="192"/>
      <c r="UQX18" s="192"/>
      <c r="UQY18" s="192"/>
      <c r="UQZ18" s="192"/>
      <c r="URA18" s="192"/>
      <c r="URB18" s="192"/>
      <c r="URC18" s="192"/>
      <c r="URD18" s="192"/>
      <c r="URE18" s="192"/>
      <c r="URF18" s="192"/>
      <c r="URG18" s="192"/>
      <c r="URH18" s="192"/>
      <c r="URI18" s="192"/>
      <c r="URJ18" s="192"/>
      <c r="URK18" s="192"/>
      <c r="URL18" s="192"/>
      <c r="URM18" s="192"/>
      <c r="URN18" s="192"/>
      <c r="URO18" s="192"/>
      <c r="URP18" s="192"/>
      <c r="URQ18" s="192"/>
      <c r="URR18" s="192"/>
      <c r="URS18" s="192"/>
      <c r="URT18" s="192"/>
      <c r="URU18" s="192"/>
      <c r="URV18" s="192"/>
      <c r="URW18" s="192"/>
      <c r="URX18" s="192"/>
      <c r="URY18" s="192"/>
      <c r="URZ18" s="192"/>
      <c r="USA18" s="192"/>
      <c r="USB18" s="192"/>
      <c r="USC18" s="192"/>
      <c r="USD18" s="192"/>
      <c r="USE18" s="192"/>
      <c r="USF18" s="192"/>
      <c r="USG18" s="192"/>
      <c r="USH18" s="192"/>
      <c r="USI18" s="192"/>
      <c r="USJ18" s="192"/>
      <c r="USK18" s="192"/>
      <c r="USL18" s="192"/>
      <c r="USM18" s="192"/>
      <c r="USN18" s="192"/>
      <c r="USO18" s="192"/>
      <c r="USP18" s="192"/>
      <c r="USQ18" s="192"/>
      <c r="USR18" s="192"/>
      <c r="USS18" s="192"/>
      <c r="UST18" s="192"/>
      <c r="USU18" s="192"/>
      <c r="USV18" s="192"/>
      <c r="USW18" s="192"/>
      <c r="USX18" s="192"/>
      <c r="USY18" s="192"/>
      <c r="USZ18" s="192"/>
      <c r="UTA18" s="192"/>
      <c r="UTB18" s="192"/>
      <c r="UTC18" s="192"/>
      <c r="UTD18" s="192"/>
      <c r="UTE18" s="192"/>
      <c r="UTF18" s="192"/>
      <c r="UTG18" s="192"/>
      <c r="UTH18" s="192"/>
      <c r="UTI18" s="192"/>
      <c r="UTJ18" s="192"/>
      <c r="UTK18" s="192"/>
      <c r="UTL18" s="192"/>
      <c r="UTM18" s="192"/>
      <c r="UTN18" s="192"/>
      <c r="UTO18" s="192"/>
      <c r="UTP18" s="192"/>
      <c r="UTQ18" s="192"/>
      <c r="UTR18" s="192"/>
      <c r="UTS18" s="192"/>
      <c r="UTT18" s="192"/>
      <c r="UTU18" s="192"/>
      <c r="UTV18" s="192"/>
      <c r="UTW18" s="192"/>
      <c r="UTX18" s="192"/>
      <c r="UTY18" s="192"/>
      <c r="UTZ18" s="192"/>
      <c r="UUA18" s="192"/>
      <c r="UUB18" s="192"/>
      <c r="UUC18" s="192"/>
      <c r="UUD18" s="192"/>
      <c r="UUE18" s="192"/>
      <c r="UUF18" s="192"/>
      <c r="UUG18" s="192"/>
      <c r="UUH18" s="192"/>
      <c r="UUI18" s="192"/>
      <c r="UUJ18" s="192"/>
      <c r="UUK18" s="192"/>
      <c r="UUL18" s="192"/>
      <c r="UUM18" s="192"/>
      <c r="UUN18" s="192"/>
      <c r="UUO18" s="192"/>
      <c r="UUP18" s="192"/>
      <c r="UUQ18" s="192"/>
      <c r="UUR18" s="192"/>
      <c r="UUS18" s="192"/>
      <c r="UUT18" s="192"/>
      <c r="UUU18" s="192"/>
      <c r="UUV18" s="192"/>
      <c r="UUW18" s="192"/>
      <c r="UUX18" s="192"/>
      <c r="UUY18" s="192"/>
      <c r="UUZ18" s="192"/>
      <c r="UVA18" s="192"/>
      <c r="UVB18" s="192"/>
      <c r="UVC18" s="192"/>
      <c r="UVD18" s="192"/>
      <c r="UVE18" s="192"/>
      <c r="UVF18" s="192"/>
      <c r="UVG18" s="192"/>
      <c r="UVH18" s="192"/>
      <c r="UVI18" s="192"/>
      <c r="UVJ18" s="192"/>
      <c r="UVK18" s="192"/>
      <c r="UVL18" s="192"/>
      <c r="UVM18" s="192"/>
      <c r="UVN18" s="192"/>
      <c r="UVO18" s="192"/>
      <c r="UVP18" s="192"/>
      <c r="UVQ18" s="192"/>
      <c r="UVR18" s="192"/>
      <c r="UVS18" s="192"/>
      <c r="UVT18" s="192"/>
      <c r="UVU18" s="192"/>
      <c r="UVV18" s="192"/>
      <c r="UVW18" s="192"/>
      <c r="UVX18" s="192"/>
      <c r="UVY18" s="192"/>
      <c r="UVZ18" s="192"/>
      <c r="UWA18" s="192"/>
      <c r="UWB18" s="192"/>
      <c r="UWC18" s="192"/>
      <c r="UWD18" s="192"/>
      <c r="UWE18" s="192"/>
      <c r="UWF18" s="192"/>
      <c r="UWG18" s="192"/>
      <c r="UWH18" s="192"/>
      <c r="UWI18" s="192"/>
      <c r="UWJ18" s="192"/>
      <c r="UWK18" s="192"/>
      <c r="UWL18" s="192"/>
      <c r="UWM18" s="192"/>
      <c r="UWN18" s="192"/>
      <c r="UWO18" s="192"/>
      <c r="UWP18" s="192"/>
      <c r="UWQ18" s="192"/>
      <c r="UWR18" s="192"/>
      <c r="UWS18" s="192"/>
      <c r="UWT18" s="192"/>
      <c r="UWU18" s="192"/>
      <c r="UWV18" s="192"/>
      <c r="UWW18" s="192"/>
      <c r="UWX18" s="192"/>
      <c r="UWY18" s="192"/>
      <c r="UWZ18" s="192"/>
      <c r="UXA18" s="192"/>
      <c r="UXB18" s="192"/>
      <c r="UXC18" s="192"/>
      <c r="UXD18" s="192"/>
      <c r="UXE18" s="192"/>
      <c r="UXF18" s="192"/>
      <c r="UXG18" s="192"/>
      <c r="UXH18" s="192"/>
      <c r="UXI18" s="192"/>
      <c r="UXJ18" s="192"/>
      <c r="UXK18" s="192"/>
      <c r="UXL18" s="192"/>
      <c r="UXM18" s="192"/>
      <c r="UXN18" s="192"/>
      <c r="UXO18" s="192"/>
      <c r="UXP18" s="192"/>
      <c r="UXQ18" s="192"/>
      <c r="UXR18" s="192"/>
      <c r="UXS18" s="192"/>
      <c r="UXT18" s="192"/>
      <c r="UXU18" s="192"/>
      <c r="UXV18" s="192"/>
      <c r="UXW18" s="192"/>
      <c r="UXX18" s="192"/>
      <c r="UXY18" s="192"/>
      <c r="UXZ18" s="192"/>
      <c r="UYA18" s="192"/>
      <c r="UYB18" s="192"/>
      <c r="UYC18" s="192"/>
      <c r="UYD18" s="192"/>
      <c r="UYE18" s="192"/>
      <c r="UYF18" s="192"/>
      <c r="UYG18" s="192"/>
      <c r="UYH18" s="192"/>
      <c r="UYI18" s="192"/>
      <c r="UYJ18" s="192"/>
      <c r="UYK18" s="192"/>
      <c r="UYL18" s="192"/>
      <c r="UYM18" s="192"/>
      <c r="UYN18" s="192"/>
      <c r="UYO18" s="192"/>
      <c r="UYP18" s="192"/>
      <c r="UYQ18" s="192"/>
      <c r="UYR18" s="192"/>
      <c r="UYS18" s="192"/>
      <c r="UYT18" s="192"/>
      <c r="UYU18" s="192"/>
      <c r="UYV18" s="192"/>
      <c r="UYW18" s="192"/>
      <c r="UYX18" s="192"/>
      <c r="UYY18" s="192"/>
      <c r="UYZ18" s="192"/>
      <c r="UZA18" s="192"/>
      <c r="UZB18" s="192"/>
      <c r="UZC18" s="192"/>
      <c r="UZD18" s="192"/>
      <c r="UZE18" s="192"/>
      <c r="UZF18" s="192"/>
      <c r="UZG18" s="192"/>
      <c r="UZH18" s="192"/>
      <c r="UZI18" s="192"/>
      <c r="UZJ18" s="192"/>
      <c r="UZK18" s="192"/>
      <c r="UZL18" s="192"/>
      <c r="UZM18" s="192"/>
      <c r="UZN18" s="192"/>
      <c r="UZO18" s="192"/>
      <c r="UZP18" s="192"/>
      <c r="UZQ18" s="192"/>
      <c r="UZR18" s="192"/>
      <c r="UZS18" s="192"/>
      <c r="UZT18" s="192"/>
      <c r="UZU18" s="192"/>
      <c r="UZV18" s="192"/>
      <c r="UZW18" s="192"/>
      <c r="UZX18" s="192"/>
      <c r="UZY18" s="192"/>
      <c r="UZZ18" s="192"/>
      <c r="VAA18" s="192"/>
      <c r="VAB18" s="192"/>
      <c r="VAC18" s="192"/>
      <c r="VAD18" s="192"/>
      <c r="VAE18" s="192"/>
      <c r="VAF18" s="192"/>
      <c r="VAG18" s="192"/>
      <c r="VAH18" s="192"/>
      <c r="VAI18" s="192"/>
      <c r="VAJ18" s="192"/>
      <c r="VAK18" s="192"/>
      <c r="VAL18" s="192"/>
      <c r="VAM18" s="192"/>
      <c r="VAN18" s="192"/>
      <c r="VAO18" s="192"/>
      <c r="VAP18" s="192"/>
      <c r="VAQ18" s="192"/>
      <c r="VAR18" s="192"/>
      <c r="VAS18" s="192"/>
      <c r="VAT18" s="192"/>
      <c r="VAU18" s="192"/>
      <c r="VAV18" s="192"/>
      <c r="VAW18" s="192"/>
      <c r="VAX18" s="192"/>
      <c r="VAY18" s="192"/>
      <c r="VAZ18" s="192"/>
      <c r="VBA18" s="192"/>
      <c r="VBB18" s="192"/>
      <c r="VBC18" s="192"/>
      <c r="VBD18" s="192"/>
      <c r="VBE18" s="192"/>
      <c r="VBF18" s="192"/>
      <c r="VBG18" s="192"/>
      <c r="VBH18" s="192"/>
      <c r="VBI18" s="192"/>
      <c r="VBJ18" s="192"/>
      <c r="VBK18" s="192"/>
      <c r="VBL18" s="192"/>
      <c r="VBM18" s="192"/>
      <c r="VBN18" s="192"/>
      <c r="VBO18" s="192"/>
      <c r="VBP18" s="192"/>
      <c r="VBQ18" s="192"/>
      <c r="VBR18" s="192"/>
      <c r="VBS18" s="192"/>
      <c r="VBT18" s="192"/>
      <c r="VBU18" s="192"/>
      <c r="VBV18" s="192"/>
      <c r="VBW18" s="192"/>
      <c r="VBX18" s="192"/>
      <c r="VBY18" s="192"/>
      <c r="VBZ18" s="192"/>
      <c r="VCA18" s="192"/>
      <c r="VCB18" s="192"/>
      <c r="VCC18" s="192"/>
      <c r="VCD18" s="192"/>
      <c r="VCE18" s="192"/>
      <c r="VCF18" s="192"/>
      <c r="VCG18" s="192"/>
      <c r="VCH18" s="192"/>
      <c r="VCI18" s="192"/>
      <c r="VCJ18" s="192"/>
      <c r="VCK18" s="192"/>
      <c r="VCL18" s="192"/>
      <c r="VCM18" s="192"/>
      <c r="VCN18" s="192"/>
      <c r="VCO18" s="192"/>
      <c r="VCP18" s="192"/>
      <c r="VCQ18" s="192"/>
      <c r="VCR18" s="192"/>
      <c r="VCS18" s="192"/>
      <c r="VCT18" s="192"/>
      <c r="VCU18" s="192"/>
      <c r="VCV18" s="192"/>
      <c r="VCW18" s="192"/>
      <c r="VCX18" s="192"/>
      <c r="VCY18" s="192"/>
      <c r="VCZ18" s="192"/>
      <c r="VDA18" s="192"/>
      <c r="VDB18" s="192"/>
      <c r="VDC18" s="192"/>
      <c r="VDD18" s="192"/>
      <c r="VDE18" s="192"/>
      <c r="VDF18" s="192"/>
      <c r="VDG18" s="192"/>
      <c r="VDH18" s="192"/>
      <c r="VDI18" s="192"/>
      <c r="VDJ18" s="192"/>
      <c r="VDK18" s="192"/>
      <c r="VDL18" s="192"/>
      <c r="VDM18" s="192"/>
      <c r="VDN18" s="192"/>
      <c r="VDO18" s="192"/>
      <c r="VDP18" s="192"/>
      <c r="VDQ18" s="192"/>
      <c r="VDR18" s="192"/>
      <c r="VDS18" s="192"/>
      <c r="VDT18" s="192"/>
      <c r="VDU18" s="192"/>
      <c r="VDV18" s="192"/>
      <c r="VDW18" s="192"/>
      <c r="VDX18" s="192"/>
      <c r="VDY18" s="192"/>
      <c r="VDZ18" s="192"/>
      <c r="VEA18" s="192"/>
      <c r="VEB18" s="192"/>
      <c r="VEC18" s="192"/>
      <c r="VED18" s="192"/>
      <c r="VEE18" s="192"/>
      <c r="VEF18" s="192"/>
      <c r="VEG18" s="192"/>
      <c r="VEH18" s="192"/>
      <c r="VEI18" s="192"/>
      <c r="VEJ18" s="192"/>
      <c r="VEK18" s="192"/>
      <c r="VEL18" s="192"/>
      <c r="VEM18" s="192"/>
      <c r="VEN18" s="192"/>
      <c r="VEO18" s="192"/>
      <c r="VEP18" s="192"/>
      <c r="VEQ18" s="192"/>
      <c r="VER18" s="192"/>
      <c r="VES18" s="192"/>
      <c r="VET18" s="192"/>
      <c r="VEU18" s="192"/>
      <c r="VEV18" s="192"/>
      <c r="VEW18" s="192"/>
      <c r="VEX18" s="192"/>
      <c r="VEY18" s="192"/>
      <c r="VEZ18" s="192"/>
      <c r="VFA18" s="192"/>
      <c r="VFB18" s="192"/>
      <c r="VFC18" s="192"/>
      <c r="VFD18" s="192"/>
      <c r="VFE18" s="192"/>
      <c r="VFF18" s="192"/>
      <c r="VFG18" s="192"/>
      <c r="VFH18" s="192"/>
      <c r="VFI18" s="192"/>
      <c r="VFJ18" s="192"/>
      <c r="VFK18" s="192"/>
      <c r="VFL18" s="192"/>
      <c r="VFM18" s="192"/>
      <c r="VFN18" s="192"/>
      <c r="VFO18" s="192"/>
      <c r="VFP18" s="192"/>
      <c r="VFQ18" s="192"/>
      <c r="VFR18" s="192"/>
      <c r="VFS18" s="192"/>
      <c r="VFT18" s="192"/>
      <c r="VFU18" s="192"/>
      <c r="VFV18" s="192"/>
      <c r="VFW18" s="192"/>
      <c r="VFX18" s="192"/>
      <c r="VFY18" s="192"/>
      <c r="VFZ18" s="192"/>
      <c r="VGA18" s="192"/>
      <c r="VGB18" s="192"/>
      <c r="VGC18" s="192"/>
      <c r="VGD18" s="192"/>
      <c r="VGE18" s="192"/>
      <c r="VGF18" s="192"/>
      <c r="VGG18" s="192"/>
      <c r="VGH18" s="192"/>
      <c r="VGI18" s="192"/>
      <c r="VGJ18" s="192"/>
      <c r="VGK18" s="192"/>
      <c r="VGL18" s="192"/>
      <c r="VGM18" s="192"/>
      <c r="VGN18" s="192"/>
      <c r="VGO18" s="192"/>
      <c r="VGP18" s="192"/>
      <c r="VGQ18" s="192"/>
      <c r="VGR18" s="192"/>
      <c r="VGS18" s="192"/>
      <c r="VGT18" s="192"/>
      <c r="VGU18" s="192"/>
      <c r="VGV18" s="192"/>
      <c r="VGW18" s="192"/>
      <c r="VGX18" s="192"/>
      <c r="VGY18" s="192"/>
      <c r="VGZ18" s="192"/>
      <c r="VHA18" s="192"/>
      <c r="VHB18" s="192"/>
      <c r="VHC18" s="192"/>
      <c r="VHD18" s="192"/>
      <c r="VHE18" s="192"/>
      <c r="VHF18" s="192"/>
      <c r="VHG18" s="192"/>
      <c r="VHH18" s="192"/>
      <c r="VHI18" s="192"/>
      <c r="VHJ18" s="192"/>
      <c r="VHK18" s="192"/>
      <c r="VHL18" s="192"/>
      <c r="VHM18" s="192"/>
      <c r="VHN18" s="192"/>
      <c r="VHO18" s="192"/>
      <c r="VHP18" s="192"/>
      <c r="VHQ18" s="192"/>
      <c r="VHR18" s="192"/>
      <c r="VHS18" s="192"/>
      <c r="VHT18" s="192"/>
      <c r="VHU18" s="192"/>
      <c r="VHV18" s="192"/>
      <c r="VHW18" s="192"/>
      <c r="VHX18" s="192"/>
      <c r="VHY18" s="192"/>
      <c r="VHZ18" s="192"/>
      <c r="VIA18" s="192"/>
      <c r="VIB18" s="192"/>
      <c r="VIC18" s="192"/>
      <c r="VID18" s="192"/>
      <c r="VIE18" s="192"/>
      <c r="VIF18" s="192"/>
      <c r="VIG18" s="192"/>
      <c r="VIH18" s="192"/>
      <c r="VII18" s="192"/>
      <c r="VIJ18" s="192"/>
      <c r="VIK18" s="192"/>
      <c r="VIL18" s="192"/>
      <c r="VIM18" s="192"/>
      <c r="VIN18" s="192"/>
      <c r="VIO18" s="192"/>
      <c r="VIP18" s="192"/>
      <c r="VIQ18" s="192"/>
      <c r="VIR18" s="192"/>
      <c r="VIS18" s="192"/>
      <c r="VIT18" s="192"/>
      <c r="VIU18" s="192"/>
      <c r="VIV18" s="192"/>
      <c r="VIW18" s="192"/>
      <c r="VIX18" s="192"/>
      <c r="VIY18" s="192"/>
      <c r="VIZ18" s="192"/>
      <c r="VJA18" s="192"/>
      <c r="VJB18" s="192"/>
      <c r="VJC18" s="192"/>
      <c r="VJD18" s="192"/>
      <c r="VJE18" s="192"/>
      <c r="VJF18" s="192"/>
      <c r="VJG18" s="192"/>
      <c r="VJH18" s="192"/>
      <c r="VJI18" s="192"/>
      <c r="VJJ18" s="192"/>
      <c r="VJK18" s="192"/>
      <c r="VJL18" s="192"/>
      <c r="VJM18" s="192"/>
      <c r="VJN18" s="192"/>
      <c r="VJO18" s="192"/>
      <c r="VJP18" s="192"/>
      <c r="VJQ18" s="192"/>
      <c r="VJR18" s="192"/>
      <c r="VJS18" s="192"/>
      <c r="VJT18" s="192"/>
      <c r="VJU18" s="192"/>
      <c r="VJV18" s="192"/>
      <c r="VJW18" s="192"/>
      <c r="VJX18" s="192"/>
      <c r="VJY18" s="192"/>
      <c r="VJZ18" s="192"/>
      <c r="VKA18" s="192"/>
      <c r="VKB18" s="192"/>
      <c r="VKC18" s="192"/>
      <c r="VKD18" s="192"/>
      <c r="VKE18" s="192"/>
      <c r="VKF18" s="192"/>
      <c r="VKG18" s="192"/>
      <c r="VKH18" s="192"/>
      <c r="VKI18" s="192"/>
      <c r="VKJ18" s="192"/>
      <c r="VKK18" s="192"/>
      <c r="VKL18" s="192"/>
      <c r="VKM18" s="192"/>
      <c r="VKN18" s="192"/>
      <c r="VKO18" s="192"/>
      <c r="VKP18" s="192"/>
      <c r="VKQ18" s="192"/>
      <c r="VKR18" s="192"/>
      <c r="VKS18" s="192"/>
      <c r="VKT18" s="192"/>
      <c r="VKU18" s="192"/>
      <c r="VKV18" s="192"/>
      <c r="VKW18" s="192"/>
      <c r="VKX18" s="192"/>
      <c r="VKY18" s="192"/>
      <c r="VKZ18" s="192"/>
      <c r="VLA18" s="192"/>
      <c r="VLB18" s="192"/>
      <c r="VLC18" s="192"/>
      <c r="VLD18" s="192"/>
      <c r="VLE18" s="192"/>
      <c r="VLF18" s="192"/>
      <c r="VLG18" s="192"/>
      <c r="VLH18" s="192"/>
      <c r="VLI18" s="192"/>
      <c r="VLJ18" s="192"/>
      <c r="VLK18" s="192"/>
      <c r="VLL18" s="192"/>
      <c r="VLM18" s="192"/>
      <c r="VLN18" s="192"/>
      <c r="VLO18" s="192"/>
      <c r="VLP18" s="192"/>
      <c r="VLQ18" s="192"/>
      <c r="VLR18" s="192"/>
      <c r="VLS18" s="192"/>
      <c r="VLT18" s="192"/>
      <c r="VLU18" s="192"/>
      <c r="VLV18" s="192"/>
      <c r="VLW18" s="192"/>
      <c r="VLX18" s="192"/>
      <c r="VLY18" s="192"/>
      <c r="VLZ18" s="192"/>
      <c r="VMA18" s="192"/>
      <c r="VMB18" s="192"/>
      <c r="VMC18" s="192"/>
      <c r="VMD18" s="192"/>
      <c r="VME18" s="192"/>
      <c r="VMF18" s="192"/>
      <c r="VMG18" s="192"/>
      <c r="VMH18" s="192"/>
      <c r="VMI18" s="192"/>
      <c r="VMJ18" s="192"/>
      <c r="VMK18" s="192"/>
      <c r="VML18" s="192"/>
      <c r="VMM18" s="192"/>
      <c r="VMN18" s="192"/>
      <c r="VMO18" s="192"/>
      <c r="VMP18" s="192"/>
      <c r="VMQ18" s="192"/>
      <c r="VMR18" s="192"/>
      <c r="VMS18" s="192"/>
      <c r="VMT18" s="192"/>
      <c r="VMU18" s="192"/>
      <c r="VMV18" s="192"/>
      <c r="VMW18" s="192"/>
      <c r="VMX18" s="192"/>
      <c r="VMY18" s="192"/>
      <c r="VMZ18" s="192"/>
      <c r="VNA18" s="192"/>
      <c r="VNB18" s="192"/>
      <c r="VNC18" s="192"/>
      <c r="VND18" s="192"/>
      <c r="VNE18" s="192"/>
      <c r="VNF18" s="192"/>
      <c r="VNG18" s="192"/>
      <c r="VNH18" s="192"/>
      <c r="VNI18" s="192"/>
      <c r="VNJ18" s="192"/>
      <c r="VNK18" s="192"/>
      <c r="VNL18" s="192"/>
      <c r="VNM18" s="192"/>
      <c r="VNN18" s="192"/>
      <c r="VNO18" s="192"/>
      <c r="VNP18" s="192"/>
      <c r="VNQ18" s="192"/>
      <c r="VNR18" s="192"/>
      <c r="VNS18" s="192"/>
      <c r="VNT18" s="192"/>
      <c r="VNU18" s="192"/>
      <c r="VNV18" s="192"/>
      <c r="VNW18" s="192"/>
      <c r="VNX18" s="192"/>
      <c r="VNY18" s="192"/>
      <c r="VNZ18" s="192"/>
      <c r="VOA18" s="192"/>
      <c r="VOB18" s="192"/>
      <c r="VOC18" s="192"/>
      <c r="VOD18" s="192"/>
      <c r="VOE18" s="192"/>
      <c r="VOF18" s="192"/>
      <c r="VOG18" s="192"/>
      <c r="VOH18" s="192"/>
      <c r="VOI18" s="192"/>
      <c r="VOJ18" s="192"/>
      <c r="VOK18" s="192"/>
      <c r="VOL18" s="192"/>
      <c r="VOM18" s="192"/>
      <c r="VON18" s="192"/>
      <c r="VOO18" s="192"/>
      <c r="VOP18" s="192"/>
      <c r="VOQ18" s="192"/>
      <c r="VOR18" s="192"/>
      <c r="VOS18" s="192"/>
      <c r="VOT18" s="192"/>
      <c r="VOU18" s="192"/>
      <c r="VOV18" s="192"/>
      <c r="VOW18" s="192"/>
      <c r="VOX18" s="192"/>
      <c r="VOY18" s="192"/>
      <c r="VOZ18" s="192"/>
      <c r="VPA18" s="192"/>
      <c r="VPB18" s="192"/>
      <c r="VPC18" s="192"/>
      <c r="VPD18" s="192"/>
      <c r="VPE18" s="192"/>
      <c r="VPF18" s="192"/>
      <c r="VPG18" s="192"/>
      <c r="VPH18" s="192"/>
      <c r="VPI18" s="192"/>
      <c r="VPJ18" s="192"/>
      <c r="VPK18" s="192"/>
      <c r="VPL18" s="192"/>
      <c r="VPM18" s="192"/>
      <c r="VPN18" s="192"/>
      <c r="VPO18" s="192"/>
      <c r="VPP18" s="192"/>
      <c r="VPQ18" s="192"/>
      <c r="VPR18" s="192"/>
      <c r="VPS18" s="192"/>
      <c r="VPT18" s="192"/>
      <c r="VPU18" s="192"/>
      <c r="VPV18" s="192"/>
      <c r="VPW18" s="192"/>
      <c r="VPX18" s="192"/>
      <c r="VPY18" s="192"/>
      <c r="VPZ18" s="192"/>
      <c r="VQA18" s="192"/>
      <c r="VQB18" s="192"/>
      <c r="VQC18" s="192"/>
      <c r="VQD18" s="192"/>
      <c r="VQE18" s="192"/>
      <c r="VQF18" s="192"/>
      <c r="VQG18" s="192"/>
      <c r="VQH18" s="192"/>
      <c r="VQI18" s="192"/>
      <c r="VQJ18" s="192"/>
      <c r="VQK18" s="192"/>
      <c r="VQL18" s="192"/>
      <c r="VQM18" s="192"/>
      <c r="VQN18" s="192"/>
      <c r="VQO18" s="192"/>
      <c r="VQP18" s="192"/>
      <c r="VQQ18" s="192"/>
      <c r="VQR18" s="192"/>
      <c r="VQS18" s="192"/>
      <c r="VQT18" s="192"/>
      <c r="VQU18" s="192"/>
      <c r="VQV18" s="192"/>
      <c r="VQW18" s="192"/>
      <c r="VQX18" s="192"/>
      <c r="VQY18" s="192"/>
      <c r="VQZ18" s="192"/>
      <c r="VRA18" s="192"/>
      <c r="VRB18" s="192"/>
      <c r="VRC18" s="192"/>
      <c r="VRD18" s="192"/>
      <c r="VRE18" s="192"/>
      <c r="VRF18" s="192"/>
      <c r="VRG18" s="192"/>
      <c r="VRH18" s="192"/>
      <c r="VRI18" s="192"/>
      <c r="VRJ18" s="192"/>
      <c r="VRK18" s="192"/>
      <c r="VRL18" s="192"/>
      <c r="VRM18" s="192"/>
      <c r="VRN18" s="192"/>
      <c r="VRO18" s="192"/>
      <c r="VRP18" s="192"/>
      <c r="VRQ18" s="192"/>
      <c r="VRR18" s="192"/>
      <c r="VRS18" s="192"/>
      <c r="VRT18" s="192"/>
      <c r="VRU18" s="192"/>
      <c r="VRV18" s="192"/>
      <c r="VRW18" s="192"/>
      <c r="VRX18" s="192"/>
      <c r="VRY18" s="192"/>
      <c r="VRZ18" s="192"/>
      <c r="VSA18" s="192"/>
      <c r="VSB18" s="192"/>
      <c r="VSC18" s="192"/>
      <c r="VSD18" s="192"/>
      <c r="VSE18" s="192"/>
      <c r="VSF18" s="192"/>
      <c r="VSG18" s="192"/>
      <c r="VSH18" s="192"/>
      <c r="VSI18" s="192"/>
      <c r="VSJ18" s="192"/>
      <c r="VSK18" s="192"/>
      <c r="VSL18" s="192"/>
      <c r="VSM18" s="192"/>
      <c r="VSN18" s="192"/>
      <c r="VSO18" s="192"/>
      <c r="VSP18" s="192"/>
      <c r="VSQ18" s="192"/>
      <c r="VSR18" s="192"/>
      <c r="VSS18" s="192"/>
      <c r="VST18" s="192"/>
      <c r="VSU18" s="192"/>
      <c r="VSV18" s="192"/>
      <c r="VSW18" s="192"/>
      <c r="VSX18" s="192"/>
      <c r="VSY18" s="192"/>
      <c r="VSZ18" s="192"/>
      <c r="VTA18" s="192"/>
      <c r="VTB18" s="192"/>
      <c r="VTC18" s="192"/>
      <c r="VTD18" s="192"/>
      <c r="VTE18" s="192"/>
      <c r="VTF18" s="192"/>
      <c r="VTG18" s="192"/>
      <c r="VTH18" s="192"/>
      <c r="VTI18" s="192"/>
      <c r="VTJ18" s="192"/>
      <c r="VTK18" s="192"/>
      <c r="VTL18" s="192"/>
      <c r="VTM18" s="192"/>
      <c r="VTN18" s="192"/>
      <c r="VTO18" s="192"/>
      <c r="VTP18" s="192"/>
      <c r="VTQ18" s="192"/>
      <c r="VTR18" s="192"/>
      <c r="VTS18" s="192"/>
      <c r="VTT18" s="192"/>
      <c r="VTU18" s="192"/>
      <c r="VTV18" s="192"/>
      <c r="VTW18" s="192"/>
      <c r="VTX18" s="192"/>
      <c r="VTY18" s="192"/>
      <c r="VTZ18" s="192"/>
      <c r="VUA18" s="192"/>
      <c r="VUB18" s="192"/>
      <c r="VUC18" s="192"/>
      <c r="VUD18" s="192"/>
      <c r="VUE18" s="192"/>
      <c r="VUF18" s="192"/>
      <c r="VUG18" s="192"/>
      <c r="VUH18" s="192"/>
      <c r="VUI18" s="192"/>
      <c r="VUJ18" s="192"/>
      <c r="VUK18" s="192"/>
      <c r="VUL18" s="192"/>
      <c r="VUM18" s="192"/>
      <c r="VUN18" s="192"/>
      <c r="VUO18" s="192"/>
      <c r="VUP18" s="192"/>
      <c r="VUQ18" s="192"/>
      <c r="VUR18" s="192"/>
      <c r="VUS18" s="192"/>
      <c r="VUT18" s="192"/>
      <c r="VUU18" s="192"/>
      <c r="VUV18" s="192"/>
      <c r="VUW18" s="192"/>
      <c r="VUX18" s="192"/>
      <c r="VUY18" s="192"/>
      <c r="VUZ18" s="192"/>
      <c r="VVA18" s="192"/>
      <c r="VVB18" s="192"/>
      <c r="VVC18" s="192"/>
      <c r="VVD18" s="192"/>
      <c r="VVE18" s="192"/>
      <c r="VVF18" s="192"/>
      <c r="VVG18" s="192"/>
      <c r="VVH18" s="192"/>
      <c r="VVI18" s="192"/>
      <c r="VVJ18" s="192"/>
      <c r="VVK18" s="192"/>
      <c r="VVL18" s="192"/>
      <c r="VVM18" s="192"/>
      <c r="VVN18" s="192"/>
      <c r="VVO18" s="192"/>
      <c r="VVP18" s="192"/>
      <c r="VVQ18" s="192"/>
      <c r="VVR18" s="192"/>
      <c r="VVS18" s="192"/>
      <c r="VVT18" s="192"/>
      <c r="VVU18" s="192"/>
      <c r="VVV18" s="192"/>
      <c r="VVW18" s="192"/>
      <c r="VVX18" s="192"/>
      <c r="VVY18" s="192"/>
      <c r="VVZ18" s="192"/>
      <c r="VWA18" s="192"/>
      <c r="VWB18" s="192"/>
      <c r="VWC18" s="192"/>
      <c r="VWD18" s="192"/>
      <c r="VWE18" s="192"/>
      <c r="VWF18" s="192"/>
      <c r="VWG18" s="192"/>
      <c r="VWH18" s="192"/>
      <c r="VWI18" s="192"/>
      <c r="VWJ18" s="192"/>
      <c r="VWK18" s="192"/>
      <c r="VWL18" s="192"/>
      <c r="VWM18" s="192"/>
      <c r="VWN18" s="192"/>
      <c r="VWO18" s="192"/>
      <c r="VWP18" s="192"/>
      <c r="VWQ18" s="192"/>
      <c r="VWR18" s="192"/>
      <c r="VWS18" s="192"/>
      <c r="VWT18" s="192"/>
      <c r="VWU18" s="192"/>
      <c r="VWV18" s="192"/>
      <c r="VWW18" s="192"/>
      <c r="VWX18" s="192"/>
      <c r="VWY18" s="192"/>
      <c r="VWZ18" s="192"/>
      <c r="VXA18" s="192"/>
      <c r="VXB18" s="192"/>
      <c r="VXC18" s="192"/>
      <c r="VXD18" s="192"/>
      <c r="VXE18" s="192"/>
      <c r="VXF18" s="192"/>
      <c r="VXG18" s="192"/>
      <c r="VXH18" s="192"/>
      <c r="VXI18" s="192"/>
      <c r="VXJ18" s="192"/>
      <c r="VXK18" s="192"/>
      <c r="VXL18" s="192"/>
      <c r="VXM18" s="192"/>
      <c r="VXN18" s="192"/>
      <c r="VXO18" s="192"/>
      <c r="VXP18" s="192"/>
      <c r="VXQ18" s="192"/>
      <c r="VXR18" s="192"/>
      <c r="VXS18" s="192"/>
      <c r="VXT18" s="192"/>
      <c r="VXU18" s="192"/>
      <c r="VXV18" s="192"/>
      <c r="VXW18" s="192"/>
      <c r="VXX18" s="192"/>
      <c r="VXY18" s="192"/>
      <c r="VXZ18" s="192"/>
      <c r="VYA18" s="192"/>
      <c r="VYB18" s="192"/>
      <c r="VYC18" s="192"/>
      <c r="VYD18" s="192"/>
      <c r="VYE18" s="192"/>
      <c r="VYF18" s="192"/>
      <c r="VYG18" s="192"/>
      <c r="VYH18" s="192"/>
      <c r="VYI18" s="192"/>
      <c r="VYJ18" s="192"/>
      <c r="VYK18" s="192"/>
      <c r="VYL18" s="192"/>
      <c r="VYM18" s="192"/>
      <c r="VYN18" s="192"/>
      <c r="VYO18" s="192"/>
      <c r="VYP18" s="192"/>
      <c r="VYQ18" s="192"/>
      <c r="VYR18" s="192"/>
      <c r="VYS18" s="192"/>
      <c r="VYT18" s="192"/>
      <c r="VYU18" s="192"/>
      <c r="VYV18" s="192"/>
      <c r="VYW18" s="192"/>
      <c r="VYX18" s="192"/>
      <c r="VYY18" s="192"/>
      <c r="VYZ18" s="192"/>
      <c r="VZA18" s="192"/>
      <c r="VZB18" s="192"/>
      <c r="VZC18" s="192"/>
      <c r="VZD18" s="192"/>
      <c r="VZE18" s="192"/>
      <c r="VZF18" s="192"/>
      <c r="VZG18" s="192"/>
      <c r="VZH18" s="192"/>
      <c r="VZI18" s="192"/>
      <c r="VZJ18" s="192"/>
      <c r="VZK18" s="192"/>
      <c r="VZL18" s="192"/>
      <c r="VZM18" s="192"/>
      <c r="VZN18" s="192"/>
      <c r="VZO18" s="192"/>
      <c r="VZP18" s="192"/>
      <c r="VZQ18" s="192"/>
      <c r="VZR18" s="192"/>
      <c r="VZS18" s="192"/>
      <c r="VZT18" s="192"/>
      <c r="VZU18" s="192"/>
      <c r="VZV18" s="192"/>
      <c r="VZW18" s="192"/>
      <c r="VZX18" s="192"/>
      <c r="VZY18" s="192"/>
      <c r="VZZ18" s="192"/>
      <c r="WAA18" s="192"/>
      <c r="WAB18" s="192"/>
      <c r="WAC18" s="192"/>
      <c r="WAD18" s="192"/>
      <c r="WAE18" s="192"/>
      <c r="WAF18" s="192"/>
      <c r="WAG18" s="192"/>
      <c r="WAH18" s="192"/>
      <c r="WAI18" s="192"/>
      <c r="WAJ18" s="192"/>
      <c r="WAK18" s="192"/>
      <c r="WAL18" s="192"/>
      <c r="WAM18" s="192"/>
      <c r="WAN18" s="192"/>
      <c r="WAO18" s="192"/>
      <c r="WAP18" s="192"/>
      <c r="WAQ18" s="192"/>
      <c r="WAR18" s="192"/>
      <c r="WAS18" s="192"/>
      <c r="WAT18" s="192"/>
      <c r="WAU18" s="192"/>
      <c r="WAV18" s="192"/>
      <c r="WAW18" s="192"/>
      <c r="WAX18" s="192"/>
      <c r="WAY18" s="192"/>
      <c r="WAZ18" s="192"/>
      <c r="WBA18" s="192"/>
      <c r="WBB18" s="192"/>
      <c r="WBC18" s="192"/>
      <c r="WBD18" s="192"/>
      <c r="WBE18" s="192"/>
      <c r="WBF18" s="192"/>
      <c r="WBG18" s="192"/>
      <c r="WBH18" s="192"/>
      <c r="WBI18" s="192"/>
      <c r="WBJ18" s="192"/>
      <c r="WBK18" s="192"/>
      <c r="WBL18" s="192"/>
      <c r="WBM18" s="192"/>
      <c r="WBN18" s="192"/>
      <c r="WBO18" s="192"/>
      <c r="WBP18" s="192"/>
      <c r="WBQ18" s="192"/>
      <c r="WBR18" s="192"/>
      <c r="WBS18" s="192"/>
      <c r="WBT18" s="192"/>
      <c r="WBU18" s="192"/>
      <c r="WBV18" s="192"/>
      <c r="WBW18" s="192"/>
      <c r="WBX18" s="192"/>
      <c r="WBY18" s="192"/>
      <c r="WBZ18" s="192"/>
      <c r="WCA18" s="192"/>
      <c r="WCB18" s="192"/>
      <c r="WCC18" s="192"/>
      <c r="WCD18" s="192"/>
      <c r="WCE18" s="192"/>
      <c r="WCF18" s="192"/>
      <c r="WCG18" s="192"/>
      <c r="WCH18" s="192"/>
      <c r="WCI18" s="192"/>
      <c r="WCJ18" s="192"/>
      <c r="WCK18" s="192"/>
      <c r="WCL18" s="192"/>
      <c r="WCM18" s="192"/>
      <c r="WCN18" s="192"/>
      <c r="WCO18" s="192"/>
      <c r="WCP18" s="192"/>
      <c r="WCQ18" s="192"/>
      <c r="WCR18" s="192"/>
      <c r="WCS18" s="192"/>
      <c r="WCT18" s="192"/>
      <c r="WCU18" s="192"/>
      <c r="WCV18" s="192"/>
      <c r="WCW18" s="192"/>
      <c r="WCX18" s="192"/>
      <c r="WCY18" s="192"/>
      <c r="WCZ18" s="192"/>
      <c r="WDA18" s="192"/>
      <c r="WDB18" s="192"/>
      <c r="WDC18" s="192"/>
      <c r="WDD18" s="192"/>
      <c r="WDE18" s="192"/>
      <c r="WDF18" s="192"/>
      <c r="WDG18" s="192"/>
      <c r="WDH18" s="192"/>
      <c r="WDI18" s="192"/>
      <c r="WDJ18" s="192"/>
      <c r="WDK18" s="192"/>
      <c r="WDL18" s="192"/>
      <c r="WDM18" s="192"/>
      <c r="WDN18" s="192"/>
      <c r="WDO18" s="192"/>
      <c r="WDP18" s="192"/>
      <c r="WDQ18" s="192"/>
      <c r="WDR18" s="192"/>
      <c r="WDS18" s="192"/>
      <c r="WDT18" s="192"/>
      <c r="WDU18" s="192"/>
      <c r="WDV18" s="192"/>
      <c r="WDW18" s="192"/>
      <c r="WDX18" s="192"/>
      <c r="WDY18" s="192"/>
      <c r="WDZ18" s="192"/>
      <c r="WEA18" s="192"/>
      <c r="WEB18" s="192"/>
      <c r="WEC18" s="192"/>
      <c r="WED18" s="192"/>
      <c r="WEE18" s="192"/>
      <c r="WEF18" s="192"/>
      <c r="WEG18" s="192"/>
      <c r="WEH18" s="192"/>
      <c r="WEI18" s="192"/>
      <c r="WEJ18" s="192"/>
      <c r="WEK18" s="192"/>
      <c r="WEL18" s="192"/>
      <c r="WEM18" s="192"/>
      <c r="WEN18" s="192"/>
      <c r="WEO18" s="192"/>
      <c r="WEP18" s="192"/>
      <c r="WEQ18" s="192"/>
      <c r="WER18" s="192"/>
      <c r="WES18" s="192"/>
      <c r="WET18" s="192"/>
      <c r="WEU18" s="192"/>
      <c r="WEV18" s="192"/>
      <c r="WEW18" s="192"/>
      <c r="WEX18" s="192"/>
      <c r="WEY18" s="192"/>
      <c r="WEZ18" s="192"/>
      <c r="WFA18" s="192"/>
      <c r="WFB18" s="192"/>
      <c r="WFC18" s="192"/>
      <c r="WFD18" s="192"/>
      <c r="WFE18" s="192"/>
      <c r="WFF18" s="192"/>
      <c r="WFG18" s="192"/>
      <c r="WFH18" s="192"/>
      <c r="WFI18" s="192"/>
      <c r="WFJ18" s="192"/>
      <c r="WFK18" s="192"/>
      <c r="WFL18" s="192"/>
      <c r="WFM18" s="192"/>
      <c r="WFN18" s="192"/>
      <c r="WFO18" s="192"/>
      <c r="WFP18" s="192"/>
      <c r="WFQ18" s="192"/>
      <c r="WFR18" s="192"/>
      <c r="WFS18" s="192"/>
      <c r="WFT18" s="192"/>
      <c r="WFU18" s="192"/>
      <c r="WFV18" s="192"/>
      <c r="WFW18" s="192"/>
      <c r="WFX18" s="192"/>
      <c r="WFY18" s="192"/>
      <c r="WFZ18" s="192"/>
      <c r="WGA18" s="192"/>
      <c r="WGB18" s="192"/>
      <c r="WGC18" s="192"/>
      <c r="WGD18" s="192"/>
      <c r="WGE18" s="192"/>
      <c r="WGF18" s="192"/>
      <c r="WGG18" s="192"/>
      <c r="WGH18" s="192"/>
      <c r="WGI18" s="192"/>
      <c r="WGJ18" s="192"/>
      <c r="WGK18" s="192"/>
      <c r="WGL18" s="192"/>
      <c r="WGM18" s="192"/>
      <c r="WGN18" s="192"/>
      <c r="WGO18" s="192"/>
      <c r="WGP18" s="192"/>
      <c r="WGQ18" s="192"/>
      <c r="WGR18" s="192"/>
      <c r="WGS18" s="192"/>
      <c r="WGT18" s="192"/>
      <c r="WGU18" s="192"/>
      <c r="WGV18" s="192"/>
      <c r="WGW18" s="192"/>
      <c r="WGX18" s="192"/>
      <c r="WGY18" s="192"/>
      <c r="WGZ18" s="192"/>
      <c r="WHA18" s="192"/>
      <c r="WHB18" s="192"/>
      <c r="WHC18" s="192"/>
      <c r="WHD18" s="192"/>
      <c r="WHE18" s="192"/>
      <c r="WHF18" s="192"/>
      <c r="WHG18" s="192"/>
      <c r="WHH18" s="192"/>
      <c r="WHI18" s="192"/>
      <c r="WHJ18" s="192"/>
      <c r="WHK18" s="192"/>
      <c r="WHL18" s="192"/>
      <c r="WHM18" s="192"/>
      <c r="WHN18" s="192"/>
      <c r="WHO18" s="192"/>
      <c r="WHP18" s="192"/>
      <c r="WHQ18" s="192"/>
      <c r="WHR18" s="192"/>
      <c r="WHS18" s="192"/>
      <c r="WHT18" s="192"/>
      <c r="WHU18" s="192"/>
      <c r="WHV18" s="192"/>
      <c r="WHW18" s="192"/>
      <c r="WHX18" s="192"/>
      <c r="WHY18" s="192"/>
      <c r="WHZ18" s="192"/>
      <c r="WIA18" s="192"/>
      <c r="WIB18" s="192"/>
      <c r="WIC18" s="192"/>
      <c r="WID18" s="192"/>
      <c r="WIE18" s="192"/>
      <c r="WIF18" s="192"/>
      <c r="WIG18" s="192"/>
      <c r="WIH18" s="192"/>
      <c r="WII18" s="192"/>
      <c r="WIJ18" s="192"/>
      <c r="WIK18" s="192"/>
      <c r="WIL18" s="192"/>
      <c r="WIM18" s="192"/>
      <c r="WIN18" s="192"/>
      <c r="WIO18" s="192"/>
      <c r="WIP18" s="192"/>
      <c r="WIQ18" s="192"/>
      <c r="WIR18" s="192"/>
      <c r="WIS18" s="192"/>
      <c r="WIT18" s="192"/>
      <c r="WIU18" s="192"/>
      <c r="WIV18" s="192"/>
      <c r="WIW18" s="192"/>
      <c r="WIX18" s="192"/>
      <c r="WIY18" s="192"/>
      <c r="WIZ18" s="192"/>
      <c r="WJA18" s="192"/>
      <c r="WJB18" s="192"/>
      <c r="WJC18" s="192"/>
      <c r="WJD18" s="192"/>
      <c r="WJE18" s="192"/>
      <c r="WJF18" s="192"/>
      <c r="WJG18" s="192"/>
      <c r="WJH18" s="192"/>
      <c r="WJI18" s="192"/>
      <c r="WJJ18" s="192"/>
      <c r="WJK18" s="192"/>
      <c r="WJL18" s="192"/>
      <c r="WJM18" s="192"/>
      <c r="WJN18" s="192"/>
      <c r="WJO18" s="192"/>
      <c r="WJP18" s="192"/>
      <c r="WJQ18" s="192"/>
      <c r="WJR18" s="192"/>
      <c r="WJS18" s="192"/>
      <c r="WJT18" s="192"/>
      <c r="WJU18" s="192"/>
      <c r="WJV18" s="192"/>
      <c r="WJW18" s="192"/>
      <c r="WJX18" s="192"/>
      <c r="WJY18" s="192"/>
      <c r="WJZ18" s="192"/>
      <c r="WKA18" s="192"/>
      <c r="WKB18" s="192"/>
      <c r="WKC18" s="192"/>
      <c r="WKD18" s="192"/>
      <c r="WKE18" s="192"/>
      <c r="WKF18" s="192"/>
      <c r="WKG18" s="192"/>
      <c r="WKH18" s="192"/>
      <c r="WKI18" s="192"/>
      <c r="WKJ18" s="192"/>
      <c r="WKK18" s="192"/>
      <c r="WKL18" s="192"/>
      <c r="WKM18" s="192"/>
      <c r="WKN18" s="192"/>
      <c r="WKO18" s="192"/>
      <c r="WKP18" s="192"/>
      <c r="WKQ18" s="192"/>
      <c r="WKR18" s="192"/>
      <c r="WKS18" s="192"/>
      <c r="WKT18" s="192"/>
      <c r="WKU18" s="192"/>
      <c r="WKV18" s="192"/>
      <c r="WKW18" s="192"/>
      <c r="WKX18" s="192"/>
      <c r="WKY18" s="192"/>
      <c r="WKZ18" s="192"/>
      <c r="WLA18" s="192"/>
      <c r="WLB18" s="192"/>
      <c r="WLC18" s="192"/>
      <c r="WLD18" s="192"/>
      <c r="WLE18" s="192"/>
      <c r="WLF18" s="192"/>
      <c r="WLG18" s="192"/>
      <c r="WLH18" s="192"/>
      <c r="WLI18" s="192"/>
      <c r="WLJ18" s="192"/>
      <c r="WLK18" s="192"/>
      <c r="WLL18" s="192"/>
      <c r="WLM18" s="192"/>
      <c r="WLN18" s="192"/>
      <c r="WLO18" s="192"/>
      <c r="WLP18" s="192"/>
      <c r="WLQ18" s="192"/>
      <c r="WLR18" s="192"/>
      <c r="WLS18" s="192"/>
      <c r="WLT18" s="192"/>
      <c r="WLU18" s="192"/>
      <c r="WLV18" s="192"/>
      <c r="WLW18" s="192"/>
      <c r="WLX18" s="192"/>
      <c r="WLY18" s="192"/>
      <c r="WLZ18" s="192"/>
      <c r="WMA18" s="192"/>
      <c r="WMB18" s="192"/>
      <c r="WMC18" s="192"/>
      <c r="WMD18" s="192"/>
      <c r="WME18" s="192"/>
      <c r="WMF18" s="192"/>
      <c r="WMG18" s="192"/>
      <c r="WMH18" s="192"/>
      <c r="WMI18" s="192"/>
      <c r="WMJ18" s="192"/>
      <c r="WMK18" s="192"/>
      <c r="WML18" s="192"/>
      <c r="WMM18" s="192"/>
      <c r="WMN18" s="192"/>
      <c r="WMO18" s="192"/>
      <c r="WMP18" s="192"/>
      <c r="WMQ18" s="192"/>
      <c r="WMR18" s="192"/>
      <c r="WMS18" s="192"/>
      <c r="WMT18" s="192"/>
      <c r="WMU18" s="192"/>
      <c r="WMV18" s="192"/>
      <c r="WMW18" s="192"/>
      <c r="WMX18" s="192"/>
      <c r="WMY18" s="192"/>
      <c r="WMZ18" s="192"/>
      <c r="WNA18" s="192"/>
      <c r="WNB18" s="192"/>
      <c r="WNC18" s="192"/>
      <c r="WND18" s="192"/>
      <c r="WNE18" s="192"/>
      <c r="WNF18" s="192"/>
      <c r="WNG18" s="192"/>
      <c r="WNH18" s="192"/>
      <c r="WNI18" s="192"/>
      <c r="WNJ18" s="192"/>
      <c r="WNK18" s="192"/>
      <c r="WNL18" s="192"/>
      <c r="WNM18" s="192"/>
      <c r="WNN18" s="192"/>
      <c r="WNO18" s="192"/>
      <c r="WNP18" s="192"/>
      <c r="WNQ18" s="192"/>
      <c r="WNR18" s="192"/>
      <c r="WNS18" s="192"/>
      <c r="WNT18" s="192"/>
      <c r="WNU18" s="192"/>
      <c r="WNV18" s="192"/>
      <c r="WNW18" s="192"/>
      <c r="WNX18" s="192"/>
      <c r="WNY18" s="192"/>
      <c r="WNZ18" s="192"/>
      <c r="WOA18" s="192"/>
      <c r="WOB18" s="192"/>
      <c r="WOC18" s="192"/>
      <c r="WOD18" s="192"/>
      <c r="WOE18" s="192"/>
      <c r="WOF18" s="192"/>
      <c r="WOG18" s="192"/>
      <c r="WOH18" s="192"/>
      <c r="WOI18" s="192"/>
      <c r="WOJ18" s="192"/>
      <c r="WOK18" s="192"/>
      <c r="WOL18" s="192"/>
      <c r="WOM18" s="192"/>
      <c r="WON18" s="192"/>
      <c r="WOO18" s="192"/>
      <c r="WOP18" s="192"/>
      <c r="WOQ18" s="192"/>
      <c r="WOR18" s="192"/>
      <c r="WOS18" s="192"/>
      <c r="WOT18" s="192"/>
      <c r="WOU18" s="192"/>
      <c r="WOV18" s="192"/>
      <c r="WOW18" s="192"/>
      <c r="WOX18" s="192"/>
      <c r="WOY18" s="192"/>
      <c r="WOZ18" s="192"/>
      <c r="WPA18" s="192"/>
      <c r="WPB18" s="192"/>
      <c r="WPC18" s="192"/>
      <c r="WPD18" s="192"/>
      <c r="WPE18" s="192"/>
      <c r="WPF18" s="192"/>
      <c r="WPG18" s="192"/>
      <c r="WPH18" s="192"/>
      <c r="WPI18" s="192"/>
      <c r="WPJ18" s="192"/>
      <c r="WPK18" s="192"/>
      <c r="WPL18" s="192"/>
      <c r="WPM18" s="192"/>
      <c r="WPN18" s="192"/>
      <c r="WPO18" s="192"/>
      <c r="WPP18" s="192"/>
      <c r="WPQ18" s="192"/>
      <c r="WPR18" s="192"/>
      <c r="WPS18" s="192"/>
      <c r="WPT18" s="192"/>
      <c r="WPU18" s="192"/>
      <c r="WPV18" s="192"/>
      <c r="WPW18" s="192"/>
      <c r="WPX18" s="192"/>
      <c r="WPY18" s="192"/>
      <c r="WPZ18" s="192"/>
      <c r="WQA18" s="192"/>
      <c r="WQB18" s="192"/>
      <c r="WQC18" s="192"/>
      <c r="WQD18" s="192"/>
      <c r="WQE18" s="192"/>
      <c r="WQF18" s="192"/>
      <c r="WQG18" s="192"/>
      <c r="WQH18" s="192"/>
      <c r="WQI18" s="192"/>
      <c r="WQJ18" s="192"/>
      <c r="WQK18" s="192"/>
      <c r="WQL18" s="192"/>
      <c r="WQM18" s="192"/>
      <c r="WQN18" s="192"/>
      <c r="WQO18" s="192"/>
      <c r="WQP18" s="192"/>
      <c r="WQQ18" s="192"/>
      <c r="WQR18" s="192"/>
      <c r="WQS18" s="192"/>
      <c r="WQT18" s="192"/>
      <c r="WQU18" s="192"/>
      <c r="WQV18" s="192"/>
      <c r="WQW18" s="192"/>
      <c r="WQX18" s="192"/>
      <c r="WQY18" s="192"/>
      <c r="WQZ18" s="192"/>
      <c r="WRA18" s="192"/>
      <c r="WRB18" s="192"/>
      <c r="WRC18" s="192"/>
      <c r="WRD18" s="192"/>
      <c r="WRE18" s="192"/>
      <c r="WRF18" s="192"/>
      <c r="WRG18" s="192"/>
      <c r="WRH18" s="192"/>
      <c r="WRI18" s="192"/>
      <c r="WRJ18" s="192"/>
      <c r="WRK18" s="192"/>
      <c r="WRL18" s="192"/>
      <c r="WRM18" s="192"/>
      <c r="WRN18" s="192"/>
      <c r="WRO18" s="192"/>
      <c r="WRP18" s="192"/>
      <c r="WRQ18" s="192"/>
      <c r="WRR18" s="192"/>
      <c r="WRS18" s="192"/>
      <c r="WRT18" s="192"/>
      <c r="WRU18" s="192"/>
      <c r="WRV18" s="192"/>
      <c r="WRW18" s="192"/>
      <c r="WRX18" s="192"/>
      <c r="WRY18" s="192"/>
      <c r="WRZ18" s="192"/>
      <c r="WSA18" s="192"/>
      <c r="WSB18" s="192"/>
      <c r="WSC18" s="192"/>
      <c r="WSD18" s="192"/>
      <c r="WSE18" s="192"/>
      <c r="WSF18" s="192"/>
      <c r="WSG18" s="192"/>
      <c r="WSH18" s="192"/>
      <c r="WSI18" s="192"/>
      <c r="WSJ18" s="192"/>
      <c r="WSK18" s="192"/>
      <c r="WSL18" s="192"/>
      <c r="WSM18" s="192"/>
      <c r="WSN18" s="192"/>
      <c r="WSO18" s="192"/>
      <c r="WSP18" s="192"/>
      <c r="WSQ18" s="192"/>
      <c r="WSR18" s="192"/>
      <c r="WSS18" s="192"/>
      <c r="WST18" s="192"/>
      <c r="WSU18" s="192"/>
      <c r="WSV18" s="192"/>
      <c r="WSW18" s="192"/>
      <c r="WSX18" s="192"/>
      <c r="WSY18" s="192"/>
      <c r="WSZ18" s="192"/>
      <c r="WTA18" s="192"/>
      <c r="WTB18" s="192"/>
      <c r="WTC18" s="192"/>
      <c r="WTD18" s="192"/>
      <c r="WTE18" s="192"/>
      <c r="WTF18" s="192"/>
      <c r="WTG18" s="192"/>
      <c r="WTH18" s="192"/>
      <c r="WTI18" s="192"/>
      <c r="WTJ18" s="192"/>
      <c r="WTK18" s="192"/>
      <c r="WTL18" s="192"/>
      <c r="WTM18" s="192"/>
      <c r="WTN18" s="192"/>
      <c r="WTO18" s="192"/>
      <c r="WTP18" s="192"/>
      <c r="WTQ18" s="192"/>
      <c r="WTR18" s="192"/>
      <c r="WTS18" s="192"/>
      <c r="WTT18" s="192"/>
      <c r="WTU18" s="192"/>
      <c r="WTV18" s="192"/>
      <c r="WTW18" s="192"/>
      <c r="WTX18" s="192"/>
      <c r="WTY18" s="192"/>
      <c r="WTZ18" s="192"/>
      <c r="WUA18" s="192"/>
      <c r="WUB18" s="192"/>
      <c r="WUC18" s="192"/>
      <c r="WUD18" s="192"/>
      <c r="WUE18" s="192"/>
      <c r="WUF18" s="192"/>
      <c r="WUG18" s="192"/>
      <c r="WUH18" s="192"/>
      <c r="WUI18" s="192"/>
      <c r="WUJ18" s="192"/>
      <c r="WUK18" s="192"/>
      <c r="WUL18" s="192"/>
      <c r="WUM18" s="192"/>
      <c r="WUN18" s="192"/>
      <c r="WUO18" s="192"/>
      <c r="WUP18" s="192"/>
      <c r="WUQ18" s="192"/>
      <c r="WUR18" s="192"/>
      <c r="WUS18" s="192"/>
      <c r="WUT18" s="192"/>
      <c r="WUU18" s="192"/>
      <c r="WUV18" s="192"/>
      <c r="WUW18" s="192"/>
      <c r="WUX18" s="192"/>
      <c r="WUY18" s="192"/>
      <c r="WUZ18" s="192"/>
      <c r="WVA18" s="192"/>
      <c r="WVB18" s="192"/>
      <c r="WVC18" s="192"/>
      <c r="WVD18" s="192"/>
      <c r="WVE18" s="192"/>
      <c r="WVF18" s="192"/>
      <c r="WVG18" s="192"/>
      <c r="WVH18" s="192"/>
      <c r="WVI18" s="192"/>
      <c r="WVJ18" s="192"/>
      <c r="WVK18" s="192"/>
      <c r="WVL18" s="192"/>
      <c r="WVM18" s="192"/>
      <c r="WVN18" s="192"/>
      <c r="WVO18" s="192"/>
      <c r="WVP18" s="192"/>
      <c r="WVQ18" s="192"/>
      <c r="WVR18" s="192"/>
      <c r="WVS18" s="192"/>
      <c r="WVT18" s="192"/>
      <c r="WVU18" s="192"/>
      <c r="WVV18" s="192"/>
      <c r="WVW18" s="192"/>
      <c r="WVX18" s="192"/>
      <c r="WVY18" s="192"/>
      <c r="WVZ18" s="192"/>
      <c r="WWA18" s="192"/>
      <c r="WWB18" s="192"/>
      <c r="WWC18" s="192"/>
      <c r="WWD18" s="192"/>
      <c r="WWE18" s="192"/>
      <c r="WWF18" s="192"/>
      <c r="WWG18" s="192"/>
      <c r="WWH18" s="192"/>
      <c r="WWI18" s="192"/>
      <c r="WWJ18" s="192"/>
      <c r="WWK18" s="192"/>
      <c r="WWL18" s="192"/>
      <c r="WWM18" s="192"/>
      <c r="WWN18" s="192"/>
      <c r="WWO18" s="192"/>
      <c r="WWP18" s="192"/>
      <c r="WWQ18" s="192"/>
      <c r="WWR18" s="192"/>
      <c r="WWS18" s="192"/>
      <c r="WWT18" s="192"/>
      <c r="WWU18" s="192"/>
      <c r="WWV18" s="192"/>
      <c r="WWW18" s="192"/>
      <c r="WWX18" s="192"/>
      <c r="WWY18" s="192"/>
      <c r="WWZ18" s="192"/>
      <c r="WXA18" s="192"/>
      <c r="WXB18" s="192"/>
      <c r="WXC18" s="192"/>
      <c r="WXD18" s="192"/>
      <c r="WXE18" s="192"/>
      <c r="WXF18" s="192"/>
      <c r="WXG18" s="192"/>
      <c r="WXH18" s="192"/>
      <c r="WXI18" s="192"/>
      <c r="WXJ18" s="192"/>
      <c r="WXK18" s="192"/>
      <c r="WXL18" s="192"/>
      <c r="WXM18" s="192"/>
      <c r="WXN18" s="192"/>
      <c r="WXO18" s="192"/>
      <c r="WXP18" s="192"/>
      <c r="WXQ18" s="192"/>
      <c r="WXR18" s="192"/>
      <c r="WXS18" s="192"/>
      <c r="WXT18" s="192"/>
      <c r="WXU18" s="192"/>
      <c r="WXV18" s="192"/>
      <c r="WXW18" s="192"/>
      <c r="WXX18" s="192"/>
      <c r="WXY18" s="192"/>
      <c r="WXZ18" s="192"/>
      <c r="WYA18" s="192"/>
      <c r="WYB18" s="192"/>
      <c r="WYC18" s="192"/>
      <c r="WYD18" s="192"/>
      <c r="WYE18" s="192"/>
      <c r="WYF18" s="192"/>
      <c r="WYG18" s="192"/>
      <c r="WYH18" s="192"/>
      <c r="WYI18" s="192"/>
      <c r="WYJ18" s="192"/>
      <c r="WYK18" s="192"/>
      <c r="WYL18" s="192"/>
      <c r="WYM18" s="192"/>
      <c r="WYN18" s="192"/>
      <c r="WYO18" s="192"/>
      <c r="WYP18" s="192"/>
      <c r="WYQ18" s="192"/>
      <c r="WYR18" s="192"/>
      <c r="WYS18" s="192"/>
      <c r="WYT18" s="192"/>
      <c r="WYU18" s="192"/>
      <c r="WYV18" s="192"/>
      <c r="WYW18" s="192"/>
      <c r="WYX18" s="192"/>
      <c r="WYY18" s="192"/>
      <c r="WYZ18" s="192"/>
      <c r="WZA18" s="192"/>
      <c r="WZB18" s="192"/>
      <c r="WZC18" s="192"/>
      <c r="WZD18" s="192"/>
      <c r="WZE18" s="192"/>
      <c r="WZF18" s="192"/>
      <c r="WZG18" s="192"/>
      <c r="WZH18" s="192"/>
      <c r="WZI18" s="192"/>
      <c r="WZJ18" s="192"/>
      <c r="WZK18" s="192"/>
      <c r="WZL18" s="192"/>
      <c r="WZM18" s="192"/>
      <c r="WZN18" s="192"/>
      <c r="WZO18" s="192"/>
      <c r="WZP18" s="192"/>
      <c r="WZQ18" s="192"/>
      <c r="WZR18" s="192"/>
      <c r="WZS18" s="192"/>
      <c r="WZT18" s="192"/>
      <c r="WZU18" s="192"/>
      <c r="WZV18" s="192"/>
      <c r="WZW18" s="192"/>
      <c r="WZX18" s="192"/>
      <c r="WZY18" s="192"/>
      <c r="WZZ18" s="192"/>
      <c r="XAA18" s="192"/>
      <c r="XAB18" s="192"/>
      <c r="XAC18" s="192"/>
      <c r="XAD18" s="192"/>
      <c r="XAE18" s="192"/>
      <c r="XAF18" s="192"/>
      <c r="XAG18" s="192"/>
      <c r="XAH18" s="192"/>
      <c r="XAI18" s="192"/>
      <c r="XAJ18" s="192"/>
      <c r="XAK18" s="192"/>
      <c r="XAL18" s="192"/>
      <c r="XAM18" s="192"/>
      <c r="XAN18" s="192"/>
      <c r="XAO18" s="192"/>
      <c r="XAP18" s="192"/>
      <c r="XAQ18" s="192"/>
      <c r="XAR18" s="192"/>
      <c r="XAS18" s="192"/>
      <c r="XAT18" s="192"/>
      <c r="XAU18" s="192"/>
      <c r="XAV18" s="192"/>
      <c r="XAW18" s="192"/>
      <c r="XAX18" s="192"/>
      <c r="XAY18" s="192"/>
      <c r="XAZ18" s="192"/>
      <c r="XBA18" s="192"/>
      <c r="XBB18" s="192"/>
      <c r="XBC18" s="192"/>
      <c r="XBD18" s="192"/>
      <c r="XBE18" s="192"/>
      <c r="XBF18" s="192"/>
      <c r="XBG18" s="192"/>
      <c r="XBH18" s="192"/>
      <c r="XBI18" s="192"/>
      <c r="XBJ18" s="192"/>
      <c r="XBK18" s="192"/>
      <c r="XBL18" s="192"/>
      <c r="XBM18" s="192"/>
      <c r="XBN18" s="192"/>
      <c r="XBO18" s="192"/>
      <c r="XBP18" s="192"/>
      <c r="XBQ18" s="192"/>
      <c r="XBR18" s="192"/>
      <c r="XBS18" s="192"/>
      <c r="XBT18" s="192"/>
      <c r="XBU18" s="192"/>
      <c r="XBV18" s="192"/>
      <c r="XBW18" s="192"/>
      <c r="XBX18" s="192"/>
      <c r="XBY18" s="192"/>
      <c r="XBZ18" s="192"/>
      <c r="XCA18" s="192"/>
      <c r="XCB18" s="192"/>
      <c r="XCC18" s="192"/>
      <c r="XCD18" s="192"/>
      <c r="XCE18" s="192"/>
      <c r="XCF18" s="192"/>
      <c r="XCG18" s="192"/>
      <c r="XCH18" s="192"/>
      <c r="XCI18" s="192"/>
      <c r="XCJ18" s="192"/>
      <c r="XCK18" s="192"/>
      <c r="XCL18" s="192"/>
      <c r="XCM18" s="192"/>
      <c r="XCN18" s="192"/>
      <c r="XCO18" s="192"/>
      <c r="XCP18" s="192"/>
      <c r="XCQ18" s="192"/>
      <c r="XCR18" s="192"/>
      <c r="XCS18" s="192"/>
      <c r="XCT18" s="192"/>
      <c r="XCU18" s="192"/>
      <c r="XCV18" s="192"/>
      <c r="XCW18" s="192"/>
      <c r="XCX18" s="192"/>
      <c r="XCY18" s="192"/>
      <c r="XCZ18" s="192"/>
      <c r="XDA18" s="192"/>
      <c r="XDB18" s="192"/>
      <c r="XDC18" s="192"/>
      <c r="XDD18" s="192"/>
      <c r="XDE18" s="192"/>
      <c r="XDF18" s="192"/>
      <c r="XDG18" s="192"/>
      <c r="XDH18" s="192"/>
      <c r="XDI18" s="192"/>
      <c r="XDJ18" s="192"/>
      <c r="XDK18" s="192"/>
      <c r="XDL18" s="192"/>
      <c r="XDM18" s="192"/>
      <c r="XDN18" s="192"/>
      <c r="XDO18" s="192"/>
      <c r="XDP18" s="192"/>
      <c r="XDQ18" s="192"/>
      <c r="XDR18" s="192"/>
    </row>
    <row r="19" spans="1:16346" ht="24.75" customHeight="1">
      <c r="B19" s="837" t="s">
        <v>792</v>
      </c>
      <c r="C19" s="682">
        <v>31773.661753527063</v>
      </c>
      <c r="D19" s="682">
        <v>34559.305152001609</v>
      </c>
      <c r="E19" s="682">
        <v>34906.307986350861</v>
      </c>
      <c r="F19" s="682">
        <v>35580.45308072582</v>
      </c>
      <c r="G19" s="682">
        <v>44334.86497548443</v>
      </c>
      <c r="H19" s="682">
        <v>44219.116317641885</v>
      </c>
      <c r="I19" s="682">
        <v>48311.354338949619</v>
      </c>
      <c r="J19" s="682">
        <v>52374.570809671059</v>
      </c>
      <c r="K19" s="682">
        <v>53787.9047492631</v>
      </c>
      <c r="L19" s="687">
        <v>53235.856286210015</v>
      </c>
    </row>
    <row r="20" spans="1:16346" s="193" customFormat="1" ht="24.75" customHeight="1">
      <c r="A20" s="192"/>
      <c r="B20" s="837" t="s">
        <v>104</v>
      </c>
      <c r="C20" s="682">
        <v>28748.267420047825</v>
      </c>
      <c r="D20" s="682">
        <v>35746.190966147195</v>
      </c>
      <c r="E20" s="682">
        <v>36378.000097098047</v>
      </c>
      <c r="F20" s="682">
        <v>34398.897880526274</v>
      </c>
      <c r="G20" s="682">
        <v>27422.732087172175</v>
      </c>
      <c r="H20" s="682">
        <v>26206.158289655246</v>
      </c>
      <c r="I20" s="682">
        <v>22872.106093488746</v>
      </c>
      <c r="J20" s="682">
        <v>22117.469080753817</v>
      </c>
      <c r="K20" s="682">
        <v>21622.021170291213</v>
      </c>
      <c r="L20" s="687">
        <v>22563.947495</v>
      </c>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c r="BC20" s="192"/>
      <c r="BD20" s="192"/>
      <c r="BE20" s="192"/>
      <c r="BF20" s="192"/>
      <c r="BG20" s="192"/>
      <c r="BH20" s="192"/>
      <c r="BI20" s="192"/>
      <c r="BJ20" s="192"/>
      <c r="BK20" s="192"/>
      <c r="BL20" s="192"/>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2"/>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c r="DT20" s="192"/>
      <c r="DU20" s="192"/>
      <c r="DV20" s="192"/>
      <c r="DW20" s="192"/>
      <c r="DX20" s="192"/>
      <c r="DY20" s="192"/>
      <c r="DZ20" s="192"/>
      <c r="EA20" s="192"/>
      <c r="EB20" s="192"/>
      <c r="EC20" s="192"/>
      <c r="ED20" s="192"/>
      <c r="EE20" s="192"/>
      <c r="EF20" s="192"/>
      <c r="EG20" s="192"/>
      <c r="EH20" s="192"/>
      <c r="EI20" s="192"/>
      <c r="EJ20" s="192"/>
      <c r="EK20" s="192"/>
      <c r="EL20" s="192"/>
      <c r="EM20" s="192"/>
      <c r="EN20" s="192"/>
      <c r="EO20" s="192"/>
      <c r="EP20" s="192"/>
      <c r="EQ20" s="192"/>
      <c r="ER20" s="192"/>
      <c r="ES20" s="192"/>
      <c r="ET20" s="192"/>
      <c r="EU20" s="192"/>
      <c r="EV20" s="192"/>
      <c r="EW20" s="192"/>
      <c r="EX20" s="192"/>
      <c r="EY20" s="192"/>
      <c r="EZ20" s="192"/>
      <c r="FA20" s="192"/>
      <c r="FB20" s="192"/>
      <c r="FC20" s="192"/>
      <c r="FD20" s="192"/>
      <c r="FE20" s="192"/>
      <c r="FF20" s="192"/>
      <c r="FG20" s="192"/>
      <c r="FH20" s="192"/>
      <c r="FI20" s="192"/>
      <c r="FJ20" s="192"/>
      <c r="FK20" s="192"/>
      <c r="FL20" s="192"/>
      <c r="FM20" s="192"/>
      <c r="FN20" s="192"/>
      <c r="FO20" s="192"/>
      <c r="FP20" s="192"/>
      <c r="FQ20" s="192"/>
      <c r="FR20" s="192"/>
      <c r="FS20" s="192"/>
      <c r="FT20" s="192"/>
      <c r="FU20" s="192"/>
      <c r="FV20" s="192"/>
      <c r="FW20" s="192"/>
      <c r="FX20" s="192"/>
      <c r="FY20" s="192"/>
      <c r="FZ20" s="192"/>
      <c r="GA20" s="192"/>
      <c r="GB20" s="192"/>
      <c r="GC20" s="192"/>
      <c r="GD20" s="192"/>
      <c r="GE20" s="192"/>
      <c r="GF20" s="192"/>
      <c r="GG20" s="192"/>
      <c r="GH20" s="192"/>
      <c r="GI20" s="192"/>
      <c r="GJ20" s="192"/>
      <c r="GK20" s="192"/>
      <c r="GL20" s="192"/>
      <c r="GM20" s="192"/>
      <c r="GN20" s="192"/>
      <c r="GO20" s="192"/>
      <c r="GP20" s="192"/>
      <c r="GQ20" s="192"/>
      <c r="GR20" s="192"/>
      <c r="GS20" s="192"/>
      <c r="GT20" s="192"/>
      <c r="GU20" s="192"/>
      <c r="GV20" s="192"/>
      <c r="GW20" s="192"/>
      <c r="GX20" s="192"/>
      <c r="GY20" s="192"/>
      <c r="GZ20" s="192"/>
      <c r="HA20" s="192"/>
      <c r="HB20" s="192"/>
      <c r="HC20" s="192"/>
      <c r="HD20" s="192"/>
      <c r="HE20" s="192"/>
      <c r="HF20" s="192"/>
      <c r="HG20" s="192"/>
      <c r="HH20" s="192"/>
      <c r="HI20" s="192"/>
      <c r="HJ20" s="192"/>
      <c r="HK20" s="192"/>
      <c r="HL20" s="192"/>
      <c r="HM20" s="192"/>
      <c r="HN20" s="192"/>
      <c r="HO20" s="192"/>
      <c r="HP20" s="192"/>
      <c r="HQ20" s="192"/>
      <c r="HR20" s="192"/>
      <c r="HS20" s="192"/>
      <c r="HT20" s="192"/>
      <c r="HU20" s="192"/>
      <c r="HV20" s="192"/>
      <c r="HW20" s="192"/>
      <c r="HX20" s="192"/>
      <c r="HY20" s="192"/>
      <c r="HZ20" s="192"/>
      <c r="IA20" s="192"/>
      <c r="IB20" s="192"/>
      <c r="IC20" s="192"/>
      <c r="ID20" s="192"/>
      <c r="IE20" s="192"/>
      <c r="IF20" s="192"/>
      <c r="IG20" s="192"/>
      <c r="IH20" s="192"/>
      <c r="II20" s="192"/>
      <c r="IJ20" s="192"/>
      <c r="IK20" s="192"/>
      <c r="IL20" s="192"/>
      <c r="IM20" s="192"/>
      <c r="IN20" s="192"/>
      <c r="IO20" s="192"/>
      <c r="IP20" s="192"/>
      <c r="IQ20" s="192"/>
      <c r="IR20" s="192"/>
      <c r="IS20" s="192"/>
      <c r="IT20" s="192"/>
      <c r="IU20" s="192"/>
      <c r="IV20" s="192"/>
      <c r="IW20" s="192"/>
      <c r="IX20" s="192"/>
      <c r="IY20" s="192"/>
      <c r="IZ20" s="192"/>
      <c r="JA20" s="192"/>
      <c r="JB20" s="192"/>
      <c r="JC20" s="192"/>
      <c r="JD20" s="192"/>
      <c r="JE20" s="192"/>
      <c r="JF20" s="192"/>
      <c r="JG20" s="192"/>
      <c r="JH20" s="192"/>
      <c r="JI20" s="192"/>
      <c r="JJ20" s="192"/>
      <c r="JK20" s="192"/>
      <c r="JL20" s="192"/>
      <c r="JM20" s="192"/>
      <c r="JN20" s="192"/>
      <c r="JO20" s="192"/>
      <c r="JP20" s="192"/>
      <c r="JQ20" s="192"/>
      <c r="JR20" s="192"/>
      <c r="JS20" s="192"/>
      <c r="JT20" s="192"/>
      <c r="JU20" s="192"/>
      <c r="JV20" s="192"/>
      <c r="JW20" s="192"/>
      <c r="JX20" s="192"/>
      <c r="JY20" s="192"/>
      <c r="JZ20" s="192"/>
      <c r="KA20" s="192"/>
      <c r="KB20" s="192"/>
      <c r="KC20" s="192"/>
      <c r="KD20" s="192"/>
      <c r="KE20" s="192"/>
      <c r="KF20" s="192"/>
      <c r="KG20" s="192"/>
      <c r="KH20" s="192"/>
      <c r="KI20" s="192"/>
      <c r="KJ20" s="192"/>
      <c r="KK20" s="192"/>
      <c r="KL20" s="192"/>
      <c r="KM20" s="192"/>
      <c r="KN20" s="192"/>
      <c r="KO20" s="192"/>
      <c r="KP20" s="192"/>
      <c r="KQ20" s="192"/>
      <c r="KR20" s="192"/>
      <c r="KS20" s="192"/>
      <c r="KT20" s="192"/>
      <c r="KU20" s="192"/>
      <c r="KV20" s="192"/>
      <c r="KW20" s="192"/>
      <c r="KX20" s="192"/>
      <c r="KY20" s="192"/>
      <c r="KZ20" s="192"/>
      <c r="LA20" s="192"/>
      <c r="LB20" s="192"/>
      <c r="LC20" s="192"/>
      <c r="LD20" s="192"/>
      <c r="LE20" s="192"/>
      <c r="LF20" s="192"/>
      <c r="LG20" s="192"/>
      <c r="LH20" s="192"/>
      <c r="LI20" s="192"/>
      <c r="LJ20" s="192"/>
      <c r="LK20" s="192"/>
      <c r="LL20" s="192"/>
      <c r="LM20" s="192"/>
      <c r="LN20" s="192"/>
      <c r="LO20" s="192"/>
      <c r="LP20" s="192"/>
      <c r="LQ20" s="192"/>
      <c r="LR20" s="192"/>
      <c r="LS20" s="192"/>
      <c r="LT20" s="192"/>
      <c r="LU20" s="192"/>
      <c r="LV20" s="192"/>
      <c r="LW20" s="192"/>
      <c r="LX20" s="192"/>
      <c r="LY20" s="192"/>
      <c r="LZ20" s="192"/>
      <c r="MA20" s="192"/>
      <c r="MB20" s="192"/>
      <c r="MC20" s="192"/>
      <c r="MD20" s="192"/>
      <c r="ME20" s="192"/>
      <c r="MF20" s="192"/>
      <c r="MG20" s="192"/>
      <c r="MH20" s="192"/>
      <c r="MI20" s="192"/>
      <c r="MJ20" s="192"/>
      <c r="MK20" s="192"/>
      <c r="ML20" s="192"/>
      <c r="MM20" s="192"/>
      <c r="MN20" s="192"/>
      <c r="MO20" s="192"/>
      <c r="MP20" s="192"/>
      <c r="MQ20" s="192"/>
      <c r="MR20" s="192"/>
      <c r="MS20" s="192"/>
      <c r="MT20" s="192"/>
      <c r="MU20" s="192"/>
      <c r="MV20" s="192"/>
      <c r="MW20" s="192"/>
      <c r="MX20" s="192"/>
      <c r="MY20" s="192"/>
      <c r="MZ20" s="192"/>
      <c r="NA20" s="192"/>
      <c r="NB20" s="192"/>
      <c r="NC20" s="192"/>
      <c r="ND20" s="192"/>
      <c r="NE20" s="192"/>
      <c r="NF20" s="192"/>
      <c r="NG20" s="192"/>
      <c r="NH20" s="192"/>
      <c r="NI20" s="192"/>
      <c r="NJ20" s="192"/>
      <c r="NK20" s="192"/>
      <c r="NL20" s="192"/>
      <c r="NM20" s="192"/>
      <c r="NN20" s="192"/>
      <c r="NO20" s="192"/>
      <c r="NP20" s="192"/>
      <c r="NQ20" s="192"/>
      <c r="NR20" s="192"/>
      <c r="NS20" s="192"/>
      <c r="NT20" s="192"/>
      <c r="NU20" s="192"/>
      <c r="NV20" s="192"/>
      <c r="NW20" s="192"/>
      <c r="NX20" s="192"/>
      <c r="NY20" s="192"/>
      <c r="NZ20" s="192"/>
      <c r="OA20" s="192"/>
      <c r="OB20" s="192"/>
      <c r="OC20" s="192"/>
      <c r="OD20" s="192"/>
      <c r="OE20" s="192"/>
      <c r="OF20" s="192"/>
      <c r="OG20" s="192"/>
      <c r="OH20" s="192"/>
      <c r="OI20" s="192"/>
      <c r="OJ20" s="192"/>
      <c r="OK20" s="192"/>
      <c r="OL20" s="192"/>
      <c r="OM20" s="192"/>
      <c r="ON20" s="192"/>
      <c r="OO20" s="192"/>
      <c r="OP20" s="192"/>
      <c r="OQ20" s="192"/>
      <c r="OR20" s="192"/>
      <c r="OS20" s="192"/>
      <c r="OT20" s="192"/>
      <c r="OU20" s="192"/>
      <c r="OV20" s="192"/>
      <c r="OW20" s="192"/>
      <c r="OX20" s="192"/>
      <c r="OY20" s="192"/>
      <c r="OZ20" s="192"/>
      <c r="PA20" s="192"/>
      <c r="PB20" s="192"/>
      <c r="PC20" s="192"/>
      <c r="PD20" s="192"/>
      <c r="PE20" s="192"/>
      <c r="PF20" s="192"/>
      <c r="PG20" s="192"/>
      <c r="PH20" s="192"/>
      <c r="PI20" s="192"/>
      <c r="PJ20" s="192"/>
      <c r="PK20" s="192"/>
      <c r="PL20" s="192"/>
      <c r="PM20" s="192"/>
      <c r="PN20" s="192"/>
      <c r="PO20" s="192"/>
      <c r="PP20" s="192"/>
      <c r="PQ20" s="192"/>
      <c r="PR20" s="192"/>
      <c r="PS20" s="192"/>
      <c r="PT20" s="192"/>
      <c r="PU20" s="192"/>
      <c r="PV20" s="192"/>
      <c r="PW20" s="192"/>
      <c r="PX20" s="192"/>
      <c r="PY20" s="192"/>
      <c r="PZ20" s="192"/>
      <c r="QA20" s="192"/>
      <c r="QB20" s="192"/>
      <c r="QC20" s="192"/>
      <c r="QD20" s="192"/>
      <c r="QE20" s="192"/>
      <c r="QF20" s="192"/>
      <c r="QG20" s="192"/>
      <c r="QH20" s="192"/>
      <c r="QI20" s="192"/>
      <c r="QJ20" s="192"/>
      <c r="QK20" s="192"/>
      <c r="QL20" s="192"/>
      <c r="QM20" s="192"/>
      <c r="QN20" s="192"/>
      <c r="QO20" s="192"/>
      <c r="QP20" s="192"/>
      <c r="QQ20" s="192"/>
      <c r="QR20" s="192"/>
      <c r="QS20" s="192"/>
      <c r="QT20" s="192"/>
      <c r="QU20" s="192"/>
      <c r="QV20" s="192"/>
      <c r="QW20" s="192"/>
      <c r="QX20" s="192"/>
      <c r="QY20" s="192"/>
      <c r="QZ20" s="192"/>
      <c r="RA20" s="192"/>
      <c r="RB20" s="192"/>
      <c r="RC20" s="192"/>
      <c r="RD20" s="192"/>
      <c r="RE20" s="192"/>
      <c r="RF20" s="192"/>
      <c r="RG20" s="192"/>
      <c r="RH20" s="192"/>
      <c r="RI20" s="192"/>
      <c r="RJ20" s="192"/>
      <c r="RK20" s="192"/>
      <c r="RL20" s="192"/>
      <c r="RM20" s="192"/>
      <c r="RN20" s="192"/>
      <c r="RO20" s="192"/>
      <c r="RP20" s="192"/>
      <c r="RQ20" s="192"/>
      <c r="RR20" s="192"/>
      <c r="RS20" s="192"/>
      <c r="RT20" s="192"/>
      <c r="RU20" s="192"/>
      <c r="RV20" s="192"/>
      <c r="RW20" s="192"/>
      <c r="RX20" s="192"/>
      <c r="RY20" s="192"/>
      <c r="RZ20" s="192"/>
      <c r="SA20" s="192"/>
      <c r="SB20" s="192"/>
      <c r="SC20" s="192"/>
      <c r="SD20" s="192"/>
      <c r="SE20" s="192"/>
      <c r="SF20" s="192"/>
      <c r="SG20" s="192"/>
      <c r="SH20" s="192"/>
      <c r="SI20" s="192"/>
      <c r="SJ20" s="192"/>
      <c r="SK20" s="192"/>
      <c r="SL20" s="192"/>
      <c r="SM20" s="192"/>
      <c r="SN20" s="192"/>
      <c r="SO20" s="192"/>
      <c r="SP20" s="192"/>
      <c r="SQ20" s="192"/>
      <c r="SR20" s="192"/>
      <c r="SS20" s="192"/>
      <c r="ST20" s="192"/>
      <c r="SU20" s="192"/>
      <c r="SV20" s="192"/>
      <c r="SW20" s="192"/>
      <c r="SX20" s="192"/>
      <c r="SY20" s="192"/>
      <c r="SZ20" s="192"/>
      <c r="TA20" s="192"/>
      <c r="TB20" s="192"/>
      <c r="TC20" s="192"/>
      <c r="TD20" s="192"/>
      <c r="TE20" s="192"/>
      <c r="TF20" s="192"/>
      <c r="TG20" s="192"/>
      <c r="TH20" s="192"/>
      <c r="TI20" s="192"/>
      <c r="TJ20" s="192"/>
      <c r="TK20" s="192"/>
      <c r="TL20" s="192"/>
      <c r="TM20" s="192"/>
      <c r="TN20" s="192"/>
      <c r="TO20" s="192"/>
      <c r="TP20" s="192"/>
      <c r="TQ20" s="192"/>
      <c r="TR20" s="192"/>
      <c r="TS20" s="192"/>
      <c r="TT20" s="192"/>
      <c r="TU20" s="192"/>
      <c r="TV20" s="192"/>
      <c r="TW20" s="192"/>
      <c r="TX20" s="192"/>
      <c r="TY20" s="192"/>
      <c r="TZ20" s="192"/>
      <c r="UA20" s="192"/>
      <c r="UB20" s="192"/>
      <c r="UC20" s="192"/>
      <c r="UD20" s="192"/>
      <c r="UE20" s="192"/>
      <c r="UF20" s="192"/>
      <c r="UG20" s="192"/>
      <c r="UH20" s="192"/>
      <c r="UI20" s="192"/>
      <c r="UJ20" s="192"/>
      <c r="UK20" s="192"/>
      <c r="UL20" s="192"/>
      <c r="UM20" s="192"/>
      <c r="UN20" s="192"/>
      <c r="UO20" s="192"/>
      <c r="UP20" s="192"/>
      <c r="UQ20" s="192"/>
      <c r="UR20" s="192"/>
      <c r="US20" s="192"/>
      <c r="UT20" s="192"/>
      <c r="UU20" s="192"/>
      <c r="UV20" s="192"/>
      <c r="UW20" s="192"/>
      <c r="UX20" s="192"/>
      <c r="UY20" s="192"/>
      <c r="UZ20" s="192"/>
      <c r="VA20" s="192"/>
      <c r="VB20" s="192"/>
      <c r="VC20" s="192"/>
      <c r="VD20" s="192"/>
      <c r="VE20" s="192"/>
      <c r="VF20" s="192"/>
      <c r="VG20" s="192"/>
      <c r="VH20" s="192"/>
      <c r="VI20" s="192"/>
      <c r="VJ20" s="192"/>
      <c r="VK20" s="192"/>
      <c r="VL20" s="192"/>
      <c r="VM20" s="192"/>
      <c r="VN20" s="192"/>
      <c r="VO20" s="192"/>
      <c r="VP20" s="192"/>
      <c r="VQ20" s="192"/>
      <c r="VR20" s="192"/>
      <c r="VS20" s="192"/>
      <c r="VT20" s="192"/>
      <c r="VU20" s="192"/>
      <c r="VV20" s="192"/>
      <c r="VW20" s="192"/>
      <c r="VX20" s="192"/>
      <c r="VY20" s="192"/>
      <c r="VZ20" s="192"/>
      <c r="WA20" s="192"/>
      <c r="WB20" s="192"/>
      <c r="WC20" s="192"/>
      <c r="WD20" s="192"/>
      <c r="WE20" s="192"/>
      <c r="WF20" s="192"/>
      <c r="WG20" s="192"/>
      <c r="WH20" s="192"/>
      <c r="WI20" s="192"/>
      <c r="WJ20" s="192"/>
      <c r="WK20" s="192"/>
      <c r="WL20" s="192"/>
      <c r="WM20" s="192"/>
      <c r="WN20" s="192"/>
      <c r="WO20" s="192"/>
      <c r="WP20" s="192"/>
      <c r="WQ20" s="192"/>
      <c r="WR20" s="192"/>
      <c r="WS20" s="192"/>
      <c r="WT20" s="192"/>
      <c r="WU20" s="192"/>
      <c r="WV20" s="192"/>
      <c r="WW20" s="192"/>
      <c r="WX20" s="192"/>
      <c r="WY20" s="192"/>
      <c r="WZ20" s="192"/>
      <c r="XA20" s="192"/>
      <c r="XB20" s="192"/>
      <c r="XC20" s="192"/>
      <c r="XD20" s="192"/>
      <c r="XE20" s="192"/>
      <c r="XF20" s="192"/>
      <c r="XG20" s="192"/>
      <c r="XH20" s="192"/>
      <c r="XI20" s="192"/>
      <c r="XJ20" s="192"/>
      <c r="XK20" s="192"/>
      <c r="XL20" s="192"/>
      <c r="XM20" s="192"/>
      <c r="XN20" s="192"/>
      <c r="XO20" s="192"/>
      <c r="XP20" s="192"/>
      <c r="XQ20" s="192"/>
      <c r="XR20" s="192"/>
      <c r="XS20" s="192"/>
      <c r="XT20" s="192"/>
      <c r="XU20" s="192"/>
      <c r="XV20" s="192"/>
      <c r="XW20" s="192"/>
      <c r="XX20" s="192"/>
      <c r="XY20" s="192"/>
      <c r="XZ20" s="192"/>
      <c r="YA20" s="192"/>
      <c r="YB20" s="192"/>
      <c r="YC20" s="192"/>
      <c r="YD20" s="192"/>
      <c r="YE20" s="192"/>
      <c r="YF20" s="192"/>
      <c r="YG20" s="192"/>
      <c r="YH20" s="192"/>
      <c r="YI20" s="192"/>
      <c r="YJ20" s="192"/>
      <c r="YK20" s="192"/>
      <c r="YL20" s="192"/>
      <c r="YM20" s="192"/>
      <c r="YN20" s="192"/>
      <c r="YO20" s="192"/>
      <c r="YP20" s="192"/>
      <c r="YQ20" s="192"/>
      <c r="YR20" s="192"/>
      <c r="YS20" s="192"/>
      <c r="YT20" s="192"/>
      <c r="YU20" s="192"/>
      <c r="YV20" s="192"/>
      <c r="YW20" s="192"/>
      <c r="YX20" s="192"/>
      <c r="YY20" s="192"/>
      <c r="YZ20" s="192"/>
      <c r="ZA20" s="192"/>
      <c r="ZB20" s="192"/>
      <c r="ZC20" s="192"/>
      <c r="ZD20" s="192"/>
      <c r="ZE20" s="192"/>
      <c r="ZF20" s="192"/>
      <c r="ZG20" s="192"/>
      <c r="ZH20" s="192"/>
      <c r="ZI20" s="192"/>
      <c r="ZJ20" s="192"/>
      <c r="ZK20" s="192"/>
      <c r="ZL20" s="192"/>
      <c r="ZM20" s="192"/>
      <c r="ZN20" s="192"/>
      <c r="ZO20" s="192"/>
      <c r="ZP20" s="192"/>
      <c r="ZQ20" s="192"/>
      <c r="ZR20" s="192"/>
      <c r="ZS20" s="192"/>
      <c r="ZT20" s="192"/>
      <c r="ZU20" s="192"/>
      <c r="ZV20" s="192"/>
      <c r="ZW20" s="192"/>
      <c r="ZX20" s="192"/>
      <c r="ZY20" s="192"/>
      <c r="ZZ20" s="192"/>
      <c r="AAA20" s="192"/>
      <c r="AAB20" s="192"/>
      <c r="AAC20" s="192"/>
      <c r="AAD20" s="192"/>
      <c r="AAE20" s="192"/>
      <c r="AAF20" s="192"/>
      <c r="AAG20" s="192"/>
      <c r="AAH20" s="192"/>
      <c r="AAI20" s="192"/>
      <c r="AAJ20" s="192"/>
      <c r="AAK20" s="192"/>
      <c r="AAL20" s="192"/>
      <c r="AAM20" s="192"/>
      <c r="AAN20" s="192"/>
      <c r="AAO20" s="192"/>
      <c r="AAP20" s="192"/>
      <c r="AAQ20" s="192"/>
      <c r="AAR20" s="192"/>
      <c r="AAS20" s="192"/>
      <c r="AAT20" s="192"/>
      <c r="AAU20" s="192"/>
      <c r="AAV20" s="192"/>
      <c r="AAW20" s="192"/>
      <c r="AAX20" s="192"/>
      <c r="AAY20" s="192"/>
      <c r="AAZ20" s="192"/>
      <c r="ABA20" s="192"/>
      <c r="ABB20" s="192"/>
      <c r="ABC20" s="192"/>
      <c r="ABD20" s="192"/>
      <c r="ABE20" s="192"/>
      <c r="ABF20" s="192"/>
      <c r="ABG20" s="192"/>
      <c r="ABH20" s="192"/>
      <c r="ABI20" s="192"/>
      <c r="ABJ20" s="192"/>
      <c r="ABK20" s="192"/>
      <c r="ABL20" s="192"/>
      <c r="ABM20" s="192"/>
      <c r="ABN20" s="192"/>
      <c r="ABO20" s="192"/>
      <c r="ABP20" s="192"/>
      <c r="ABQ20" s="192"/>
      <c r="ABR20" s="192"/>
      <c r="ABS20" s="192"/>
      <c r="ABT20" s="192"/>
      <c r="ABU20" s="192"/>
      <c r="ABV20" s="192"/>
      <c r="ABW20" s="192"/>
      <c r="ABX20" s="192"/>
      <c r="ABY20" s="192"/>
      <c r="ABZ20" s="192"/>
      <c r="ACA20" s="192"/>
      <c r="ACB20" s="192"/>
      <c r="ACC20" s="192"/>
      <c r="ACD20" s="192"/>
      <c r="ACE20" s="192"/>
      <c r="ACF20" s="192"/>
      <c r="ACG20" s="192"/>
      <c r="ACH20" s="192"/>
      <c r="ACI20" s="192"/>
      <c r="ACJ20" s="192"/>
      <c r="ACK20" s="192"/>
      <c r="ACL20" s="192"/>
      <c r="ACM20" s="192"/>
      <c r="ACN20" s="192"/>
      <c r="ACO20" s="192"/>
      <c r="ACP20" s="192"/>
      <c r="ACQ20" s="192"/>
      <c r="ACR20" s="192"/>
      <c r="ACS20" s="192"/>
      <c r="ACT20" s="192"/>
      <c r="ACU20" s="192"/>
      <c r="ACV20" s="192"/>
      <c r="ACW20" s="192"/>
      <c r="ACX20" s="192"/>
      <c r="ACY20" s="192"/>
      <c r="ACZ20" s="192"/>
      <c r="ADA20" s="192"/>
      <c r="ADB20" s="192"/>
      <c r="ADC20" s="192"/>
      <c r="ADD20" s="192"/>
      <c r="ADE20" s="192"/>
      <c r="ADF20" s="192"/>
      <c r="ADG20" s="192"/>
      <c r="ADH20" s="192"/>
      <c r="ADI20" s="192"/>
      <c r="ADJ20" s="192"/>
      <c r="ADK20" s="192"/>
      <c r="ADL20" s="192"/>
      <c r="ADM20" s="192"/>
      <c r="ADN20" s="192"/>
      <c r="ADO20" s="192"/>
      <c r="ADP20" s="192"/>
      <c r="ADQ20" s="192"/>
      <c r="ADR20" s="192"/>
      <c r="ADS20" s="192"/>
      <c r="ADT20" s="192"/>
      <c r="ADU20" s="192"/>
      <c r="ADV20" s="192"/>
      <c r="ADW20" s="192"/>
      <c r="ADX20" s="192"/>
      <c r="ADY20" s="192"/>
      <c r="ADZ20" s="192"/>
      <c r="AEA20" s="192"/>
      <c r="AEB20" s="192"/>
      <c r="AEC20" s="192"/>
      <c r="AED20" s="192"/>
      <c r="AEE20" s="192"/>
      <c r="AEF20" s="192"/>
      <c r="AEG20" s="192"/>
      <c r="AEH20" s="192"/>
      <c r="AEI20" s="192"/>
      <c r="AEJ20" s="192"/>
      <c r="AEK20" s="192"/>
      <c r="AEL20" s="192"/>
      <c r="AEM20" s="192"/>
      <c r="AEN20" s="192"/>
      <c r="AEO20" s="192"/>
      <c r="AEP20" s="192"/>
      <c r="AEQ20" s="192"/>
      <c r="AER20" s="192"/>
      <c r="AES20" s="192"/>
      <c r="AET20" s="192"/>
      <c r="AEU20" s="192"/>
      <c r="AEV20" s="192"/>
      <c r="AEW20" s="192"/>
      <c r="AEX20" s="192"/>
      <c r="AEY20" s="192"/>
      <c r="AEZ20" s="192"/>
      <c r="AFA20" s="192"/>
      <c r="AFB20" s="192"/>
      <c r="AFC20" s="192"/>
      <c r="AFD20" s="192"/>
      <c r="AFE20" s="192"/>
      <c r="AFF20" s="192"/>
      <c r="AFG20" s="192"/>
      <c r="AFH20" s="192"/>
      <c r="AFI20" s="192"/>
      <c r="AFJ20" s="192"/>
      <c r="AFK20" s="192"/>
      <c r="AFL20" s="192"/>
      <c r="AFM20" s="192"/>
      <c r="AFN20" s="192"/>
      <c r="AFO20" s="192"/>
      <c r="AFP20" s="192"/>
      <c r="AFQ20" s="192"/>
      <c r="AFR20" s="192"/>
      <c r="AFS20" s="192"/>
      <c r="AFT20" s="192"/>
      <c r="AFU20" s="192"/>
      <c r="AFV20" s="192"/>
      <c r="AFW20" s="192"/>
      <c r="AFX20" s="192"/>
      <c r="AFY20" s="192"/>
      <c r="AFZ20" s="192"/>
      <c r="AGA20" s="192"/>
      <c r="AGB20" s="192"/>
      <c r="AGC20" s="192"/>
      <c r="AGD20" s="192"/>
      <c r="AGE20" s="192"/>
      <c r="AGF20" s="192"/>
      <c r="AGG20" s="192"/>
      <c r="AGH20" s="192"/>
      <c r="AGI20" s="192"/>
      <c r="AGJ20" s="192"/>
      <c r="AGK20" s="192"/>
      <c r="AGL20" s="192"/>
      <c r="AGM20" s="192"/>
      <c r="AGN20" s="192"/>
      <c r="AGO20" s="192"/>
      <c r="AGP20" s="192"/>
      <c r="AGQ20" s="192"/>
      <c r="AGR20" s="192"/>
      <c r="AGS20" s="192"/>
      <c r="AGT20" s="192"/>
      <c r="AGU20" s="192"/>
      <c r="AGV20" s="192"/>
      <c r="AGW20" s="192"/>
      <c r="AGX20" s="192"/>
      <c r="AGY20" s="192"/>
      <c r="AGZ20" s="192"/>
      <c r="AHA20" s="192"/>
      <c r="AHB20" s="192"/>
      <c r="AHC20" s="192"/>
      <c r="AHD20" s="192"/>
      <c r="AHE20" s="192"/>
      <c r="AHF20" s="192"/>
      <c r="AHG20" s="192"/>
      <c r="AHH20" s="192"/>
      <c r="AHI20" s="192"/>
      <c r="AHJ20" s="192"/>
      <c r="AHK20" s="192"/>
      <c r="AHL20" s="192"/>
      <c r="AHM20" s="192"/>
      <c r="AHN20" s="192"/>
      <c r="AHO20" s="192"/>
      <c r="AHP20" s="192"/>
      <c r="AHQ20" s="192"/>
      <c r="AHR20" s="192"/>
      <c r="AHS20" s="192"/>
      <c r="AHT20" s="192"/>
      <c r="AHU20" s="192"/>
      <c r="AHV20" s="192"/>
      <c r="AHW20" s="192"/>
      <c r="AHX20" s="192"/>
      <c r="AHY20" s="192"/>
      <c r="AHZ20" s="192"/>
      <c r="AIA20" s="192"/>
      <c r="AIB20" s="192"/>
      <c r="AIC20" s="192"/>
      <c r="AID20" s="192"/>
      <c r="AIE20" s="192"/>
      <c r="AIF20" s="192"/>
      <c r="AIG20" s="192"/>
      <c r="AIH20" s="192"/>
      <c r="AII20" s="192"/>
      <c r="AIJ20" s="192"/>
      <c r="AIK20" s="192"/>
      <c r="AIL20" s="192"/>
      <c r="AIM20" s="192"/>
      <c r="AIN20" s="192"/>
      <c r="AIO20" s="192"/>
      <c r="AIP20" s="192"/>
      <c r="AIQ20" s="192"/>
      <c r="AIR20" s="192"/>
      <c r="AIS20" s="192"/>
      <c r="AIT20" s="192"/>
      <c r="AIU20" s="192"/>
      <c r="AIV20" s="192"/>
      <c r="AIW20" s="192"/>
      <c r="AIX20" s="192"/>
      <c r="AIY20" s="192"/>
      <c r="AIZ20" s="192"/>
      <c r="AJA20" s="192"/>
      <c r="AJB20" s="192"/>
      <c r="AJC20" s="192"/>
      <c r="AJD20" s="192"/>
      <c r="AJE20" s="192"/>
      <c r="AJF20" s="192"/>
      <c r="AJG20" s="192"/>
      <c r="AJH20" s="192"/>
      <c r="AJI20" s="192"/>
      <c r="AJJ20" s="192"/>
      <c r="AJK20" s="192"/>
      <c r="AJL20" s="192"/>
      <c r="AJM20" s="192"/>
      <c r="AJN20" s="192"/>
      <c r="AJO20" s="192"/>
      <c r="AJP20" s="192"/>
      <c r="AJQ20" s="192"/>
      <c r="AJR20" s="192"/>
      <c r="AJS20" s="192"/>
      <c r="AJT20" s="192"/>
      <c r="AJU20" s="192"/>
      <c r="AJV20" s="192"/>
      <c r="AJW20" s="192"/>
      <c r="AJX20" s="192"/>
      <c r="AJY20" s="192"/>
      <c r="AJZ20" s="192"/>
      <c r="AKA20" s="192"/>
      <c r="AKB20" s="192"/>
      <c r="AKC20" s="192"/>
      <c r="AKD20" s="192"/>
      <c r="AKE20" s="192"/>
      <c r="AKF20" s="192"/>
      <c r="AKG20" s="192"/>
      <c r="AKH20" s="192"/>
      <c r="AKI20" s="192"/>
      <c r="AKJ20" s="192"/>
      <c r="AKK20" s="192"/>
      <c r="AKL20" s="192"/>
      <c r="AKM20" s="192"/>
      <c r="AKN20" s="192"/>
      <c r="AKO20" s="192"/>
      <c r="AKP20" s="192"/>
      <c r="AKQ20" s="192"/>
      <c r="AKR20" s="192"/>
      <c r="AKS20" s="192"/>
      <c r="AKT20" s="192"/>
      <c r="AKU20" s="192"/>
      <c r="AKV20" s="192"/>
      <c r="AKW20" s="192"/>
      <c r="AKX20" s="192"/>
      <c r="AKY20" s="192"/>
      <c r="AKZ20" s="192"/>
      <c r="ALA20" s="192"/>
      <c r="ALB20" s="192"/>
      <c r="ALC20" s="192"/>
      <c r="ALD20" s="192"/>
      <c r="ALE20" s="192"/>
      <c r="ALF20" s="192"/>
      <c r="ALG20" s="192"/>
      <c r="ALH20" s="192"/>
      <c r="ALI20" s="192"/>
      <c r="ALJ20" s="192"/>
      <c r="ALK20" s="192"/>
      <c r="ALL20" s="192"/>
      <c r="ALM20" s="192"/>
      <c r="ALN20" s="192"/>
      <c r="ALO20" s="192"/>
      <c r="ALP20" s="192"/>
      <c r="ALQ20" s="192"/>
      <c r="ALR20" s="192"/>
      <c r="ALS20" s="192"/>
      <c r="ALT20" s="192"/>
      <c r="ALU20" s="192"/>
      <c r="ALV20" s="192"/>
      <c r="ALW20" s="192"/>
      <c r="ALX20" s="192"/>
      <c r="ALY20" s="192"/>
      <c r="ALZ20" s="192"/>
      <c r="AMA20" s="192"/>
      <c r="AMB20" s="192"/>
      <c r="AMC20" s="192"/>
      <c r="AMD20" s="192"/>
      <c r="AME20" s="192"/>
      <c r="AMF20" s="192"/>
      <c r="AMG20" s="192"/>
      <c r="AMH20" s="192"/>
      <c r="AMI20" s="192"/>
      <c r="AMJ20" s="192"/>
      <c r="AMK20" s="192"/>
      <c r="AML20" s="192"/>
      <c r="AMM20" s="192"/>
      <c r="AMN20" s="192"/>
      <c r="AMO20" s="192"/>
      <c r="AMP20" s="192"/>
      <c r="AMQ20" s="192"/>
      <c r="AMR20" s="192"/>
      <c r="AMS20" s="192"/>
      <c r="AMT20" s="192"/>
      <c r="AMU20" s="192"/>
      <c r="AMV20" s="192"/>
      <c r="AMW20" s="192"/>
      <c r="AMX20" s="192"/>
      <c r="AMY20" s="192"/>
      <c r="AMZ20" s="192"/>
      <c r="ANA20" s="192"/>
      <c r="ANB20" s="192"/>
      <c r="ANC20" s="192"/>
      <c r="AND20" s="192"/>
      <c r="ANE20" s="192"/>
      <c r="ANF20" s="192"/>
      <c r="ANG20" s="192"/>
      <c r="ANH20" s="192"/>
      <c r="ANI20" s="192"/>
      <c r="ANJ20" s="192"/>
      <c r="ANK20" s="192"/>
      <c r="ANL20" s="192"/>
      <c r="ANM20" s="192"/>
      <c r="ANN20" s="192"/>
      <c r="ANO20" s="192"/>
      <c r="ANP20" s="192"/>
      <c r="ANQ20" s="192"/>
      <c r="ANR20" s="192"/>
      <c r="ANS20" s="192"/>
      <c r="ANT20" s="192"/>
      <c r="ANU20" s="192"/>
      <c r="ANV20" s="192"/>
      <c r="ANW20" s="192"/>
      <c r="ANX20" s="192"/>
      <c r="ANY20" s="192"/>
      <c r="ANZ20" s="192"/>
      <c r="AOA20" s="192"/>
      <c r="AOB20" s="192"/>
      <c r="AOC20" s="192"/>
      <c r="AOD20" s="192"/>
      <c r="AOE20" s="192"/>
      <c r="AOF20" s="192"/>
      <c r="AOG20" s="192"/>
      <c r="AOH20" s="192"/>
      <c r="AOI20" s="192"/>
      <c r="AOJ20" s="192"/>
      <c r="AOK20" s="192"/>
      <c r="AOL20" s="192"/>
      <c r="AOM20" s="192"/>
      <c r="AON20" s="192"/>
      <c r="AOO20" s="192"/>
      <c r="AOP20" s="192"/>
      <c r="AOQ20" s="192"/>
      <c r="AOR20" s="192"/>
      <c r="AOS20" s="192"/>
      <c r="AOT20" s="192"/>
      <c r="AOU20" s="192"/>
      <c r="AOV20" s="192"/>
      <c r="AOW20" s="192"/>
      <c r="AOX20" s="192"/>
      <c r="AOY20" s="192"/>
      <c r="AOZ20" s="192"/>
      <c r="APA20" s="192"/>
      <c r="APB20" s="192"/>
      <c r="APC20" s="192"/>
      <c r="APD20" s="192"/>
      <c r="APE20" s="192"/>
      <c r="APF20" s="192"/>
      <c r="APG20" s="192"/>
      <c r="APH20" s="192"/>
      <c r="API20" s="192"/>
      <c r="APJ20" s="192"/>
      <c r="APK20" s="192"/>
      <c r="APL20" s="192"/>
      <c r="APM20" s="192"/>
      <c r="APN20" s="192"/>
      <c r="APO20" s="192"/>
      <c r="APP20" s="192"/>
      <c r="APQ20" s="192"/>
      <c r="APR20" s="192"/>
      <c r="APS20" s="192"/>
      <c r="APT20" s="192"/>
      <c r="APU20" s="192"/>
      <c r="APV20" s="192"/>
      <c r="APW20" s="192"/>
      <c r="APX20" s="192"/>
      <c r="APY20" s="192"/>
      <c r="APZ20" s="192"/>
      <c r="AQA20" s="192"/>
      <c r="AQB20" s="192"/>
      <c r="AQC20" s="192"/>
      <c r="AQD20" s="192"/>
      <c r="AQE20" s="192"/>
      <c r="AQF20" s="192"/>
      <c r="AQG20" s="192"/>
      <c r="AQH20" s="192"/>
      <c r="AQI20" s="192"/>
      <c r="AQJ20" s="192"/>
      <c r="AQK20" s="192"/>
      <c r="AQL20" s="192"/>
      <c r="AQM20" s="192"/>
      <c r="AQN20" s="192"/>
      <c r="AQO20" s="192"/>
      <c r="AQP20" s="192"/>
      <c r="AQQ20" s="192"/>
      <c r="AQR20" s="192"/>
      <c r="AQS20" s="192"/>
      <c r="AQT20" s="192"/>
      <c r="AQU20" s="192"/>
      <c r="AQV20" s="192"/>
      <c r="AQW20" s="192"/>
      <c r="AQX20" s="192"/>
      <c r="AQY20" s="192"/>
      <c r="AQZ20" s="192"/>
      <c r="ARA20" s="192"/>
      <c r="ARB20" s="192"/>
      <c r="ARC20" s="192"/>
      <c r="ARD20" s="192"/>
      <c r="ARE20" s="192"/>
      <c r="ARF20" s="192"/>
      <c r="ARG20" s="192"/>
      <c r="ARH20" s="192"/>
      <c r="ARI20" s="192"/>
      <c r="ARJ20" s="192"/>
      <c r="ARK20" s="192"/>
      <c r="ARL20" s="192"/>
      <c r="ARM20" s="192"/>
      <c r="ARN20" s="192"/>
      <c r="ARO20" s="192"/>
      <c r="ARP20" s="192"/>
      <c r="ARQ20" s="192"/>
      <c r="ARR20" s="192"/>
      <c r="ARS20" s="192"/>
      <c r="ART20" s="192"/>
      <c r="ARU20" s="192"/>
      <c r="ARV20" s="192"/>
      <c r="ARW20" s="192"/>
      <c r="ARX20" s="192"/>
      <c r="ARY20" s="192"/>
      <c r="ARZ20" s="192"/>
      <c r="ASA20" s="192"/>
      <c r="ASB20" s="192"/>
      <c r="ASC20" s="192"/>
      <c r="ASD20" s="192"/>
      <c r="ASE20" s="192"/>
      <c r="ASF20" s="192"/>
      <c r="ASG20" s="192"/>
      <c r="ASH20" s="192"/>
      <c r="ASI20" s="192"/>
      <c r="ASJ20" s="192"/>
      <c r="ASK20" s="192"/>
      <c r="ASL20" s="192"/>
      <c r="ASM20" s="192"/>
      <c r="ASN20" s="192"/>
      <c r="ASO20" s="192"/>
      <c r="ASP20" s="192"/>
      <c r="ASQ20" s="192"/>
      <c r="ASR20" s="192"/>
      <c r="ASS20" s="192"/>
      <c r="AST20" s="192"/>
      <c r="ASU20" s="192"/>
      <c r="ASV20" s="192"/>
      <c r="ASW20" s="192"/>
      <c r="ASX20" s="192"/>
      <c r="ASY20" s="192"/>
      <c r="ASZ20" s="192"/>
      <c r="ATA20" s="192"/>
      <c r="ATB20" s="192"/>
      <c r="ATC20" s="192"/>
      <c r="ATD20" s="192"/>
      <c r="ATE20" s="192"/>
      <c r="ATF20" s="192"/>
      <c r="ATG20" s="192"/>
      <c r="ATH20" s="192"/>
      <c r="ATI20" s="192"/>
      <c r="ATJ20" s="192"/>
      <c r="ATK20" s="192"/>
      <c r="ATL20" s="192"/>
      <c r="ATM20" s="192"/>
      <c r="ATN20" s="192"/>
      <c r="ATO20" s="192"/>
      <c r="ATP20" s="192"/>
      <c r="ATQ20" s="192"/>
      <c r="ATR20" s="192"/>
      <c r="ATS20" s="192"/>
      <c r="ATT20" s="192"/>
      <c r="ATU20" s="192"/>
      <c r="ATV20" s="192"/>
      <c r="ATW20" s="192"/>
      <c r="ATX20" s="192"/>
      <c r="ATY20" s="192"/>
      <c r="ATZ20" s="192"/>
      <c r="AUA20" s="192"/>
      <c r="AUB20" s="192"/>
      <c r="AUC20" s="192"/>
      <c r="AUD20" s="192"/>
      <c r="AUE20" s="192"/>
      <c r="AUF20" s="192"/>
      <c r="AUG20" s="192"/>
      <c r="AUH20" s="192"/>
      <c r="AUI20" s="192"/>
      <c r="AUJ20" s="192"/>
      <c r="AUK20" s="192"/>
      <c r="AUL20" s="192"/>
      <c r="AUM20" s="192"/>
      <c r="AUN20" s="192"/>
      <c r="AUO20" s="192"/>
      <c r="AUP20" s="192"/>
      <c r="AUQ20" s="192"/>
      <c r="AUR20" s="192"/>
      <c r="AUS20" s="192"/>
      <c r="AUT20" s="192"/>
      <c r="AUU20" s="192"/>
      <c r="AUV20" s="192"/>
      <c r="AUW20" s="192"/>
      <c r="AUX20" s="192"/>
      <c r="AUY20" s="192"/>
      <c r="AUZ20" s="192"/>
      <c r="AVA20" s="192"/>
      <c r="AVB20" s="192"/>
      <c r="AVC20" s="192"/>
      <c r="AVD20" s="192"/>
      <c r="AVE20" s="192"/>
      <c r="AVF20" s="192"/>
      <c r="AVG20" s="192"/>
      <c r="AVH20" s="192"/>
      <c r="AVI20" s="192"/>
      <c r="AVJ20" s="192"/>
      <c r="AVK20" s="192"/>
      <c r="AVL20" s="192"/>
      <c r="AVM20" s="192"/>
      <c r="AVN20" s="192"/>
      <c r="AVO20" s="192"/>
      <c r="AVP20" s="192"/>
      <c r="AVQ20" s="192"/>
      <c r="AVR20" s="192"/>
      <c r="AVS20" s="192"/>
      <c r="AVT20" s="192"/>
      <c r="AVU20" s="192"/>
      <c r="AVV20" s="192"/>
      <c r="AVW20" s="192"/>
      <c r="AVX20" s="192"/>
      <c r="AVY20" s="192"/>
      <c r="AVZ20" s="192"/>
      <c r="AWA20" s="192"/>
      <c r="AWB20" s="192"/>
      <c r="AWC20" s="192"/>
      <c r="AWD20" s="192"/>
      <c r="AWE20" s="192"/>
      <c r="AWF20" s="192"/>
      <c r="AWG20" s="192"/>
      <c r="AWH20" s="192"/>
      <c r="AWI20" s="192"/>
      <c r="AWJ20" s="192"/>
      <c r="AWK20" s="192"/>
      <c r="AWL20" s="192"/>
      <c r="AWM20" s="192"/>
      <c r="AWN20" s="192"/>
      <c r="AWO20" s="192"/>
      <c r="AWP20" s="192"/>
      <c r="AWQ20" s="192"/>
      <c r="AWR20" s="192"/>
      <c r="AWS20" s="192"/>
      <c r="AWT20" s="192"/>
      <c r="AWU20" s="192"/>
      <c r="AWV20" s="192"/>
      <c r="AWW20" s="192"/>
      <c r="AWX20" s="192"/>
      <c r="AWY20" s="192"/>
      <c r="AWZ20" s="192"/>
      <c r="AXA20" s="192"/>
      <c r="AXB20" s="192"/>
      <c r="AXC20" s="192"/>
      <c r="AXD20" s="192"/>
      <c r="AXE20" s="192"/>
      <c r="AXF20" s="192"/>
      <c r="AXG20" s="192"/>
      <c r="AXH20" s="192"/>
      <c r="AXI20" s="192"/>
      <c r="AXJ20" s="192"/>
      <c r="AXK20" s="192"/>
      <c r="AXL20" s="192"/>
      <c r="AXM20" s="192"/>
      <c r="AXN20" s="192"/>
      <c r="AXO20" s="192"/>
      <c r="AXP20" s="192"/>
      <c r="AXQ20" s="192"/>
      <c r="AXR20" s="192"/>
      <c r="AXS20" s="192"/>
      <c r="AXT20" s="192"/>
      <c r="AXU20" s="192"/>
      <c r="AXV20" s="192"/>
      <c r="AXW20" s="192"/>
      <c r="AXX20" s="192"/>
      <c r="AXY20" s="192"/>
      <c r="AXZ20" s="192"/>
      <c r="AYA20" s="192"/>
      <c r="AYB20" s="192"/>
      <c r="AYC20" s="192"/>
      <c r="AYD20" s="192"/>
      <c r="AYE20" s="192"/>
      <c r="AYF20" s="192"/>
      <c r="AYG20" s="192"/>
      <c r="AYH20" s="192"/>
      <c r="AYI20" s="192"/>
      <c r="AYJ20" s="192"/>
      <c r="AYK20" s="192"/>
      <c r="AYL20" s="192"/>
      <c r="AYM20" s="192"/>
      <c r="AYN20" s="192"/>
      <c r="AYO20" s="192"/>
      <c r="AYP20" s="192"/>
      <c r="AYQ20" s="192"/>
      <c r="AYR20" s="192"/>
      <c r="AYS20" s="192"/>
      <c r="AYT20" s="192"/>
      <c r="AYU20" s="192"/>
      <c r="AYV20" s="192"/>
      <c r="AYW20" s="192"/>
      <c r="AYX20" s="192"/>
      <c r="AYY20" s="192"/>
      <c r="AYZ20" s="192"/>
      <c r="AZA20" s="192"/>
      <c r="AZB20" s="192"/>
      <c r="AZC20" s="192"/>
      <c r="AZD20" s="192"/>
      <c r="AZE20" s="192"/>
      <c r="AZF20" s="192"/>
      <c r="AZG20" s="192"/>
      <c r="AZH20" s="192"/>
      <c r="AZI20" s="192"/>
      <c r="AZJ20" s="192"/>
      <c r="AZK20" s="192"/>
      <c r="AZL20" s="192"/>
      <c r="AZM20" s="192"/>
      <c r="AZN20" s="192"/>
      <c r="AZO20" s="192"/>
      <c r="AZP20" s="192"/>
      <c r="AZQ20" s="192"/>
      <c r="AZR20" s="192"/>
      <c r="AZS20" s="192"/>
      <c r="AZT20" s="192"/>
      <c r="AZU20" s="192"/>
      <c r="AZV20" s="192"/>
      <c r="AZW20" s="192"/>
      <c r="AZX20" s="192"/>
      <c r="AZY20" s="192"/>
      <c r="AZZ20" s="192"/>
      <c r="BAA20" s="192"/>
      <c r="BAB20" s="192"/>
      <c r="BAC20" s="192"/>
      <c r="BAD20" s="192"/>
      <c r="BAE20" s="192"/>
      <c r="BAF20" s="192"/>
      <c r="BAG20" s="192"/>
      <c r="BAH20" s="192"/>
      <c r="BAI20" s="192"/>
      <c r="BAJ20" s="192"/>
      <c r="BAK20" s="192"/>
      <c r="BAL20" s="192"/>
      <c r="BAM20" s="192"/>
      <c r="BAN20" s="192"/>
      <c r="BAO20" s="192"/>
      <c r="BAP20" s="192"/>
      <c r="BAQ20" s="192"/>
      <c r="BAR20" s="192"/>
      <c r="BAS20" s="192"/>
      <c r="BAT20" s="192"/>
      <c r="BAU20" s="192"/>
      <c r="BAV20" s="192"/>
      <c r="BAW20" s="192"/>
      <c r="BAX20" s="192"/>
      <c r="BAY20" s="192"/>
      <c r="BAZ20" s="192"/>
      <c r="BBA20" s="192"/>
      <c r="BBB20" s="192"/>
      <c r="BBC20" s="192"/>
      <c r="BBD20" s="192"/>
      <c r="BBE20" s="192"/>
      <c r="BBF20" s="192"/>
      <c r="BBG20" s="192"/>
      <c r="BBH20" s="192"/>
      <c r="BBI20" s="192"/>
      <c r="BBJ20" s="192"/>
      <c r="BBK20" s="192"/>
      <c r="BBL20" s="192"/>
      <c r="BBM20" s="192"/>
      <c r="BBN20" s="192"/>
      <c r="BBO20" s="192"/>
      <c r="BBP20" s="192"/>
      <c r="BBQ20" s="192"/>
      <c r="BBR20" s="192"/>
      <c r="BBS20" s="192"/>
      <c r="BBT20" s="192"/>
      <c r="BBU20" s="192"/>
      <c r="BBV20" s="192"/>
      <c r="BBW20" s="192"/>
      <c r="BBX20" s="192"/>
      <c r="BBY20" s="192"/>
      <c r="BBZ20" s="192"/>
      <c r="BCA20" s="192"/>
      <c r="BCB20" s="192"/>
      <c r="BCC20" s="192"/>
      <c r="BCD20" s="192"/>
      <c r="BCE20" s="192"/>
      <c r="BCF20" s="192"/>
      <c r="BCG20" s="192"/>
      <c r="BCH20" s="192"/>
      <c r="BCI20" s="192"/>
      <c r="BCJ20" s="192"/>
      <c r="BCK20" s="192"/>
      <c r="BCL20" s="192"/>
      <c r="BCM20" s="192"/>
      <c r="BCN20" s="192"/>
      <c r="BCO20" s="192"/>
      <c r="BCP20" s="192"/>
      <c r="BCQ20" s="192"/>
      <c r="BCR20" s="192"/>
      <c r="BCS20" s="192"/>
      <c r="BCT20" s="192"/>
      <c r="BCU20" s="192"/>
      <c r="BCV20" s="192"/>
      <c r="BCW20" s="192"/>
      <c r="BCX20" s="192"/>
      <c r="BCY20" s="192"/>
      <c r="BCZ20" s="192"/>
      <c r="BDA20" s="192"/>
      <c r="BDB20" s="192"/>
      <c r="BDC20" s="192"/>
      <c r="BDD20" s="192"/>
      <c r="BDE20" s="192"/>
      <c r="BDF20" s="192"/>
      <c r="BDG20" s="192"/>
      <c r="BDH20" s="192"/>
      <c r="BDI20" s="192"/>
      <c r="BDJ20" s="192"/>
      <c r="BDK20" s="192"/>
      <c r="BDL20" s="192"/>
      <c r="BDM20" s="192"/>
      <c r="BDN20" s="192"/>
      <c r="BDO20" s="192"/>
      <c r="BDP20" s="192"/>
      <c r="BDQ20" s="192"/>
      <c r="BDR20" s="192"/>
      <c r="BDS20" s="192"/>
      <c r="BDT20" s="192"/>
      <c r="BDU20" s="192"/>
      <c r="BDV20" s="192"/>
      <c r="BDW20" s="192"/>
      <c r="BDX20" s="192"/>
      <c r="BDY20" s="192"/>
      <c r="BDZ20" s="192"/>
      <c r="BEA20" s="192"/>
      <c r="BEB20" s="192"/>
      <c r="BEC20" s="192"/>
      <c r="BED20" s="192"/>
      <c r="BEE20" s="192"/>
      <c r="BEF20" s="192"/>
      <c r="BEG20" s="192"/>
      <c r="BEH20" s="192"/>
      <c r="BEI20" s="192"/>
      <c r="BEJ20" s="192"/>
      <c r="BEK20" s="192"/>
      <c r="BEL20" s="192"/>
      <c r="BEM20" s="192"/>
      <c r="BEN20" s="192"/>
      <c r="BEO20" s="192"/>
      <c r="BEP20" s="192"/>
      <c r="BEQ20" s="192"/>
      <c r="BER20" s="192"/>
      <c r="BES20" s="192"/>
      <c r="BET20" s="192"/>
      <c r="BEU20" s="192"/>
      <c r="BEV20" s="192"/>
      <c r="BEW20" s="192"/>
      <c r="BEX20" s="192"/>
      <c r="BEY20" s="192"/>
      <c r="BEZ20" s="192"/>
      <c r="BFA20" s="192"/>
      <c r="BFB20" s="192"/>
      <c r="BFC20" s="192"/>
      <c r="BFD20" s="192"/>
      <c r="BFE20" s="192"/>
      <c r="BFF20" s="192"/>
      <c r="BFG20" s="192"/>
      <c r="BFH20" s="192"/>
      <c r="BFI20" s="192"/>
      <c r="BFJ20" s="192"/>
      <c r="BFK20" s="192"/>
      <c r="BFL20" s="192"/>
      <c r="BFM20" s="192"/>
      <c r="BFN20" s="192"/>
      <c r="BFO20" s="192"/>
      <c r="BFP20" s="192"/>
      <c r="BFQ20" s="192"/>
      <c r="BFR20" s="192"/>
      <c r="BFS20" s="192"/>
      <c r="BFT20" s="192"/>
      <c r="BFU20" s="192"/>
      <c r="BFV20" s="192"/>
      <c r="BFW20" s="192"/>
      <c r="BFX20" s="192"/>
      <c r="BFY20" s="192"/>
      <c r="BFZ20" s="192"/>
      <c r="BGA20" s="192"/>
      <c r="BGB20" s="192"/>
      <c r="BGC20" s="192"/>
      <c r="BGD20" s="192"/>
      <c r="BGE20" s="192"/>
      <c r="BGF20" s="192"/>
      <c r="BGG20" s="192"/>
      <c r="BGH20" s="192"/>
      <c r="BGI20" s="192"/>
      <c r="BGJ20" s="192"/>
      <c r="BGK20" s="192"/>
      <c r="BGL20" s="192"/>
      <c r="BGM20" s="192"/>
      <c r="BGN20" s="192"/>
      <c r="BGO20" s="192"/>
      <c r="BGP20" s="192"/>
      <c r="BGQ20" s="192"/>
      <c r="BGR20" s="192"/>
      <c r="BGS20" s="192"/>
      <c r="BGT20" s="192"/>
      <c r="BGU20" s="192"/>
      <c r="BGV20" s="192"/>
      <c r="BGW20" s="192"/>
      <c r="BGX20" s="192"/>
      <c r="BGY20" s="192"/>
      <c r="BGZ20" s="192"/>
      <c r="BHA20" s="192"/>
      <c r="BHB20" s="192"/>
      <c r="BHC20" s="192"/>
      <c r="BHD20" s="192"/>
      <c r="BHE20" s="192"/>
      <c r="BHF20" s="192"/>
      <c r="BHG20" s="192"/>
      <c r="BHH20" s="192"/>
      <c r="BHI20" s="192"/>
      <c r="BHJ20" s="192"/>
      <c r="BHK20" s="192"/>
      <c r="BHL20" s="192"/>
      <c r="BHM20" s="192"/>
      <c r="BHN20" s="192"/>
      <c r="BHO20" s="192"/>
      <c r="BHP20" s="192"/>
      <c r="BHQ20" s="192"/>
      <c r="BHR20" s="192"/>
      <c r="BHS20" s="192"/>
      <c r="BHT20" s="192"/>
      <c r="BHU20" s="192"/>
      <c r="BHV20" s="192"/>
      <c r="BHW20" s="192"/>
      <c r="BHX20" s="192"/>
      <c r="BHY20" s="192"/>
      <c r="BHZ20" s="192"/>
      <c r="BIA20" s="192"/>
      <c r="BIB20" s="192"/>
      <c r="BIC20" s="192"/>
      <c r="BID20" s="192"/>
      <c r="BIE20" s="192"/>
      <c r="BIF20" s="192"/>
      <c r="BIG20" s="192"/>
      <c r="BIH20" s="192"/>
      <c r="BII20" s="192"/>
      <c r="BIJ20" s="192"/>
      <c r="BIK20" s="192"/>
      <c r="BIL20" s="192"/>
      <c r="BIM20" s="192"/>
      <c r="BIN20" s="192"/>
      <c r="BIO20" s="192"/>
      <c r="BIP20" s="192"/>
      <c r="BIQ20" s="192"/>
      <c r="BIR20" s="192"/>
      <c r="BIS20" s="192"/>
      <c r="BIT20" s="192"/>
      <c r="BIU20" s="192"/>
      <c r="BIV20" s="192"/>
      <c r="BIW20" s="192"/>
      <c r="BIX20" s="192"/>
      <c r="BIY20" s="192"/>
      <c r="BIZ20" s="192"/>
      <c r="BJA20" s="192"/>
      <c r="BJB20" s="192"/>
      <c r="BJC20" s="192"/>
      <c r="BJD20" s="192"/>
      <c r="BJE20" s="192"/>
      <c r="BJF20" s="192"/>
      <c r="BJG20" s="192"/>
      <c r="BJH20" s="192"/>
      <c r="BJI20" s="192"/>
      <c r="BJJ20" s="192"/>
      <c r="BJK20" s="192"/>
      <c r="BJL20" s="192"/>
      <c r="BJM20" s="192"/>
      <c r="BJN20" s="192"/>
      <c r="BJO20" s="192"/>
      <c r="BJP20" s="192"/>
      <c r="BJQ20" s="192"/>
      <c r="BJR20" s="192"/>
      <c r="BJS20" s="192"/>
      <c r="BJT20" s="192"/>
      <c r="BJU20" s="192"/>
      <c r="BJV20" s="192"/>
      <c r="BJW20" s="192"/>
      <c r="BJX20" s="192"/>
      <c r="BJY20" s="192"/>
      <c r="BJZ20" s="192"/>
      <c r="BKA20" s="192"/>
      <c r="BKB20" s="192"/>
      <c r="BKC20" s="192"/>
      <c r="BKD20" s="192"/>
      <c r="BKE20" s="192"/>
      <c r="BKF20" s="192"/>
      <c r="BKG20" s="192"/>
      <c r="BKH20" s="192"/>
      <c r="BKI20" s="192"/>
      <c r="BKJ20" s="192"/>
      <c r="BKK20" s="192"/>
      <c r="BKL20" s="192"/>
      <c r="BKM20" s="192"/>
      <c r="BKN20" s="192"/>
      <c r="BKO20" s="192"/>
      <c r="BKP20" s="192"/>
      <c r="BKQ20" s="192"/>
      <c r="BKR20" s="192"/>
      <c r="BKS20" s="192"/>
      <c r="BKT20" s="192"/>
      <c r="BKU20" s="192"/>
      <c r="BKV20" s="192"/>
      <c r="BKW20" s="192"/>
      <c r="BKX20" s="192"/>
      <c r="BKY20" s="192"/>
      <c r="BKZ20" s="192"/>
      <c r="BLA20" s="192"/>
      <c r="BLB20" s="192"/>
      <c r="BLC20" s="192"/>
      <c r="BLD20" s="192"/>
      <c r="BLE20" s="192"/>
      <c r="BLF20" s="192"/>
      <c r="BLG20" s="192"/>
      <c r="BLH20" s="192"/>
      <c r="BLI20" s="192"/>
      <c r="BLJ20" s="192"/>
      <c r="BLK20" s="192"/>
      <c r="BLL20" s="192"/>
      <c r="BLM20" s="192"/>
      <c r="BLN20" s="192"/>
      <c r="BLO20" s="192"/>
      <c r="BLP20" s="192"/>
      <c r="BLQ20" s="192"/>
      <c r="BLR20" s="192"/>
      <c r="BLS20" s="192"/>
      <c r="BLT20" s="192"/>
      <c r="BLU20" s="192"/>
      <c r="BLV20" s="192"/>
      <c r="BLW20" s="192"/>
      <c r="BLX20" s="192"/>
      <c r="BLY20" s="192"/>
      <c r="BLZ20" s="192"/>
      <c r="BMA20" s="192"/>
      <c r="BMB20" s="192"/>
      <c r="BMC20" s="192"/>
      <c r="BMD20" s="192"/>
      <c r="BME20" s="192"/>
      <c r="BMF20" s="192"/>
      <c r="BMG20" s="192"/>
      <c r="BMH20" s="192"/>
      <c r="BMI20" s="192"/>
      <c r="BMJ20" s="192"/>
      <c r="BMK20" s="192"/>
      <c r="BML20" s="192"/>
      <c r="BMM20" s="192"/>
      <c r="BMN20" s="192"/>
      <c r="BMO20" s="192"/>
      <c r="BMP20" s="192"/>
      <c r="BMQ20" s="192"/>
      <c r="BMR20" s="192"/>
      <c r="BMS20" s="192"/>
      <c r="BMT20" s="192"/>
      <c r="BMU20" s="192"/>
      <c r="BMV20" s="192"/>
      <c r="BMW20" s="192"/>
      <c r="BMX20" s="192"/>
      <c r="BMY20" s="192"/>
      <c r="BMZ20" s="192"/>
      <c r="BNA20" s="192"/>
      <c r="BNB20" s="192"/>
      <c r="BNC20" s="192"/>
      <c r="BND20" s="192"/>
      <c r="BNE20" s="192"/>
      <c r="BNF20" s="192"/>
      <c r="BNG20" s="192"/>
      <c r="BNH20" s="192"/>
      <c r="BNI20" s="192"/>
      <c r="BNJ20" s="192"/>
      <c r="BNK20" s="192"/>
      <c r="BNL20" s="192"/>
      <c r="BNM20" s="192"/>
      <c r="BNN20" s="192"/>
      <c r="BNO20" s="192"/>
      <c r="BNP20" s="192"/>
      <c r="BNQ20" s="192"/>
      <c r="BNR20" s="192"/>
      <c r="BNS20" s="192"/>
      <c r="BNT20" s="192"/>
      <c r="BNU20" s="192"/>
      <c r="BNV20" s="192"/>
      <c r="BNW20" s="192"/>
      <c r="BNX20" s="192"/>
      <c r="BNY20" s="192"/>
      <c r="BNZ20" s="192"/>
      <c r="BOA20" s="192"/>
      <c r="BOB20" s="192"/>
      <c r="BOC20" s="192"/>
      <c r="BOD20" s="192"/>
      <c r="BOE20" s="192"/>
      <c r="BOF20" s="192"/>
      <c r="BOG20" s="192"/>
      <c r="BOH20" s="192"/>
      <c r="BOI20" s="192"/>
      <c r="BOJ20" s="192"/>
      <c r="BOK20" s="192"/>
      <c r="BOL20" s="192"/>
      <c r="BOM20" s="192"/>
      <c r="BON20" s="192"/>
      <c r="BOO20" s="192"/>
      <c r="BOP20" s="192"/>
      <c r="BOQ20" s="192"/>
      <c r="BOR20" s="192"/>
      <c r="BOS20" s="192"/>
      <c r="BOT20" s="192"/>
      <c r="BOU20" s="192"/>
      <c r="BOV20" s="192"/>
      <c r="BOW20" s="192"/>
      <c r="BOX20" s="192"/>
      <c r="BOY20" s="192"/>
      <c r="BOZ20" s="192"/>
      <c r="BPA20" s="192"/>
      <c r="BPB20" s="192"/>
      <c r="BPC20" s="192"/>
      <c r="BPD20" s="192"/>
      <c r="BPE20" s="192"/>
      <c r="BPF20" s="192"/>
      <c r="BPG20" s="192"/>
      <c r="BPH20" s="192"/>
      <c r="BPI20" s="192"/>
      <c r="BPJ20" s="192"/>
      <c r="BPK20" s="192"/>
      <c r="BPL20" s="192"/>
      <c r="BPM20" s="192"/>
      <c r="BPN20" s="192"/>
      <c r="BPO20" s="192"/>
      <c r="BPP20" s="192"/>
      <c r="BPQ20" s="192"/>
      <c r="BPR20" s="192"/>
      <c r="BPS20" s="192"/>
      <c r="BPT20" s="192"/>
      <c r="BPU20" s="192"/>
      <c r="BPV20" s="192"/>
      <c r="BPW20" s="192"/>
      <c r="BPX20" s="192"/>
      <c r="BPY20" s="192"/>
      <c r="BPZ20" s="192"/>
      <c r="BQA20" s="192"/>
      <c r="BQB20" s="192"/>
      <c r="BQC20" s="192"/>
      <c r="BQD20" s="192"/>
      <c r="BQE20" s="192"/>
      <c r="BQF20" s="192"/>
      <c r="BQG20" s="192"/>
      <c r="BQH20" s="192"/>
      <c r="BQI20" s="192"/>
      <c r="BQJ20" s="192"/>
      <c r="BQK20" s="192"/>
      <c r="BQL20" s="192"/>
      <c r="BQM20" s="192"/>
      <c r="BQN20" s="192"/>
      <c r="BQO20" s="192"/>
      <c r="BQP20" s="192"/>
      <c r="BQQ20" s="192"/>
      <c r="BQR20" s="192"/>
      <c r="BQS20" s="192"/>
      <c r="BQT20" s="192"/>
      <c r="BQU20" s="192"/>
      <c r="BQV20" s="192"/>
      <c r="BQW20" s="192"/>
      <c r="BQX20" s="192"/>
      <c r="BQY20" s="192"/>
      <c r="BQZ20" s="192"/>
      <c r="BRA20" s="192"/>
      <c r="BRB20" s="192"/>
      <c r="BRC20" s="192"/>
      <c r="BRD20" s="192"/>
      <c r="BRE20" s="192"/>
      <c r="BRF20" s="192"/>
      <c r="BRG20" s="192"/>
      <c r="BRH20" s="192"/>
      <c r="BRI20" s="192"/>
      <c r="BRJ20" s="192"/>
      <c r="BRK20" s="192"/>
      <c r="BRL20" s="192"/>
      <c r="BRM20" s="192"/>
      <c r="BRN20" s="192"/>
      <c r="BRO20" s="192"/>
      <c r="BRP20" s="192"/>
      <c r="BRQ20" s="192"/>
      <c r="BRR20" s="192"/>
      <c r="BRS20" s="192"/>
      <c r="BRT20" s="192"/>
      <c r="BRU20" s="192"/>
      <c r="BRV20" s="192"/>
      <c r="BRW20" s="192"/>
      <c r="BRX20" s="192"/>
      <c r="BRY20" s="192"/>
      <c r="BRZ20" s="192"/>
      <c r="BSA20" s="192"/>
      <c r="BSB20" s="192"/>
      <c r="BSC20" s="192"/>
      <c r="BSD20" s="192"/>
      <c r="BSE20" s="192"/>
      <c r="BSF20" s="192"/>
      <c r="BSG20" s="192"/>
      <c r="BSH20" s="192"/>
      <c r="BSI20" s="192"/>
      <c r="BSJ20" s="192"/>
      <c r="BSK20" s="192"/>
      <c r="BSL20" s="192"/>
      <c r="BSM20" s="192"/>
      <c r="BSN20" s="192"/>
      <c r="BSO20" s="192"/>
      <c r="BSP20" s="192"/>
      <c r="BSQ20" s="192"/>
      <c r="BSR20" s="192"/>
      <c r="BSS20" s="192"/>
      <c r="BST20" s="192"/>
      <c r="BSU20" s="192"/>
      <c r="BSV20" s="192"/>
      <c r="BSW20" s="192"/>
      <c r="BSX20" s="192"/>
      <c r="BSY20" s="192"/>
      <c r="BSZ20" s="192"/>
      <c r="BTA20" s="192"/>
      <c r="BTB20" s="192"/>
      <c r="BTC20" s="192"/>
      <c r="BTD20" s="192"/>
      <c r="BTE20" s="192"/>
      <c r="BTF20" s="192"/>
      <c r="BTG20" s="192"/>
      <c r="BTH20" s="192"/>
      <c r="BTI20" s="192"/>
      <c r="BTJ20" s="192"/>
      <c r="BTK20" s="192"/>
      <c r="BTL20" s="192"/>
      <c r="BTM20" s="192"/>
      <c r="BTN20" s="192"/>
      <c r="BTO20" s="192"/>
      <c r="BTP20" s="192"/>
      <c r="BTQ20" s="192"/>
      <c r="BTR20" s="192"/>
      <c r="BTS20" s="192"/>
      <c r="BTT20" s="192"/>
      <c r="BTU20" s="192"/>
      <c r="BTV20" s="192"/>
      <c r="BTW20" s="192"/>
      <c r="BTX20" s="192"/>
      <c r="BTY20" s="192"/>
      <c r="BTZ20" s="192"/>
      <c r="BUA20" s="192"/>
      <c r="BUB20" s="192"/>
      <c r="BUC20" s="192"/>
      <c r="BUD20" s="192"/>
      <c r="BUE20" s="192"/>
      <c r="BUF20" s="192"/>
      <c r="BUG20" s="192"/>
      <c r="BUH20" s="192"/>
      <c r="BUI20" s="192"/>
      <c r="BUJ20" s="192"/>
      <c r="BUK20" s="192"/>
      <c r="BUL20" s="192"/>
      <c r="BUM20" s="192"/>
      <c r="BUN20" s="192"/>
      <c r="BUO20" s="192"/>
      <c r="BUP20" s="192"/>
      <c r="BUQ20" s="192"/>
      <c r="BUR20" s="192"/>
      <c r="BUS20" s="192"/>
      <c r="BUT20" s="192"/>
      <c r="BUU20" s="192"/>
      <c r="BUV20" s="192"/>
      <c r="BUW20" s="192"/>
      <c r="BUX20" s="192"/>
      <c r="BUY20" s="192"/>
      <c r="BUZ20" s="192"/>
      <c r="BVA20" s="192"/>
      <c r="BVB20" s="192"/>
      <c r="BVC20" s="192"/>
      <c r="BVD20" s="192"/>
      <c r="BVE20" s="192"/>
      <c r="BVF20" s="192"/>
      <c r="BVG20" s="192"/>
      <c r="BVH20" s="192"/>
      <c r="BVI20" s="192"/>
      <c r="BVJ20" s="192"/>
      <c r="BVK20" s="192"/>
      <c r="BVL20" s="192"/>
      <c r="BVM20" s="192"/>
      <c r="BVN20" s="192"/>
      <c r="BVO20" s="192"/>
      <c r="BVP20" s="192"/>
      <c r="BVQ20" s="192"/>
      <c r="BVR20" s="192"/>
      <c r="BVS20" s="192"/>
      <c r="BVT20" s="192"/>
      <c r="BVU20" s="192"/>
      <c r="BVV20" s="192"/>
      <c r="BVW20" s="192"/>
      <c r="BVX20" s="192"/>
      <c r="BVY20" s="192"/>
      <c r="BVZ20" s="192"/>
      <c r="BWA20" s="192"/>
      <c r="BWB20" s="192"/>
      <c r="BWC20" s="192"/>
      <c r="BWD20" s="192"/>
      <c r="BWE20" s="192"/>
      <c r="BWF20" s="192"/>
      <c r="BWG20" s="192"/>
      <c r="BWH20" s="192"/>
      <c r="BWI20" s="192"/>
      <c r="BWJ20" s="192"/>
      <c r="BWK20" s="192"/>
      <c r="BWL20" s="192"/>
      <c r="BWM20" s="192"/>
      <c r="BWN20" s="192"/>
      <c r="BWO20" s="192"/>
      <c r="BWP20" s="192"/>
      <c r="BWQ20" s="192"/>
      <c r="BWR20" s="192"/>
      <c r="BWS20" s="192"/>
      <c r="BWT20" s="192"/>
      <c r="BWU20" s="192"/>
      <c r="BWV20" s="192"/>
      <c r="BWW20" s="192"/>
      <c r="BWX20" s="192"/>
      <c r="BWY20" s="192"/>
      <c r="BWZ20" s="192"/>
      <c r="BXA20" s="192"/>
      <c r="BXB20" s="192"/>
      <c r="BXC20" s="192"/>
      <c r="BXD20" s="192"/>
      <c r="BXE20" s="192"/>
      <c r="BXF20" s="192"/>
      <c r="BXG20" s="192"/>
      <c r="BXH20" s="192"/>
      <c r="BXI20" s="192"/>
      <c r="BXJ20" s="192"/>
      <c r="BXK20" s="192"/>
      <c r="BXL20" s="192"/>
      <c r="BXM20" s="192"/>
      <c r="BXN20" s="192"/>
      <c r="BXO20" s="192"/>
      <c r="BXP20" s="192"/>
      <c r="BXQ20" s="192"/>
      <c r="BXR20" s="192"/>
      <c r="BXS20" s="192"/>
      <c r="BXT20" s="192"/>
      <c r="BXU20" s="192"/>
      <c r="BXV20" s="192"/>
      <c r="BXW20" s="192"/>
      <c r="BXX20" s="192"/>
      <c r="BXY20" s="192"/>
      <c r="BXZ20" s="192"/>
      <c r="BYA20" s="192"/>
      <c r="BYB20" s="192"/>
      <c r="BYC20" s="192"/>
      <c r="BYD20" s="192"/>
      <c r="BYE20" s="192"/>
      <c r="BYF20" s="192"/>
      <c r="BYG20" s="192"/>
      <c r="BYH20" s="192"/>
      <c r="BYI20" s="192"/>
      <c r="BYJ20" s="192"/>
      <c r="BYK20" s="192"/>
      <c r="BYL20" s="192"/>
      <c r="BYM20" s="192"/>
      <c r="BYN20" s="192"/>
      <c r="BYO20" s="192"/>
      <c r="BYP20" s="192"/>
      <c r="BYQ20" s="192"/>
      <c r="BYR20" s="192"/>
      <c r="BYS20" s="192"/>
      <c r="BYT20" s="192"/>
      <c r="BYU20" s="192"/>
      <c r="BYV20" s="192"/>
      <c r="BYW20" s="192"/>
      <c r="BYX20" s="192"/>
      <c r="BYY20" s="192"/>
      <c r="BYZ20" s="192"/>
      <c r="BZA20" s="192"/>
      <c r="BZB20" s="192"/>
      <c r="BZC20" s="192"/>
      <c r="BZD20" s="192"/>
      <c r="BZE20" s="192"/>
      <c r="BZF20" s="192"/>
      <c r="BZG20" s="192"/>
      <c r="BZH20" s="192"/>
      <c r="BZI20" s="192"/>
      <c r="BZJ20" s="192"/>
      <c r="BZK20" s="192"/>
      <c r="BZL20" s="192"/>
      <c r="BZM20" s="192"/>
      <c r="BZN20" s="192"/>
      <c r="BZO20" s="192"/>
      <c r="BZP20" s="192"/>
      <c r="BZQ20" s="192"/>
      <c r="BZR20" s="192"/>
      <c r="BZS20" s="192"/>
      <c r="BZT20" s="192"/>
      <c r="BZU20" s="192"/>
      <c r="BZV20" s="192"/>
      <c r="BZW20" s="192"/>
      <c r="BZX20" s="192"/>
      <c r="BZY20" s="192"/>
      <c r="BZZ20" s="192"/>
      <c r="CAA20" s="192"/>
      <c r="CAB20" s="192"/>
      <c r="CAC20" s="192"/>
      <c r="CAD20" s="192"/>
      <c r="CAE20" s="192"/>
      <c r="CAF20" s="192"/>
      <c r="CAG20" s="192"/>
      <c r="CAH20" s="192"/>
      <c r="CAI20" s="192"/>
      <c r="CAJ20" s="192"/>
      <c r="CAK20" s="192"/>
      <c r="CAL20" s="192"/>
      <c r="CAM20" s="192"/>
      <c r="CAN20" s="192"/>
      <c r="CAO20" s="192"/>
      <c r="CAP20" s="192"/>
      <c r="CAQ20" s="192"/>
      <c r="CAR20" s="192"/>
      <c r="CAS20" s="192"/>
      <c r="CAT20" s="192"/>
      <c r="CAU20" s="192"/>
      <c r="CAV20" s="192"/>
      <c r="CAW20" s="192"/>
      <c r="CAX20" s="192"/>
      <c r="CAY20" s="192"/>
      <c r="CAZ20" s="192"/>
      <c r="CBA20" s="192"/>
      <c r="CBB20" s="192"/>
      <c r="CBC20" s="192"/>
      <c r="CBD20" s="192"/>
      <c r="CBE20" s="192"/>
      <c r="CBF20" s="192"/>
      <c r="CBG20" s="192"/>
      <c r="CBH20" s="192"/>
      <c r="CBI20" s="192"/>
      <c r="CBJ20" s="192"/>
      <c r="CBK20" s="192"/>
      <c r="CBL20" s="192"/>
      <c r="CBM20" s="192"/>
      <c r="CBN20" s="192"/>
      <c r="CBO20" s="192"/>
      <c r="CBP20" s="192"/>
      <c r="CBQ20" s="192"/>
      <c r="CBR20" s="192"/>
      <c r="CBS20" s="192"/>
      <c r="CBT20" s="192"/>
      <c r="CBU20" s="192"/>
      <c r="CBV20" s="192"/>
      <c r="CBW20" s="192"/>
      <c r="CBX20" s="192"/>
      <c r="CBY20" s="192"/>
      <c r="CBZ20" s="192"/>
      <c r="CCA20" s="192"/>
      <c r="CCB20" s="192"/>
      <c r="CCC20" s="192"/>
      <c r="CCD20" s="192"/>
      <c r="CCE20" s="192"/>
      <c r="CCF20" s="192"/>
      <c r="CCG20" s="192"/>
      <c r="CCH20" s="192"/>
      <c r="CCI20" s="192"/>
      <c r="CCJ20" s="192"/>
      <c r="CCK20" s="192"/>
      <c r="CCL20" s="192"/>
      <c r="CCM20" s="192"/>
      <c r="CCN20" s="192"/>
      <c r="CCO20" s="192"/>
      <c r="CCP20" s="192"/>
      <c r="CCQ20" s="192"/>
      <c r="CCR20" s="192"/>
      <c r="CCS20" s="192"/>
      <c r="CCT20" s="192"/>
      <c r="CCU20" s="192"/>
      <c r="CCV20" s="192"/>
      <c r="CCW20" s="192"/>
      <c r="CCX20" s="192"/>
      <c r="CCY20" s="192"/>
      <c r="CCZ20" s="192"/>
      <c r="CDA20" s="192"/>
      <c r="CDB20" s="192"/>
      <c r="CDC20" s="192"/>
      <c r="CDD20" s="192"/>
      <c r="CDE20" s="192"/>
      <c r="CDF20" s="192"/>
      <c r="CDG20" s="192"/>
      <c r="CDH20" s="192"/>
      <c r="CDI20" s="192"/>
      <c r="CDJ20" s="192"/>
      <c r="CDK20" s="192"/>
      <c r="CDL20" s="192"/>
      <c r="CDM20" s="192"/>
      <c r="CDN20" s="192"/>
      <c r="CDO20" s="192"/>
      <c r="CDP20" s="192"/>
      <c r="CDQ20" s="192"/>
      <c r="CDR20" s="192"/>
      <c r="CDS20" s="192"/>
      <c r="CDT20" s="192"/>
      <c r="CDU20" s="192"/>
      <c r="CDV20" s="192"/>
      <c r="CDW20" s="192"/>
      <c r="CDX20" s="192"/>
      <c r="CDY20" s="192"/>
      <c r="CDZ20" s="192"/>
      <c r="CEA20" s="192"/>
      <c r="CEB20" s="192"/>
      <c r="CEC20" s="192"/>
      <c r="CED20" s="192"/>
      <c r="CEE20" s="192"/>
      <c r="CEF20" s="192"/>
      <c r="CEG20" s="192"/>
      <c r="CEH20" s="192"/>
      <c r="CEI20" s="192"/>
      <c r="CEJ20" s="192"/>
      <c r="CEK20" s="192"/>
      <c r="CEL20" s="192"/>
      <c r="CEM20" s="192"/>
      <c r="CEN20" s="192"/>
      <c r="CEO20" s="192"/>
      <c r="CEP20" s="192"/>
      <c r="CEQ20" s="192"/>
      <c r="CER20" s="192"/>
      <c r="CES20" s="192"/>
      <c r="CET20" s="192"/>
      <c r="CEU20" s="192"/>
      <c r="CEV20" s="192"/>
      <c r="CEW20" s="192"/>
      <c r="CEX20" s="192"/>
      <c r="CEY20" s="192"/>
      <c r="CEZ20" s="192"/>
      <c r="CFA20" s="192"/>
      <c r="CFB20" s="192"/>
      <c r="CFC20" s="192"/>
      <c r="CFD20" s="192"/>
      <c r="CFE20" s="192"/>
      <c r="CFF20" s="192"/>
      <c r="CFG20" s="192"/>
      <c r="CFH20" s="192"/>
      <c r="CFI20" s="192"/>
      <c r="CFJ20" s="192"/>
      <c r="CFK20" s="192"/>
      <c r="CFL20" s="192"/>
      <c r="CFM20" s="192"/>
      <c r="CFN20" s="192"/>
      <c r="CFO20" s="192"/>
      <c r="CFP20" s="192"/>
      <c r="CFQ20" s="192"/>
      <c r="CFR20" s="192"/>
      <c r="CFS20" s="192"/>
      <c r="CFT20" s="192"/>
      <c r="CFU20" s="192"/>
      <c r="CFV20" s="192"/>
      <c r="CFW20" s="192"/>
      <c r="CFX20" s="192"/>
      <c r="CFY20" s="192"/>
      <c r="CFZ20" s="192"/>
      <c r="CGA20" s="192"/>
      <c r="CGB20" s="192"/>
      <c r="CGC20" s="192"/>
      <c r="CGD20" s="192"/>
      <c r="CGE20" s="192"/>
      <c r="CGF20" s="192"/>
      <c r="CGG20" s="192"/>
      <c r="CGH20" s="192"/>
      <c r="CGI20" s="192"/>
      <c r="CGJ20" s="192"/>
      <c r="CGK20" s="192"/>
      <c r="CGL20" s="192"/>
      <c r="CGM20" s="192"/>
      <c r="CGN20" s="192"/>
      <c r="CGO20" s="192"/>
      <c r="CGP20" s="192"/>
      <c r="CGQ20" s="192"/>
      <c r="CGR20" s="192"/>
      <c r="CGS20" s="192"/>
      <c r="CGT20" s="192"/>
      <c r="CGU20" s="192"/>
      <c r="CGV20" s="192"/>
      <c r="CGW20" s="192"/>
      <c r="CGX20" s="192"/>
      <c r="CGY20" s="192"/>
      <c r="CGZ20" s="192"/>
      <c r="CHA20" s="192"/>
      <c r="CHB20" s="192"/>
      <c r="CHC20" s="192"/>
      <c r="CHD20" s="192"/>
      <c r="CHE20" s="192"/>
      <c r="CHF20" s="192"/>
      <c r="CHG20" s="192"/>
      <c r="CHH20" s="192"/>
      <c r="CHI20" s="192"/>
      <c r="CHJ20" s="192"/>
      <c r="CHK20" s="192"/>
      <c r="CHL20" s="192"/>
      <c r="CHM20" s="192"/>
      <c r="CHN20" s="192"/>
      <c r="CHO20" s="192"/>
      <c r="CHP20" s="192"/>
      <c r="CHQ20" s="192"/>
      <c r="CHR20" s="192"/>
      <c r="CHS20" s="192"/>
      <c r="CHT20" s="192"/>
      <c r="CHU20" s="192"/>
      <c r="CHV20" s="192"/>
      <c r="CHW20" s="192"/>
      <c r="CHX20" s="192"/>
      <c r="CHY20" s="192"/>
      <c r="CHZ20" s="192"/>
      <c r="CIA20" s="192"/>
      <c r="CIB20" s="192"/>
      <c r="CIC20" s="192"/>
      <c r="CID20" s="192"/>
      <c r="CIE20" s="192"/>
      <c r="CIF20" s="192"/>
      <c r="CIG20" s="192"/>
      <c r="CIH20" s="192"/>
      <c r="CII20" s="192"/>
      <c r="CIJ20" s="192"/>
      <c r="CIK20" s="192"/>
      <c r="CIL20" s="192"/>
      <c r="CIM20" s="192"/>
      <c r="CIN20" s="192"/>
      <c r="CIO20" s="192"/>
      <c r="CIP20" s="192"/>
      <c r="CIQ20" s="192"/>
      <c r="CIR20" s="192"/>
      <c r="CIS20" s="192"/>
      <c r="CIT20" s="192"/>
      <c r="CIU20" s="192"/>
      <c r="CIV20" s="192"/>
      <c r="CIW20" s="192"/>
      <c r="CIX20" s="192"/>
      <c r="CIY20" s="192"/>
      <c r="CIZ20" s="192"/>
      <c r="CJA20" s="192"/>
      <c r="CJB20" s="192"/>
      <c r="CJC20" s="192"/>
      <c r="CJD20" s="192"/>
      <c r="CJE20" s="192"/>
      <c r="CJF20" s="192"/>
      <c r="CJG20" s="192"/>
      <c r="CJH20" s="192"/>
      <c r="CJI20" s="192"/>
      <c r="CJJ20" s="192"/>
      <c r="CJK20" s="192"/>
      <c r="CJL20" s="192"/>
      <c r="CJM20" s="192"/>
      <c r="CJN20" s="192"/>
      <c r="CJO20" s="192"/>
      <c r="CJP20" s="192"/>
      <c r="CJQ20" s="192"/>
      <c r="CJR20" s="192"/>
      <c r="CJS20" s="192"/>
      <c r="CJT20" s="192"/>
      <c r="CJU20" s="192"/>
      <c r="CJV20" s="192"/>
      <c r="CJW20" s="192"/>
      <c r="CJX20" s="192"/>
      <c r="CJY20" s="192"/>
      <c r="CJZ20" s="192"/>
      <c r="CKA20" s="192"/>
      <c r="CKB20" s="192"/>
      <c r="CKC20" s="192"/>
      <c r="CKD20" s="192"/>
      <c r="CKE20" s="192"/>
      <c r="CKF20" s="192"/>
      <c r="CKG20" s="192"/>
      <c r="CKH20" s="192"/>
      <c r="CKI20" s="192"/>
      <c r="CKJ20" s="192"/>
      <c r="CKK20" s="192"/>
      <c r="CKL20" s="192"/>
      <c r="CKM20" s="192"/>
      <c r="CKN20" s="192"/>
      <c r="CKO20" s="192"/>
      <c r="CKP20" s="192"/>
      <c r="CKQ20" s="192"/>
      <c r="CKR20" s="192"/>
      <c r="CKS20" s="192"/>
      <c r="CKT20" s="192"/>
      <c r="CKU20" s="192"/>
      <c r="CKV20" s="192"/>
      <c r="CKW20" s="192"/>
      <c r="CKX20" s="192"/>
      <c r="CKY20" s="192"/>
      <c r="CKZ20" s="192"/>
      <c r="CLA20" s="192"/>
      <c r="CLB20" s="192"/>
      <c r="CLC20" s="192"/>
      <c r="CLD20" s="192"/>
      <c r="CLE20" s="192"/>
      <c r="CLF20" s="192"/>
      <c r="CLG20" s="192"/>
      <c r="CLH20" s="192"/>
      <c r="CLI20" s="192"/>
      <c r="CLJ20" s="192"/>
      <c r="CLK20" s="192"/>
      <c r="CLL20" s="192"/>
      <c r="CLM20" s="192"/>
      <c r="CLN20" s="192"/>
      <c r="CLO20" s="192"/>
      <c r="CLP20" s="192"/>
      <c r="CLQ20" s="192"/>
      <c r="CLR20" s="192"/>
      <c r="CLS20" s="192"/>
      <c r="CLT20" s="192"/>
      <c r="CLU20" s="192"/>
      <c r="CLV20" s="192"/>
      <c r="CLW20" s="192"/>
      <c r="CLX20" s="192"/>
      <c r="CLY20" s="192"/>
      <c r="CLZ20" s="192"/>
      <c r="CMA20" s="192"/>
      <c r="CMB20" s="192"/>
      <c r="CMC20" s="192"/>
      <c r="CMD20" s="192"/>
      <c r="CME20" s="192"/>
      <c r="CMF20" s="192"/>
      <c r="CMG20" s="192"/>
      <c r="CMH20" s="192"/>
      <c r="CMI20" s="192"/>
      <c r="CMJ20" s="192"/>
      <c r="CMK20" s="192"/>
      <c r="CML20" s="192"/>
      <c r="CMM20" s="192"/>
      <c r="CMN20" s="192"/>
      <c r="CMO20" s="192"/>
      <c r="CMP20" s="192"/>
      <c r="CMQ20" s="192"/>
      <c r="CMR20" s="192"/>
      <c r="CMS20" s="192"/>
      <c r="CMT20" s="192"/>
      <c r="CMU20" s="192"/>
      <c r="CMV20" s="192"/>
      <c r="CMW20" s="192"/>
      <c r="CMX20" s="192"/>
      <c r="CMY20" s="192"/>
      <c r="CMZ20" s="192"/>
      <c r="CNA20" s="192"/>
      <c r="CNB20" s="192"/>
      <c r="CNC20" s="192"/>
      <c r="CND20" s="192"/>
      <c r="CNE20" s="192"/>
      <c r="CNF20" s="192"/>
      <c r="CNG20" s="192"/>
      <c r="CNH20" s="192"/>
      <c r="CNI20" s="192"/>
      <c r="CNJ20" s="192"/>
      <c r="CNK20" s="192"/>
      <c r="CNL20" s="192"/>
      <c r="CNM20" s="192"/>
      <c r="CNN20" s="192"/>
      <c r="CNO20" s="192"/>
      <c r="CNP20" s="192"/>
      <c r="CNQ20" s="192"/>
      <c r="CNR20" s="192"/>
      <c r="CNS20" s="192"/>
      <c r="CNT20" s="192"/>
      <c r="CNU20" s="192"/>
      <c r="CNV20" s="192"/>
      <c r="CNW20" s="192"/>
      <c r="CNX20" s="192"/>
      <c r="CNY20" s="192"/>
      <c r="CNZ20" s="192"/>
      <c r="COA20" s="192"/>
      <c r="COB20" s="192"/>
      <c r="COC20" s="192"/>
      <c r="COD20" s="192"/>
      <c r="COE20" s="192"/>
      <c r="COF20" s="192"/>
      <c r="COG20" s="192"/>
      <c r="COH20" s="192"/>
      <c r="COI20" s="192"/>
      <c r="COJ20" s="192"/>
      <c r="COK20" s="192"/>
      <c r="COL20" s="192"/>
      <c r="COM20" s="192"/>
      <c r="CON20" s="192"/>
      <c r="COO20" s="192"/>
      <c r="COP20" s="192"/>
      <c r="COQ20" s="192"/>
      <c r="COR20" s="192"/>
      <c r="COS20" s="192"/>
      <c r="COT20" s="192"/>
      <c r="COU20" s="192"/>
      <c r="COV20" s="192"/>
      <c r="COW20" s="192"/>
      <c r="COX20" s="192"/>
      <c r="COY20" s="192"/>
      <c r="COZ20" s="192"/>
      <c r="CPA20" s="192"/>
      <c r="CPB20" s="192"/>
      <c r="CPC20" s="192"/>
      <c r="CPD20" s="192"/>
      <c r="CPE20" s="192"/>
      <c r="CPF20" s="192"/>
      <c r="CPG20" s="192"/>
      <c r="CPH20" s="192"/>
      <c r="CPI20" s="192"/>
      <c r="CPJ20" s="192"/>
      <c r="CPK20" s="192"/>
      <c r="CPL20" s="192"/>
      <c r="CPM20" s="192"/>
      <c r="CPN20" s="192"/>
      <c r="CPO20" s="192"/>
      <c r="CPP20" s="192"/>
      <c r="CPQ20" s="192"/>
      <c r="CPR20" s="192"/>
      <c r="CPS20" s="192"/>
      <c r="CPT20" s="192"/>
      <c r="CPU20" s="192"/>
      <c r="CPV20" s="192"/>
      <c r="CPW20" s="192"/>
      <c r="CPX20" s="192"/>
      <c r="CPY20" s="192"/>
      <c r="CPZ20" s="192"/>
      <c r="CQA20" s="192"/>
      <c r="CQB20" s="192"/>
      <c r="CQC20" s="192"/>
      <c r="CQD20" s="192"/>
      <c r="CQE20" s="192"/>
      <c r="CQF20" s="192"/>
      <c r="CQG20" s="192"/>
      <c r="CQH20" s="192"/>
      <c r="CQI20" s="192"/>
      <c r="CQJ20" s="192"/>
      <c r="CQK20" s="192"/>
      <c r="CQL20" s="192"/>
      <c r="CQM20" s="192"/>
      <c r="CQN20" s="192"/>
      <c r="CQO20" s="192"/>
      <c r="CQP20" s="192"/>
      <c r="CQQ20" s="192"/>
      <c r="CQR20" s="192"/>
      <c r="CQS20" s="192"/>
      <c r="CQT20" s="192"/>
      <c r="CQU20" s="192"/>
      <c r="CQV20" s="192"/>
      <c r="CQW20" s="192"/>
      <c r="CQX20" s="192"/>
      <c r="CQY20" s="192"/>
      <c r="CQZ20" s="192"/>
      <c r="CRA20" s="192"/>
      <c r="CRB20" s="192"/>
      <c r="CRC20" s="192"/>
      <c r="CRD20" s="192"/>
      <c r="CRE20" s="192"/>
      <c r="CRF20" s="192"/>
      <c r="CRG20" s="192"/>
      <c r="CRH20" s="192"/>
      <c r="CRI20" s="192"/>
      <c r="CRJ20" s="192"/>
      <c r="CRK20" s="192"/>
      <c r="CRL20" s="192"/>
      <c r="CRM20" s="192"/>
      <c r="CRN20" s="192"/>
      <c r="CRO20" s="192"/>
      <c r="CRP20" s="192"/>
      <c r="CRQ20" s="192"/>
      <c r="CRR20" s="192"/>
      <c r="CRS20" s="192"/>
      <c r="CRT20" s="192"/>
      <c r="CRU20" s="192"/>
      <c r="CRV20" s="192"/>
      <c r="CRW20" s="192"/>
      <c r="CRX20" s="192"/>
      <c r="CRY20" s="192"/>
      <c r="CRZ20" s="192"/>
      <c r="CSA20" s="192"/>
      <c r="CSB20" s="192"/>
      <c r="CSC20" s="192"/>
      <c r="CSD20" s="192"/>
      <c r="CSE20" s="192"/>
      <c r="CSF20" s="192"/>
      <c r="CSG20" s="192"/>
      <c r="CSH20" s="192"/>
      <c r="CSI20" s="192"/>
      <c r="CSJ20" s="192"/>
      <c r="CSK20" s="192"/>
      <c r="CSL20" s="192"/>
      <c r="CSM20" s="192"/>
      <c r="CSN20" s="192"/>
      <c r="CSO20" s="192"/>
      <c r="CSP20" s="192"/>
      <c r="CSQ20" s="192"/>
      <c r="CSR20" s="192"/>
      <c r="CSS20" s="192"/>
      <c r="CST20" s="192"/>
      <c r="CSU20" s="192"/>
      <c r="CSV20" s="192"/>
      <c r="CSW20" s="192"/>
      <c r="CSX20" s="192"/>
      <c r="CSY20" s="192"/>
      <c r="CSZ20" s="192"/>
      <c r="CTA20" s="192"/>
      <c r="CTB20" s="192"/>
      <c r="CTC20" s="192"/>
      <c r="CTD20" s="192"/>
      <c r="CTE20" s="192"/>
      <c r="CTF20" s="192"/>
      <c r="CTG20" s="192"/>
      <c r="CTH20" s="192"/>
      <c r="CTI20" s="192"/>
      <c r="CTJ20" s="192"/>
      <c r="CTK20" s="192"/>
      <c r="CTL20" s="192"/>
      <c r="CTM20" s="192"/>
      <c r="CTN20" s="192"/>
      <c r="CTO20" s="192"/>
      <c r="CTP20" s="192"/>
      <c r="CTQ20" s="192"/>
      <c r="CTR20" s="192"/>
      <c r="CTS20" s="192"/>
      <c r="CTT20" s="192"/>
      <c r="CTU20" s="192"/>
      <c r="CTV20" s="192"/>
      <c r="CTW20" s="192"/>
      <c r="CTX20" s="192"/>
      <c r="CTY20" s="192"/>
      <c r="CTZ20" s="192"/>
      <c r="CUA20" s="192"/>
      <c r="CUB20" s="192"/>
      <c r="CUC20" s="192"/>
      <c r="CUD20" s="192"/>
      <c r="CUE20" s="192"/>
      <c r="CUF20" s="192"/>
      <c r="CUG20" s="192"/>
      <c r="CUH20" s="192"/>
      <c r="CUI20" s="192"/>
      <c r="CUJ20" s="192"/>
      <c r="CUK20" s="192"/>
      <c r="CUL20" s="192"/>
      <c r="CUM20" s="192"/>
      <c r="CUN20" s="192"/>
      <c r="CUO20" s="192"/>
      <c r="CUP20" s="192"/>
      <c r="CUQ20" s="192"/>
      <c r="CUR20" s="192"/>
      <c r="CUS20" s="192"/>
      <c r="CUT20" s="192"/>
      <c r="CUU20" s="192"/>
      <c r="CUV20" s="192"/>
      <c r="CUW20" s="192"/>
      <c r="CUX20" s="192"/>
      <c r="CUY20" s="192"/>
      <c r="CUZ20" s="192"/>
      <c r="CVA20" s="192"/>
      <c r="CVB20" s="192"/>
      <c r="CVC20" s="192"/>
      <c r="CVD20" s="192"/>
      <c r="CVE20" s="192"/>
      <c r="CVF20" s="192"/>
      <c r="CVG20" s="192"/>
      <c r="CVH20" s="192"/>
      <c r="CVI20" s="192"/>
      <c r="CVJ20" s="192"/>
      <c r="CVK20" s="192"/>
      <c r="CVL20" s="192"/>
      <c r="CVM20" s="192"/>
      <c r="CVN20" s="192"/>
      <c r="CVO20" s="192"/>
      <c r="CVP20" s="192"/>
      <c r="CVQ20" s="192"/>
      <c r="CVR20" s="192"/>
      <c r="CVS20" s="192"/>
      <c r="CVT20" s="192"/>
      <c r="CVU20" s="192"/>
      <c r="CVV20" s="192"/>
      <c r="CVW20" s="192"/>
      <c r="CVX20" s="192"/>
      <c r="CVY20" s="192"/>
      <c r="CVZ20" s="192"/>
      <c r="CWA20" s="192"/>
      <c r="CWB20" s="192"/>
      <c r="CWC20" s="192"/>
      <c r="CWD20" s="192"/>
      <c r="CWE20" s="192"/>
      <c r="CWF20" s="192"/>
      <c r="CWG20" s="192"/>
      <c r="CWH20" s="192"/>
      <c r="CWI20" s="192"/>
      <c r="CWJ20" s="192"/>
      <c r="CWK20" s="192"/>
      <c r="CWL20" s="192"/>
      <c r="CWM20" s="192"/>
      <c r="CWN20" s="192"/>
      <c r="CWO20" s="192"/>
      <c r="CWP20" s="192"/>
      <c r="CWQ20" s="192"/>
      <c r="CWR20" s="192"/>
      <c r="CWS20" s="192"/>
      <c r="CWT20" s="192"/>
      <c r="CWU20" s="192"/>
      <c r="CWV20" s="192"/>
      <c r="CWW20" s="192"/>
      <c r="CWX20" s="192"/>
      <c r="CWY20" s="192"/>
      <c r="CWZ20" s="192"/>
      <c r="CXA20" s="192"/>
      <c r="CXB20" s="192"/>
      <c r="CXC20" s="192"/>
      <c r="CXD20" s="192"/>
      <c r="CXE20" s="192"/>
      <c r="CXF20" s="192"/>
      <c r="CXG20" s="192"/>
      <c r="CXH20" s="192"/>
      <c r="CXI20" s="192"/>
      <c r="CXJ20" s="192"/>
      <c r="CXK20" s="192"/>
      <c r="CXL20" s="192"/>
      <c r="CXM20" s="192"/>
      <c r="CXN20" s="192"/>
      <c r="CXO20" s="192"/>
      <c r="CXP20" s="192"/>
      <c r="CXQ20" s="192"/>
      <c r="CXR20" s="192"/>
      <c r="CXS20" s="192"/>
      <c r="CXT20" s="192"/>
      <c r="CXU20" s="192"/>
      <c r="CXV20" s="192"/>
      <c r="CXW20" s="192"/>
      <c r="CXX20" s="192"/>
      <c r="CXY20" s="192"/>
      <c r="CXZ20" s="192"/>
      <c r="CYA20" s="192"/>
      <c r="CYB20" s="192"/>
      <c r="CYC20" s="192"/>
      <c r="CYD20" s="192"/>
      <c r="CYE20" s="192"/>
      <c r="CYF20" s="192"/>
      <c r="CYG20" s="192"/>
      <c r="CYH20" s="192"/>
      <c r="CYI20" s="192"/>
      <c r="CYJ20" s="192"/>
      <c r="CYK20" s="192"/>
      <c r="CYL20" s="192"/>
      <c r="CYM20" s="192"/>
      <c r="CYN20" s="192"/>
      <c r="CYO20" s="192"/>
      <c r="CYP20" s="192"/>
      <c r="CYQ20" s="192"/>
      <c r="CYR20" s="192"/>
      <c r="CYS20" s="192"/>
      <c r="CYT20" s="192"/>
      <c r="CYU20" s="192"/>
      <c r="CYV20" s="192"/>
      <c r="CYW20" s="192"/>
      <c r="CYX20" s="192"/>
      <c r="CYY20" s="192"/>
      <c r="CYZ20" s="192"/>
      <c r="CZA20" s="192"/>
      <c r="CZB20" s="192"/>
      <c r="CZC20" s="192"/>
      <c r="CZD20" s="192"/>
      <c r="CZE20" s="192"/>
      <c r="CZF20" s="192"/>
      <c r="CZG20" s="192"/>
      <c r="CZH20" s="192"/>
      <c r="CZI20" s="192"/>
      <c r="CZJ20" s="192"/>
      <c r="CZK20" s="192"/>
      <c r="CZL20" s="192"/>
      <c r="CZM20" s="192"/>
      <c r="CZN20" s="192"/>
      <c r="CZO20" s="192"/>
      <c r="CZP20" s="192"/>
      <c r="CZQ20" s="192"/>
      <c r="CZR20" s="192"/>
      <c r="CZS20" s="192"/>
      <c r="CZT20" s="192"/>
      <c r="CZU20" s="192"/>
      <c r="CZV20" s="192"/>
      <c r="CZW20" s="192"/>
      <c r="CZX20" s="192"/>
      <c r="CZY20" s="192"/>
      <c r="CZZ20" s="192"/>
      <c r="DAA20" s="192"/>
      <c r="DAB20" s="192"/>
      <c r="DAC20" s="192"/>
      <c r="DAD20" s="192"/>
      <c r="DAE20" s="192"/>
      <c r="DAF20" s="192"/>
      <c r="DAG20" s="192"/>
      <c r="DAH20" s="192"/>
      <c r="DAI20" s="192"/>
      <c r="DAJ20" s="192"/>
      <c r="DAK20" s="192"/>
      <c r="DAL20" s="192"/>
      <c r="DAM20" s="192"/>
      <c r="DAN20" s="192"/>
      <c r="DAO20" s="192"/>
      <c r="DAP20" s="192"/>
      <c r="DAQ20" s="192"/>
      <c r="DAR20" s="192"/>
      <c r="DAS20" s="192"/>
      <c r="DAT20" s="192"/>
      <c r="DAU20" s="192"/>
      <c r="DAV20" s="192"/>
      <c r="DAW20" s="192"/>
      <c r="DAX20" s="192"/>
      <c r="DAY20" s="192"/>
      <c r="DAZ20" s="192"/>
      <c r="DBA20" s="192"/>
      <c r="DBB20" s="192"/>
      <c r="DBC20" s="192"/>
      <c r="DBD20" s="192"/>
      <c r="DBE20" s="192"/>
      <c r="DBF20" s="192"/>
      <c r="DBG20" s="192"/>
      <c r="DBH20" s="192"/>
      <c r="DBI20" s="192"/>
      <c r="DBJ20" s="192"/>
      <c r="DBK20" s="192"/>
      <c r="DBL20" s="192"/>
      <c r="DBM20" s="192"/>
      <c r="DBN20" s="192"/>
      <c r="DBO20" s="192"/>
      <c r="DBP20" s="192"/>
      <c r="DBQ20" s="192"/>
      <c r="DBR20" s="192"/>
      <c r="DBS20" s="192"/>
      <c r="DBT20" s="192"/>
      <c r="DBU20" s="192"/>
      <c r="DBV20" s="192"/>
      <c r="DBW20" s="192"/>
      <c r="DBX20" s="192"/>
      <c r="DBY20" s="192"/>
      <c r="DBZ20" s="192"/>
      <c r="DCA20" s="192"/>
      <c r="DCB20" s="192"/>
      <c r="DCC20" s="192"/>
      <c r="DCD20" s="192"/>
      <c r="DCE20" s="192"/>
      <c r="DCF20" s="192"/>
      <c r="DCG20" s="192"/>
      <c r="DCH20" s="192"/>
      <c r="DCI20" s="192"/>
      <c r="DCJ20" s="192"/>
      <c r="DCK20" s="192"/>
      <c r="DCL20" s="192"/>
      <c r="DCM20" s="192"/>
      <c r="DCN20" s="192"/>
      <c r="DCO20" s="192"/>
      <c r="DCP20" s="192"/>
      <c r="DCQ20" s="192"/>
      <c r="DCR20" s="192"/>
      <c r="DCS20" s="192"/>
      <c r="DCT20" s="192"/>
      <c r="DCU20" s="192"/>
      <c r="DCV20" s="192"/>
      <c r="DCW20" s="192"/>
      <c r="DCX20" s="192"/>
      <c r="DCY20" s="192"/>
      <c r="DCZ20" s="192"/>
      <c r="DDA20" s="192"/>
      <c r="DDB20" s="192"/>
      <c r="DDC20" s="192"/>
      <c r="DDD20" s="192"/>
      <c r="DDE20" s="192"/>
      <c r="DDF20" s="192"/>
      <c r="DDG20" s="192"/>
      <c r="DDH20" s="192"/>
      <c r="DDI20" s="192"/>
      <c r="DDJ20" s="192"/>
      <c r="DDK20" s="192"/>
      <c r="DDL20" s="192"/>
      <c r="DDM20" s="192"/>
      <c r="DDN20" s="192"/>
      <c r="DDO20" s="192"/>
      <c r="DDP20" s="192"/>
      <c r="DDQ20" s="192"/>
      <c r="DDR20" s="192"/>
      <c r="DDS20" s="192"/>
      <c r="DDT20" s="192"/>
      <c r="DDU20" s="192"/>
      <c r="DDV20" s="192"/>
      <c r="DDW20" s="192"/>
      <c r="DDX20" s="192"/>
      <c r="DDY20" s="192"/>
      <c r="DDZ20" s="192"/>
      <c r="DEA20" s="192"/>
      <c r="DEB20" s="192"/>
      <c r="DEC20" s="192"/>
      <c r="DED20" s="192"/>
      <c r="DEE20" s="192"/>
      <c r="DEF20" s="192"/>
      <c r="DEG20" s="192"/>
      <c r="DEH20" s="192"/>
      <c r="DEI20" s="192"/>
      <c r="DEJ20" s="192"/>
      <c r="DEK20" s="192"/>
      <c r="DEL20" s="192"/>
      <c r="DEM20" s="192"/>
      <c r="DEN20" s="192"/>
      <c r="DEO20" s="192"/>
      <c r="DEP20" s="192"/>
      <c r="DEQ20" s="192"/>
      <c r="DER20" s="192"/>
      <c r="DES20" s="192"/>
      <c r="DET20" s="192"/>
      <c r="DEU20" s="192"/>
      <c r="DEV20" s="192"/>
      <c r="DEW20" s="192"/>
      <c r="DEX20" s="192"/>
      <c r="DEY20" s="192"/>
      <c r="DEZ20" s="192"/>
      <c r="DFA20" s="192"/>
      <c r="DFB20" s="192"/>
      <c r="DFC20" s="192"/>
      <c r="DFD20" s="192"/>
      <c r="DFE20" s="192"/>
      <c r="DFF20" s="192"/>
      <c r="DFG20" s="192"/>
      <c r="DFH20" s="192"/>
      <c r="DFI20" s="192"/>
      <c r="DFJ20" s="192"/>
      <c r="DFK20" s="192"/>
      <c r="DFL20" s="192"/>
      <c r="DFM20" s="192"/>
      <c r="DFN20" s="192"/>
      <c r="DFO20" s="192"/>
      <c r="DFP20" s="192"/>
      <c r="DFQ20" s="192"/>
      <c r="DFR20" s="192"/>
      <c r="DFS20" s="192"/>
      <c r="DFT20" s="192"/>
      <c r="DFU20" s="192"/>
      <c r="DFV20" s="192"/>
      <c r="DFW20" s="192"/>
      <c r="DFX20" s="192"/>
      <c r="DFY20" s="192"/>
      <c r="DFZ20" s="192"/>
      <c r="DGA20" s="192"/>
      <c r="DGB20" s="192"/>
      <c r="DGC20" s="192"/>
      <c r="DGD20" s="192"/>
      <c r="DGE20" s="192"/>
      <c r="DGF20" s="192"/>
      <c r="DGG20" s="192"/>
      <c r="DGH20" s="192"/>
      <c r="DGI20" s="192"/>
      <c r="DGJ20" s="192"/>
      <c r="DGK20" s="192"/>
      <c r="DGL20" s="192"/>
      <c r="DGM20" s="192"/>
      <c r="DGN20" s="192"/>
      <c r="DGO20" s="192"/>
      <c r="DGP20" s="192"/>
      <c r="DGQ20" s="192"/>
      <c r="DGR20" s="192"/>
      <c r="DGS20" s="192"/>
      <c r="DGT20" s="192"/>
      <c r="DGU20" s="192"/>
      <c r="DGV20" s="192"/>
      <c r="DGW20" s="192"/>
      <c r="DGX20" s="192"/>
      <c r="DGY20" s="192"/>
      <c r="DGZ20" s="192"/>
      <c r="DHA20" s="192"/>
      <c r="DHB20" s="192"/>
      <c r="DHC20" s="192"/>
      <c r="DHD20" s="192"/>
      <c r="DHE20" s="192"/>
      <c r="DHF20" s="192"/>
      <c r="DHG20" s="192"/>
      <c r="DHH20" s="192"/>
      <c r="DHI20" s="192"/>
      <c r="DHJ20" s="192"/>
      <c r="DHK20" s="192"/>
      <c r="DHL20" s="192"/>
      <c r="DHM20" s="192"/>
      <c r="DHN20" s="192"/>
      <c r="DHO20" s="192"/>
      <c r="DHP20" s="192"/>
      <c r="DHQ20" s="192"/>
      <c r="DHR20" s="192"/>
      <c r="DHS20" s="192"/>
      <c r="DHT20" s="192"/>
      <c r="DHU20" s="192"/>
      <c r="DHV20" s="192"/>
      <c r="DHW20" s="192"/>
      <c r="DHX20" s="192"/>
      <c r="DHY20" s="192"/>
      <c r="DHZ20" s="192"/>
      <c r="DIA20" s="192"/>
      <c r="DIB20" s="192"/>
      <c r="DIC20" s="192"/>
      <c r="DID20" s="192"/>
      <c r="DIE20" s="192"/>
      <c r="DIF20" s="192"/>
      <c r="DIG20" s="192"/>
      <c r="DIH20" s="192"/>
      <c r="DII20" s="192"/>
      <c r="DIJ20" s="192"/>
      <c r="DIK20" s="192"/>
      <c r="DIL20" s="192"/>
      <c r="DIM20" s="192"/>
      <c r="DIN20" s="192"/>
      <c r="DIO20" s="192"/>
      <c r="DIP20" s="192"/>
      <c r="DIQ20" s="192"/>
      <c r="DIR20" s="192"/>
      <c r="DIS20" s="192"/>
      <c r="DIT20" s="192"/>
      <c r="DIU20" s="192"/>
      <c r="DIV20" s="192"/>
      <c r="DIW20" s="192"/>
      <c r="DIX20" s="192"/>
      <c r="DIY20" s="192"/>
      <c r="DIZ20" s="192"/>
      <c r="DJA20" s="192"/>
      <c r="DJB20" s="192"/>
      <c r="DJC20" s="192"/>
      <c r="DJD20" s="192"/>
      <c r="DJE20" s="192"/>
      <c r="DJF20" s="192"/>
      <c r="DJG20" s="192"/>
      <c r="DJH20" s="192"/>
      <c r="DJI20" s="192"/>
      <c r="DJJ20" s="192"/>
      <c r="DJK20" s="192"/>
      <c r="DJL20" s="192"/>
      <c r="DJM20" s="192"/>
      <c r="DJN20" s="192"/>
      <c r="DJO20" s="192"/>
      <c r="DJP20" s="192"/>
      <c r="DJQ20" s="192"/>
      <c r="DJR20" s="192"/>
      <c r="DJS20" s="192"/>
      <c r="DJT20" s="192"/>
      <c r="DJU20" s="192"/>
      <c r="DJV20" s="192"/>
      <c r="DJW20" s="192"/>
      <c r="DJX20" s="192"/>
      <c r="DJY20" s="192"/>
      <c r="DJZ20" s="192"/>
      <c r="DKA20" s="192"/>
      <c r="DKB20" s="192"/>
      <c r="DKC20" s="192"/>
      <c r="DKD20" s="192"/>
      <c r="DKE20" s="192"/>
      <c r="DKF20" s="192"/>
      <c r="DKG20" s="192"/>
      <c r="DKH20" s="192"/>
      <c r="DKI20" s="192"/>
      <c r="DKJ20" s="192"/>
      <c r="DKK20" s="192"/>
      <c r="DKL20" s="192"/>
      <c r="DKM20" s="192"/>
      <c r="DKN20" s="192"/>
      <c r="DKO20" s="192"/>
      <c r="DKP20" s="192"/>
      <c r="DKQ20" s="192"/>
      <c r="DKR20" s="192"/>
      <c r="DKS20" s="192"/>
      <c r="DKT20" s="192"/>
      <c r="DKU20" s="192"/>
      <c r="DKV20" s="192"/>
      <c r="DKW20" s="192"/>
      <c r="DKX20" s="192"/>
      <c r="DKY20" s="192"/>
      <c r="DKZ20" s="192"/>
      <c r="DLA20" s="192"/>
      <c r="DLB20" s="192"/>
      <c r="DLC20" s="192"/>
      <c r="DLD20" s="192"/>
      <c r="DLE20" s="192"/>
      <c r="DLF20" s="192"/>
      <c r="DLG20" s="192"/>
      <c r="DLH20" s="192"/>
      <c r="DLI20" s="192"/>
      <c r="DLJ20" s="192"/>
      <c r="DLK20" s="192"/>
      <c r="DLL20" s="192"/>
      <c r="DLM20" s="192"/>
      <c r="DLN20" s="192"/>
      <c r="DLO20" s="192"/>
      <c r="DLP20" s="192"/>
      <c r="DLQ20" s="192"/>
      <c r="DLR20" s="192"/>
      <c r="DLS20" s="192"/>
      <c r="DLT20" s="192"/>
      <c r="DLU20" s="192"/>
      <c r="DLV20" s="192"/>
      <c r="DLW20" s="192"/>
      <c r="DLX20" s="192"/>
      <c r="DLY20" s="192"/>
      <c r="DLZ20" s="192"/>
      <c r="DMA20" s="192"/>
      <c r="DMB20" s="192"/>
      <c r="DMC20" s="192"/>
      <c r="DMD20" s="192"/>
      <c r="DME20" s="192"/>
      <c r="DMF20" s="192"/>
      <c r="DMG20" s="192"/>
      <c r="DMH20" s="192"/>
      <c r="DMI20" s="192"/>
      <c r="DMJ20" s="192"/>
      <c r="DMK20" s="192"/>
      <c r="DML20" s="192"/>
      <c r="DMM20" s="192"/>
      <c r="DMN20" s="192"/>
      <c r="DMO20" s="192"/>
      <c r="DMP20" s="192"/>
      <c r="DMQ20" s="192"/>
      <c r="DMR20" s="192"/>
      <c r="DMS20" s="192"/>
      <c r="DMT20" s="192"/>
      <c r="DMU20" s="192"/>
      <c r="DMV20" s="192"/>
      <c r="DMW20" s="192"/>
      <c r="DMX20" s="192"/>
      <c r="DMY20" s="192"/>
      <c r="DMZ20" s="192"/>
      <c r="DNA20" s="192"/>
      <c r="DNB20" s="192"/>
      <c r="DNC20" s="192"/>
      <c r="DND20" s="192"/>
      <c r="DNE20" s="192"/>
      <c r="DNF20" s="192"/>
      <c r="DNG20" s="192"/>
      <c r="DNH20" s="192"/>
      <c r="DNI20" s="192"/>
      <c r="DNJ20" s="192"/>
      <c r="DNK20" s="192"/>
      <c r="DNL20" s="192"/>
      <c r="DNM20" s="192"/>
      <c r="DNN20" s="192"/>
      <c r="DNO20" s="192"/>
      <c r="DNP20" s="192"/>
      <c r="DNQ20" s="192"/>
      <c r="DNR20" s="192"/>
      <c r="DNS20" s="192"/>
      <c r="DNT20" s="192"/>
      <c r="DNU20" s="192"/>
      <c r="DNV20" s="192"/>
      <c r="DNW20" s="192"/>
      <c r="DNX20" s="192"/>
      <c r="DNY20" s="192"/>
      <c r="DNZ20" s="192"/>
      <c r="DOA20" s="192"/>
      <c r="DOB20" s="192"/>
      <c r="DOC20" s="192"/>
      <c r="DOD20" s="192"/>
      <c r="DOE20" s="192"/>
      <c r="DOF20" s="192"/>
      <c r="DOG20" s="192"/>
      <c r="DOH20" s="192"/>
      <c r="DOI20" s="192"/>
      <c r="DOJ20" s="192"/>
      <c r="DOK20" s="192"/>
      <c r="DOL20" s="192"/>
      <c r="DOM20" s="192"/>
      <c r="DON20" s="192"/>
      <c r="DOO20" s="192"/>
      <c r="DOP20" s="192"/>
      <c r="DOQ20" s="192"/>
      <c r="DOR20" s="192"/>
      <c r="DOS20" s="192"/>
      <c r="DOT20" s="192"/>
      <c r="DOU20" s="192"/>
      <c r="DOV20" s="192"/>
      <c r="DOW20" s="192"/>
      <c r="DOX20" s="192"/>
      <c r="DOY20" s="192"/>
      <c r="DOZ20" s="192"/>
      <c r="DPA20" s="192"/>
      <c r="DPB20" s="192"/>
      <c r="DPC20" s="192"/>
      <c r="DPD20" s="192"/>
      <c r="DPE20" s="192"/>
      <c r="DPF20" s="192"/>
      <c r="DPG20" s="192"/>
      <c r="DPH20" s="192"/>
      <c r="DPI20" s="192"/>
      <c r="DPJ20" s="192"/>
      <c r="DPK20" s="192"/>
      <c r="DPL20" s="192"/>
      <c r="DPM20" s="192"/>
      <c r="DPN20" s="192"/>
      <c r="DPO20" s="192"/>
      <c r="DPP20" s="192"/>
      <c r="DPQ20" s="192"/>
      <c r="DPR20" s="192"/>
      <c r="DPS20" s="192"/>
      <c r="DPT20" s="192"/>
      <c r="DPU20" s="192"/>
      <c r="DPV20" s="192"/>
      <c r="DPW20" s="192"/>
      <c r="DPX20" s="192"/>
      <c r="DPY20" s="192"/>
      <c r="DPZ20" s="192"/>
      <c r="DQA20" s="192"/>
      <c r="DQB20" s="192"/>
      <c r="DQC20" s="192"/>
      <c r="DQD20" s="192"/>
      <c r="DQE20" s="192"/>
      <c r="DQF20" s="192"/>
      <c r="DQG20" s="192"/>
      <c r="DQH20" s="192"/>
      <c r="DQI20" s="192"/>
      <c r="DQJ20" s="192"/>
      <c r="DQK20" s="192"/>
      <c r="DQL20" s="192"/>
      <c r="DQM20" s="192"/>
      <c r="DQN20" s="192"/>
      <c r="DQO20" s="192"/>
      <c r="DQP20" s="192"/>
      <c r="DQQ20" s="192"/>
      <c r="DQR20" s="192"/>
      <c r="DQS20" s="192"/>
      <c r="DQT20" s="192"/>
      <c r="DQU20" s="192"/>
      <c r="DQV20" s="192"/>
      <c r="DQW20" s="192"/>
      <c r="DQX20" s="192"/>
      <c r="DQY20" s="192"/>
      <c r="DQZ20" s="192"/>
      <c r="DRA20" s="192"/>
      <c r="DRB20" s="192"/>
      <c r="DRC20" s="192"/>
      <c r="DRD20" s="192"/>
      <c r="DRE20" s="192"/>
      <c r="DRF20" s="192"/>
      <c r="DRG20" s="192"/>
      <c r="DRH20" s="192"/>
      <c r="DRI20" s="192"/>
      <c r="DRJ20" s="192"/>
      <c r="DRK20" s="192"/>
      <c r="DRL20" s="192"/>
      <c r="DRM20" s="192"/>
      <c r="DRN20" s="192"/>
      <c r="DRO20" s="192"/>
      <c r="DRP20" s="192"/>
      <c r="DRQ20" s="192"/>
      <c r="DRR20" s="192"/>
      <c r="DRS20" s="192"/>
      <c r="DRT20" s="192"/>
      <c r="DRU20" s="192"/>
      <c r="DRV20" s="192"/>
      <c r="DRW20" s="192"/>
      <c r="DRX20" s="192"/>
      <c r="DRY20" s="192"/>
      <c r="DRZ20" s="192"/>
      <c r="DSA20" s="192"/>
      <c r="DSB20" s="192"/>
      <c r="DSC20" s="192"/>
      <c r="DSD20" s="192"/>
      <c r="DSE20" s="192"/>
      <c r="DSF20" s="192"/>
      <c r="DSG20" s="192"/>
      <c r="DSH20" s="192"/>
      <c r="DSI20" s="192"/>
      <c r="DSJ20" s="192"/>
      <c r="DSK20" s="192"/>
      <c r="DSL20" s="192"/>
      <c r="DSM20" s="192"/>
      <c r="DSN20" s="192"/>
      <c r="DSO20" s="192"/>
      <c r="DSP20" s="192"/>
      <c r="DSQ20" s="192"/>
      <c r="DSR20" s="192"/>
      <c r="DSS20" s="192"/>
      <c r="DST20" s="192"/>
      <c r="DSU20" s="192"/>
      <c r="DSV20" s="192"/>
      <c r="DSW20" s="192"/>
      <c r="DSX20" s="192"/>
      <c r="DSY20" s="192"/>
      <c r="DSZ20" s="192"/>
      <c r="DTA20" s="192"/>
      <c r="DTB20" s="192"/>
      <c r="DTC20" s="192"/>
      <c r="DTD20" s="192"/>
      <c r="DTE20" s="192"/>
      <c r="DTF20" s="192"/>
      <c r="DTG20" s="192"/>
      <c r="DTH20" s="192"/>
      <c r="DTI20" s="192"/>
      <c r="DTJ20" s="192"/>
      <c r="DTK20" s="192"/>
      <c r="DTL20" s="192"/>
      <c r="DTM20" s="192"/>
      <c r="DTN20" s="192"/>
      <c r="DTO20" s="192"/>
      <c r="DTP20" s="192"/>
      <c r="DTQ20" s="192"/>
      <c r="DTR20" s="192"/>
      <c r="DTS20" s="192"/>
      <c r="DTT20" s="192"/>
      <c r="DTU20" s="192"/>
      <c r="DTV20" s="192"/>
      <c r="DTW20" s="192"/>
      <c r="DTX20" s="192"/>
      <c r="DTY20" s="192"/>
      <c r="DTZ20" s="192"/>
      <c r="DUA20" s="192"/>
      <c r="DUB20" s="192"/>
      <c r="DUC20" s="192"/>
      <c r="DUD20" s="192"/>
      <c r="DUE20" s="192"/>
      <c r="DUF20" s="192"/>
      <c r="DUG20" s="192"/>
      <c r="DUH20" s="192"/>
      <c r="DUI20" s="192"/>
      <c r="DUJ20" s="192"/>
      <c r="DUK20" s="192"/>
      <c r="DUL20" s="192"/>
      <c r="DUM20" s="192"/>
      <c r="DUN20" s="192"/>
      <c r="DUO20" s="192"/>
      <c r="DUP20" s="192"/>
      <c r="DUQ20" s="192"/>
      <c r="DUR20" s="192"/>
      <c r="DUS20" s="192"/>
      <c r="DUT20" s="192"/>
      <c r="DUU20" s="192"/>
      <c r="DUV20" s="192"/>
      <c r="DUW20" s="192"/>
      <c r="DUX20" s="192"/>
      <c r="DUY20" s="192"/>
      <c r="DUZ20" s="192"/>
      <c r="DVA20" s="192"/>
      <c r="DVB20" s="192"/>
      <c r="DVC20" s="192"/>
      <c r="DVD20" s="192"/>
      <c r="DVE20" s="192"/>
      <c r="DVF20" s="192"/>
      <c r="DVG20" s="192"/>
      <c r="DVH20" s="192"/>
      <c r="DVI20" s="192"/>
      <c r="DVJ20" s="192"/>
      <c r="DVK20" s="192"/>
      <c r="DVL20" s="192"/>
      <c r="DVM20" s="192"/>
      <c r="DVN20" s="192"/>
      <c r="DVO20" s="192"/>
      <c r="DVP20" s="192"/>
      <c r="DVQ20" s="192"/>
      <c r="DVR20" s="192"/>
      <c r="DVS20" s="192"/>
      <c r="DVT20" s="192"/>
      <c r="DVU20" s="192"/>
      <c r="DVV20" s="192"/>
      <c r="DVW20" s="192"/>
      <c r="DVX20" s="192"/>
      <c r="DVY20" s="192"/>
      <c r="DVZ20" s="192"/>
      <c r="DWA20" s="192"/>
      <c r="DWB20" s="192"/>
      <c r="DWC20" s="192"/>
      <c r="DWD20" s="192"/>
      <c r="DWE20" s="192"/>
      <c r="DWF20" s="192"/>
      <c r="DWG20" s="192"/>
      <c r="DWH20" s="192"/>
      <c r="DWI20" s="192"/>
      <c r="DWJ20" s="192"/>
      <c r="DWK20" s="192"/>
      <c r="DWL20" s="192"/>
      <c r="DWM20" s="192"/>
      <c r="DWN20" s="192"/>
      <c r="DWO20" s="192"/>
      <c r="DWP20" s="192"/>
      <c r="DWQ20" s="192"/>
      <c r="DWR20" s="192"/>
      <c r="DWS20" s="192"/>
      <c r="DWT20" s="192"/>
      <c r="DWU20" s="192"/>
      <c r="DWV20" s="192"/>
      <c r="DWW20" s="192"/>
      <c r="DWX20" s="192"/>
      <c r="DWY20" s="192"/>
      <c r="DWZ20" s="192"/>
      <c r="DXA20" s="192"/>
      <c r="DXB20" s="192"/>
      <c r="DXC20" s="192"/>
      <c r="DXD20" s="192"/>
      <c r="DXE20" s="192"/>
      <c r="DXF20" s="192"/>
      <c r="DXG20" s="192"/>
      <c r="DXH20" s="192"/>
      <c r="DXI20" s="192"/>
      <c r="DXJ20" s="192"/>
      <c r="DXK20" s="192"/>
      <c r="DXL20" s="192"/>
      <c r="DXM20" s="192"/>
      <c r="DXN20" s="192"/>
      <c r="DXO20" s="192"/>
      <c r="DXP20" s="192"/>
      <c r="DXQ20" s="192"/>
      <c r="DXR20" s="192"/>
      <c r="DXS20" s="192"/>
      <c r="DXT20" s="192"/>
      <c r="DXU20" s="192"/>
      <c r="DXV20" s="192"/>
      <c r="DXW20" s="192"/>
      <c r="DXX20" s="192"/>
      <c r="DXY20" s="192"/>
      <c r="DXZ20" s="192"/>
      <c r="DYA20" s="192"/>
      <c r="DYB20" s="192"/>
      <c r="DYC20" s="192"/>
      <c r="DYD20" s="192"/>
      <c r="DYE20" s="192"/>
      <c r="DYF20" s="192"/>
      <c r="DYG20" s="192"/>
      <c r="DYH20" s="192"/>
      <c r="DYI20" s="192"/>
      <c r="DYJ20" s="192"/>
      <c r="DYK20" s="192"/>
      <c r="DYL20" s="192"/>
      <c r="DYM20" s="192"/>
      <c r="DYN20" s="192"/>
      <c r="DYO20" s="192"/>
      <c r="DYP20" s="192"/>
      <c r="DYQ20" s="192"/>
      <c r="DYR20" s="192"/>
      <c r="DYS20" s="192"/>
      <c r="DYT20" s="192"/>
      <c r="DYU20" s="192"/>
      <c r="DYV20" s="192"/>
      <c r="DYW20" s="192"/>
      <c r="DYX20" s="192"/>
      <c r="DYY20" s="192"/>
      <c r="DYZ20" s="192"/>
      <c r="DZA20" s="192"/>
      <c r="DZB20" s="192"/>
      <c r="DZC20" s="192"/>
      <c r="DZD20" s="192"/>
      <c r="DZE20" s="192"/>
      <c r="DZF20" s="192"/>
      <c r="DZG20" s="192"/>
      <c r="DZH20" s="192"/>
      <c r="DZI20" s="192"/>
      <c r="DZJ20" s="192"/>
      <c r="DZK20" s="192"/>
      <c r="DZL20" s="192"/>
      <c r="DZM20" s="192"/>
      <c r="DZN20" s="192"/>
      <c r="DZO20" s="192"/>
      <c r="DZP20" s="192"/>
      <c r="DZQ20" s="192"/>
      <c r="DZR20" s="192"/>
      <c r="DZS20" s="192"/>
      <c r="DZT20" s="192"/>
      <c r="DZU20" s="192"/>
      <c r="DZV20" s="192"/>
      <c r="DZW20" s="192"/>
      <c r="DZX20" s="192"/>
      <c r="DZY20" s="192"/>
      <c r="DZZ20" s="192"/>
      <c r="EAA20" s="192"/>
      <c r="EAB20" s="192"/>
      <c r="EAC20" s="192"/>
      <c r="EAD20" s="192"/>
      <c r="EAE20" s="192"/>
      <c r="EAF20" s="192"/>
      <c r="EAG20" s="192"/>
      <c r="EAH20" s="192"/>
      <c r="EAI20" s="192"/>
      <c r="EAJ20" s="192"/>
      <c r="EAK20" s="192"/>
      <c r="EAL20" s="192"/>
      <c r="EAM20" s="192"/>
      <c r="EAN20" s="192"/>
      <c r="EAO20" s="192"/>
      <c r="EAP20" s="192"/>
      <c r="EAQ20" s="192"/>
      <c r="EAR20" s="192"/>
      <c r="EAS20" s="192"/>
      <c r="EAT20" s="192"/>
      <c r="EAU20" s="192"/>
      <c r="EAV20" s="192"/>
      <c r="EAW20" s="192"/>
      <c r="EAX20" s="192"/>
      <c r="EAY20" s="192"/>
      <c r="EAZ20" s="192"/>
      <c r="EBA20" s="192"/>
      <c r="EBB20" s="192"/>
      <c r="EBC20" s="192"/>
      <c r="EBD20" s="192"/>
      <c r="EBE20" s="192"/>
      <c r="EBF20" s="192"/>
      <c r="EBG20" s="192"/>
      <c r="EBH20" s="192"/>
      <c r="EBI20" s="192"/>
      <c r="EBJ20" s="192"/>
      <c r="EBK20" s="192"/>
      <c r="EBL20" s="192"/>
      <c r="EBM20" s="192"/>
      <c r="EBN20" s="192"/>
      <c r="EBO20" s="192"/>
      <c r="EBP20" s="192"/>
      <c r="EBQ20" s="192"/>
      <c r="EBR20" s="192"/>
      <c r="EBS20" s="192"/>
      <c r="EBT20" s="192"/>
      <c r="EBU20" s="192"/>
      <c r="EBV20" s="192"/>
      <c r="EBW20" s="192"/>
      <c r="EBX20" s="192"/>
      <c r="EBY20" s="192"/>
      <c r="EBZ20" s="192"/>
      <c r="ECA20" s="192"/>
      <c r="ECB20" s="192"/>
      <c r="ECC20" s="192"/>
      <c r="ECD20" s="192"/>
      <c r="ECE20" s="192"/>
      <c r="ECF20" s="192"/>
      <c r="ECG20" s="192"/>
      <c r="ECH20" s="192"/>
      <c r="ECI20" s="192"/>
      <c r="ECJ20" s="192"/>
      <c r="ECK20" s="192"/>
      <c r="ECL20" s="192"/>
      <c r="ECM20" s="192"/>
      <c r="ECN20" s="192"/>
      <c r="ECO20" s="192"/>
      <c r="ECP20" s="192"/>
      <c r="ECQ20" s="192"/>
      <c r="ECR20" s="192"/>
      <c r="ECS20" s="192"/>
      <c r="ECT20" s="192"/>
      <c r="ECU20" s="192"/>
      <c r="ECV20" s="192"/>
      <c r="ECW20" s="192"/>
      <c r="ECX20" s="192"/>
      <c r="ECY20" s="192"/>
      <c r="ECZ20" s="192"/>
      <c r="EDA20" s="192"/>
      <c r="EDB20" s="192"/>
      <c r="EDC20" s="192"/>
      <c r="EDD20" s="192"/>
      <c r="EDE20" s="192"/>
      <c r="EDF20" s="192"/>
      <c r="EDG20" s="192"/>
      <c r="EDH20" s="192"/>
      <c r="EDI20" s="192"/>
      <c r="EDJ20" s="192"/>
      <c r="EDK20" s="192"/>
      <c r="EDL20" s="192"/>
      <c r="EDM20" s="192"/>
      <c r="EDN20" s="192"/>
      <c r="EDO20" s="192"/>
      <c r="EDP20" s="192"/>
      <c r="EDQ20" s="192"/>
      <c r="EDR20" s="192"/>
      <c r="EDS20" s="192"/>
      <c r="EDT20" s="192"/>
      <c r="EDU20" s="192"/>
      <c r="EDV20" s="192"/>
      <c r="EDW20" s="192"/>
      <c r="EDX20" s="192"/>
      <c r="EDY20" s="192"/>
      <c r="EDZ20" s="192"/>
      <c r="EEA20" s="192"/>
      <c r="EEB20" s="192"/>
      <c r="EEC20" s="192"/>
      <c r="EED20" s="192"/>
      <c r="EEE20" s="192"/>
      <c r="EEF20" s="192"/>
      <c r="EEG20" s="192"/>
      <c r="EEH20" s="192"/>
      <c r="EEI20" s="192"/>
      <c r="EEJ20" s="192"/>
      <c r="EEK20" s="192"/>
      <c r="EEL20" s="192"/>
      <c r="EEM20" s="192"/>
      <c r="EEN20" s="192"/>
      <c r="EEO20" s="192"/>
      <c r="EEP20" s="192"/>
      <c r="EEQ20" s="192"/>
      <c r="EER20" s="192"/>
      <c r="EES20" s="192"/>
      <c r="EET20" s="192"/>
      <c r="EEU20" s="192"/>
      <c r="EEV20" s="192"/>
      <c r="EEW20" s="192"/>
      <c r="EEX20" s="192"/>
      <c r="EEY20" s="192"/>
      <c r="EEZ20" s="192"/>
      <c r="EFA20" s="192"/>
      <c r="EFB20" s="192"/>
      <c r="EFC20" s="192"/>
      <c r="EFD20" s="192"/>
      <c r="EFE20" s="192"/>
      <c r="EFF20" s="192"/>
      <c r="EFG20" s="192"/>
      <c r="EFH20" s="192"/>
      <c r="EFI20" s="192"/>
      <c r="EFJ20" s="192"/>
      <c r="EFK20" s="192"/>
      <c r="EFL20" s="192"/>
      <c r="EFM20" s="192"/>
      <c r="EFN20" s="192"/>
      <c r="EFO20" s="192"/>
      <c r="EFP20" s="192"/>
      <c r="EFQ20" s="192"/>
      <c r="EFR20" s="192"/>
      <c r="EFS20" s="192"/>
      <c r="EFT20" s="192"/>
      <c r="EFU20" s="192"/>
      <c r="EFV20" s="192"/>
      <c r="EFW20" s="192"/>
      <c r="EFX20" s="192"/>
      <c r="EFY20" s="192"/>
      <c r="EFZ20" s="192"/>
      <c r="EGA20" s="192"/>
      <c r="EGB20" s="192"/>
      <c r="EGC20" s="192"/>
      <c r="EGD20" s="192"/>
      <c r="EGE20" s="192"/>
      <c r="EGF20" s="192"/>
      <c r="EGG20" s="192"/>
      <c r="EGH20" s="192"/>
      <c r="EGI20" s="192"/>
      <c r="EGJ20" s="192"/>
      <c r="EGK20" s="192"/>
      <c r="EGL20" s="192"/>
      <c r="EGM20" s="192"/>
      <c r="EGN20" s="192"/>
      <c r="EGO20" s="192"/>
      <c r="EGP20" s="192"/>
      <c r="EGQ20" s="192"/>
      <c r="EGR20" s="192"/>
      <c r="EGS20" s="192"/>
      <c r="EGT20" s="192"/>
      <c r="EGU20" s="192"/>
      <c r="EGV20" s="192"/>
      <c r="EGW20" s="192"/>
      <c r="EGX20" s="192"/>
      <c r="EGY20" s="192"/>
      <c r="EGZ20" s="192"/>
      <c r="EHA20" s="192"/>
      <c r="EHB20" s="192"/>
      <c r="EHC20" s="192"/>
      <c r="EHD20" s="192"/>
      <c r="EHE20" s="192"/>
      <c r="EHF20" s="192"/>
      <c r="EHG20" s="192"/>
      <c r="EHH20" s="192"/>
      <c r="EHI20" s="192"/>
      <c r="EHJ20" s="192"/>
      <c r="EHK20" s="192"/>
      <c r="EHL20" s="192"/>
      <c r="EHM20" s="192"/>
      <c r="EHN20" s="192"/>
      <c r="EHO20" s="192"/>
      <c r="EHP20" s="192"/>
      <c r="EHQ20" s="192"/>
      <c r="EHR20" s="192"/>
      <c r="EHS20" s="192"/>
      <c r="EHT20" s="192"/>
      <c r="EHU20" s="192"/>
      <c r="EHV20" s="192"/>
      <c r="EHW20" s="192"/>
      <c r="EHX20" s="192"/>
      <c r="EHY20" s="192"/>
      <c r="EHZ20" s="192"/>
      <c r="EIA20" s="192"/>
      <c r="EIB20" s="192"/>
      <c r="EIC20" s="192"/>
      <c r="EID20" s="192"/>
      <c r="EIE20" s="192"/>
      <c r="EIF20" s="192"/>
      <c r="EIG20" s="192"/>
      <c r="EIH20" s="192"/>
      <c r="EII20" s="192"/>
      <c r="EIJ20" s="192"/>
      <c r="EIK20" s="192"/>
      <c r="EIL20" s="192"/>
      <c r="EIM20" s="192"/>
      <c r="EIN20" s="192"/>
      <c r="EIO20" s="192"/>
      <c r="EIP20" s="192"/>
      <c r="EIQ20" s="192"/>
      <c r="EIR20" s="192"/>
      <c r="EIS20" s="192"/>
      <c r="EIT20" s="192"/>
      <c r="EIU20" s="192"/>
      <c r="EIV20" s="192"/>
      <c r="EIW20" s="192"/>
      <c r="EIX20" s="192"/>
      <c r="EIY20" s="192"/>
      <c r="EIZ20" s="192"/>
      <c r="EJA20" s="192"/>
      <c r="EJB20" s="192"/>
      <c r="EJC20" s="192"/>
      <c r="EJD20" s="192"/>
      <c r="EJE20" s="192"/>
      <c r="EJF20" s="192"/>
      <c r="EJG20" s="192"/>
      <c r="EJH20" s="192"/>
      <c r="EJI20" s="192"/>
      <c r="EJJ20" s="192"/>
      <c r="EJK20" s="192"/>
      <c r="EJL20" s="192"/>
      <c r="EJM20" s="192"/>
      <c r="EJN20" s="192"/>
      <c r="EJO20" s="192"/>
      <c r="EJP20" s="192"/>
      <c r="EJQ20" s="192"/>
      <c r="EJR20" s="192"/>
      <c r="EJS20" s="192"/>
      <c r="EJT20" s="192"/>
      <c r="EJU20" s="192"/>
      <c r="EJV20" s="192"/>
      <c r="EJW20" s="192"/>
      <c r="EJX20" s="192"/>
      <c r="EJY20" s="192"/>
      <c r="EJZ20" s="192"/>
      <c r="EKA20" s="192"/>
      <c r="EKB20" s="192"/>
      <c r="EKC20" s="192"/>
      <c r="EKD20" s="192"/>
      <c r="EKE20" s="192"/>
      <c r="EKF20" s="192"/>
      <c r="EKG20" s="192"/>
      <c r="EKH20" s="192"/>
      <c r="EKI20" s="192"/>
      <c r="EKJ20" s="192"/>
      <c r="EKK20" s="192"/>
      <c r="EKL20" s="192"/>
      <c r="EKM20" s="192"/>
      <c r="EKN20" s="192"/>
      <c r="EKO20" s="192"/>
      <c r="EKP20" s="192"/>
      <c r="EKQ20" s="192"/>
      <c r="EKR20" s="192"/>
      <c r="EKS20" s="192"/>
      <c r="EKT20" s="192"/>
      <c r="EKU20" s="192"/>
      <c r="EKV20" s="192"/>
      <c r="EKW20" s="192"/>
      <c r="EKX20" s="192"/>
      <c r="EKY20" s="192"/>
      <c r="EKZ20" s="192"/>
      <c r="ELA20" s="192"/>
      <c r="ELB20" s="192"/>
      <c r="ELC20" s="192"/>
      <c r="ELD20" s="192"/>
      <c r="ELE20" s="192"/>
      <c r="ELF20" s="192"/>
      <c r="ELG20" s="192"/>
      <c r="ELH20" s="192"/>
      <c r="ELI20" s="192"/>
      <c r="ELJ20" s="192"/>
      <c r="ELK20" s="192"/>
      <c r="ELL20" s="192"/>
      <c r="ELM20" s="192"/>
      <c r="ELN20" s="192"/>
      <c r="ELO20" s="192"/>
      <c r="ELP20" s="192"/>
      <c r="ELQ20" s="192"/>
      <c r="ELR20" s="192"/>
      <c r="ELS20" s="192"/>
      <c r="ELT20" s="192"/>
      <c r="ELU20" s="192"/>
      <c r="ELV20" s="192"/>
      <c r="ELW20" s="192"/>
      <c r="ELX20" s="192"/>
      <c r="ELY20" s="192"/>
      <c r="ELZ20" s="192"/>
      <c r="EMA20" s="192"/>
      <c r="EMB20" s="192"/>
      <c r="EMC20" s="192"/>
      <c r="EMD20" s="192"/>
      <c r="EME20" s="192"/>
      <c r="EMF20" s="192"/>
      <c r="EMG20" s="192"/>
      <c r="EMH20" s="192"/>
      <c r="EMI20" s="192"/>
      <c r="EMJ20" s="192"/>
      <c r="EMK20" s="192"/>
      <c r="EML20" s="192"/>
      <c r="EMM20" s="192"/>
      <c r="EMN20" s="192"/>
      <c r="EMO20" s="192"/>
      <c r="EMP20" s="192"/>
      <c r="EMQ20" s="192"/>
      <c r="EMR20" s="192"/>
      <c r="EMS20" s="192"/>
      <c r="EMT20" s="192"/>
      <c r="EMU20" s="192"/>
      <c r="EMV20" s="192"/>
      <c r="EMW20" s="192"/>
      <c r="EMX20" s="192"/>
      <c r="EMY20" s="192"/>
      <c r="EMZ20" s="192"/>
      <c r="ENA20" s="192"/>
      <c r="ENB20" s="192"/>
      <c r="ENC20" s="192"/>
      <c r="END20" s="192"/>
      <c r="ENE20" s="192"/>
      <c r="ENF20" s="192"/>
      <c r="ENG20" s="192"/>
      <c r="ENH20" s="192"/>
      <c r="ENI20" s="192"/>
      <c r="ENJ20" s="192"/>
      <c r="ENK20" s="192"/>
      <c r="ENL20" s="192"/>
      <c r="ENM20" s="192"/>
      <c r="ENN20" s="192"/>
      <c r="ENO20" s="192"/>
      <c r="ENP20" s="192"/>
      <c r="ENQ20" s="192"/>
      <c r="ENR20" s="192"/>
      <c r="ENS20" s="192"/>
      <c r="ENT20" s="192"/>
      <c r="ENU20" s="192"/>
      <c r="ENV20" s="192"/>
      <c r="ENW20" s="192"/>
      <c r="ENX20" s="192"/>
      <c r="ENY20" s="192"/>
      <c r="ENZ20" s="192"/>
      <c r="EOA20" s="192"/>
      <c r="EOB20" s="192"/>
      <c r="EOC20" s="192"/>
      <c r="EOD20" s="192"/>
      <c r="EOE20" s="192"/>
      <c r="EOF20" s="192"/>
      <c r="EOG20" s="192"/>
      <c r="EOH20" s="192"/>
      <c r="EOI20" s="192"/>
      <c r="EOJ20" s="192"/>
      <c r="EOK20" s="192"/>
      <c r="EOL20" s="192"/>
      <c r="EOM20" s="192"/>
      <c r="EON20" s="192"/>
      <c r="EOO20" s="192"/>
      <c r="EOP20" s="192"/>
      <c r="EOQ20" s="192"/>
      <c r="EOR20" s="192"/>
      <c r="EOS20" s="192"/>
      <c r="EOT20" s="192"/>
      <c r="EOU20" s="192"/>
      <c r="EOV20" s="192"/>
      <c r="EOW20" s="192"/>
      <c r="EOX20" s="192"/>
      <c r="EOY20" s="192"/>
      <c r="EOZ20" s="192"/>
      <c r="EPA20" s="192"/>
      <c r="EPB20" s="192"/>
      <c r="EPC20" s="192"/>
      <c r="EPD20" s="192"/>
      <c r="EPE20" s="192"/>
      <c r="EPF20" s="192"/>
      <c r="EPG20" s="192"/>
      <c r="EPH20" s="192"/>
      <c r="EPI20" s="192"/>
      <c r="EPJ20" s="192"/>
      <c r="EPK20" s="192"/>
      <c r="EPL20" s="192"/>
      <c r="EPM20" s="192"/>
      <c r="EPN20" s="192"/>
      <c r="EPO20" s="192"/>
      <c r="EPP20" s="192"/>
      <c r="EPQ20" s="192"/>
      <c r="EPR20" s="192"/>
      <c r="EPS20" s="192"/>
      <c r="EPT20" s="192"/>
      <c r="EPU20" s="192"/>
      <c r="EPV20" s="192"/>
      <c r="EPW20" s="192"/>
      <c r="EPX20" s="192"/>
      <c r="EPY20" s="192"/>
      <c r="EPZ20" s="192"/>
      <c r="EQA20" s="192"/>
      <c r="EQB20" s="192"/>
      <c r="EQC20" s="192"/>
      <c r="EQD20" s="192"/>
      <c r="EQE20" s="192"/>
      <c r="EQF20" s="192"/>
      <c r="EQG20" s="192"/>
      <c r="EQH20" s="192"/>
      <c r="EQI20" s="192"/>
      <c r="EQJ20" s="192"/>
      <c r="EQK20" s="192"/>
      <c r="EQL20" s="192"/>
      <c r="EQM20" s="192"/>
      <c r="EQN20" s="192"/>
      <c r="EQO20" s="192"/>
      <c r="EQP20" s="192"/>
      <c r="EQQ20" s="192"/>
      <c r="EQR20" s="192"/>
      <c r="EQS20" s="192"/>
      <c r="EQT20" s="192"/>
      <c r="EQU20" s="192"/>
      <c r="EQV20" s="192"/>
      <c r="EQW20" s="192"/>
      <c r="EQX20" s="192"/>
      <c r="EQY20" s="192"/>
      <c r="EQZ20" s="192"/>
      <c r="ERA20" s="192"/>
      <c r="ERB20" s="192"/>
      <c r="ERC20" s="192"/>
      <c r="ERD20" s="192"/>
      <c r="ERE20" s="192"/>
      <c r="ERF20" s="192"/>
      <c r="ERG20" s="192"/>
      <c r="ERH20" s="192"/>
      <c r="ERI20" s="192"/>
      <c r="ERJ20" s="192"/>
      <c r="ERK20" s="192"/>
      <c r="ERL20" s="192"/>
      <c r="ERM20" s="192"/>
      <c r="ERN20" s="192"/>
      <c r="ERO20" s="192"/>
      <c r="ERP20" s="192"/>
      <c r="ERQ20" s="192"/>
      <c r="ERR20" s="192"/>
      <c r="ERS20" s="192"/>
      <c r="ERT20" s="192"/>
      <c r="ERU20" s="192"/>
      <c r="ERV20" s="192"/>
      <c r="ERW20" s="192"/>
      <c r="ERX20" s="192"/>
      <c r="ERY20" s="192"/>
      <c r="ERZ20" s="192"/>
      <c r="ESA20" s="192"/>
      <c r="ESB20" s="192"/>
      <c r="ESC20" s="192"/>
      <c r="ESD20" s="192"/>
      <c r="ESE20" s="192"/>
      <c r="ESF20" s="192"/>
      <c r="ESG20" s="192"/>
      <c r="ESH20" s="192"/>
      <c r="ESI20" s="192"/>
      <c r="ESJ20" s="192"/>
      <c r="ESK20" s="192"/>
      <c r="ESL20" s="192"/>
      <c r="ESM20" s="192"/>
      <c r="ESN20" s="192"/>
      <c r="ESO20" s="192"/>
      <c r="ESP20" s="192"/>
      <c r="ESQ20" s="192"/>
      <c r="ESR20" s="192"/>
      <c r="ESS20" s="192"/>
      <c r="EST20" s="192"/>
      <c r="ESU20" s="192"/>
      <c r="ESV20" s="192"/>
      <c r="ESW20" s="192"/>
      <c r="ESX20" s="192"/>
      <c r="ESY20" s="192"/>
      <c r="ESZ20" s="192"/>
      <c r="ETA20" s="192"/>
      <c r="ETB20" s="192"/>
      <c r="ETC20" s="192"/>
      <c r="ETD20" s="192"/>
      <c r="ETE20" s="192"/>
      <c r="ETF20" s="192"/>
      <c r="ETG20" s="192"/>
      <c r="ETH20" s="192"/>
      <c r="ETI20" s="192"/>
      <c r="ETJ20" s="192"/>
      <c r="ETK20" s="192"/>
      <c r="ETL20" s="192"/>
      <c r="ETM20" s="192"/>
      <c r="ETN20" s="192"/>
      <c r="ETO20" s="192"/>
      <c r="ETP20" s="192"/>
      <c r="ETQ20" s="192"/>
      <c r="ETR20" s="192"/>
      <c r="ETS20" s="192"/>
      <c r="ETT20" s="192"/>
      <c r="ETU20" s="192"/>
      <c r="ETV20" s="192"/>
      <c r="ETW20" s="192"/>
      <c r="ETX20" s="192"/>
      <c r="ETY20" s="192"/>
      <c r="ETZ20" s="192"/>
      <c r="EUA20" s="192"/>
      <c r="EUB20" s="192"/>
      <c r="EUC20" s="192"/>
      <c r="EUD20" s="192"/>
      <c r="EUE20" s="192"/>
      <c r="EUF20" s="192"/>
      <c r="EUG20" s="192"/>
      <c r="EUH20" s="192"/>
      <c r="EUI20" s="192"/>
      <c r="EUJ20" s="192"/>
      <c r="EUK20" s="192"/>
      <c r="EUL20" s="192"/>
      <c r="EUM20" s="192"/>
      <c r="EUN20" s="192"/>
      <c r="EUO20" s="192"/>
      <c r="EUP20" s="192"/>
      <c r="EUQ20" s="192"/>
      <c r="EUR20" s="192"/>
      <c r="EUS20" s="192"/>
      <c r="EUT20" s="192"/>
      <c r="EUU20" s="192"/>
      <c r="EUV20" s="192"/>
      <c r="EUW20" s="192"/>
      <c r="EUX20" s="192"/>
      <c r="EUY20" s="192"/>
      <c r="EUZ20" s="192"/>
      <c r="EVA20" s="192"/>
      <c r="EVB20" s="192"/>
      <c r="EVC20" s="192"/>
      <c r="EVD20" s="192"/>
      <c r="EVE20" s="192"/>
      <c r="EVF20" s="192"/>
      <c r="EVG20" s="192"/>
      <c r="EVH20" s="192"/>
      <c r="EVI20" s="192"/>
      <c r="EVJ20" s="192"/>
      <c r="EVK20" s="192"/>
      <c r="EVL20" s="192"/>
      <c r="EVM20" s="192"/>
      <c r="EVN20" s="192"/>
      <c r="EVO20" s="192"/>
      <c r="EVP20" s="192"/>
      <c r="EVQ20" s="192"/>
      <c r="EVR20" s="192"/>
      <c r="EVS20" s="192"/>
      <c r="EVT20" s="192"/>
      <c r="EVU20" s="192"/>
      <c r="EVV20" s="192"/>
      <c r="EVW20" s="192"/>
      <c r="EVX20" s="192"/>
      <c r="EVY20" s="192"/>
      <c r="EVZ20" s="192"/>
      <c r="EWA20" s="192"/>
      <c r="EWB20" s="192"/>
      <c r="EWC20" s="192"/>
      <c r="EWD20" s="192"/>
      <c r="EWE20" s="192"/>
      <c r="EWF20" s="192"/>
      <c r="EWG20" s="192"/>
      <c r="EWH20" s="192"/>
      <c r="EWI20" s="192"/>
      <c r="EWJ20" s="192"/>
      <c r="EWK20" s="192"/>
      <c r="EWL20" s="192"/>
      <c r="EWM20" s="192"/>
      <c r="EWN20" s="192"/>
      <c r="EWO20" s="192"/>
      <c r="EWP20" s="192"/>
      <c r="EWQ20" s="192"/>
      <c r="EWR20" s="192"/>
      <c r="EWS20" s="192"/>
      <c r="EWT20" s="192"/>
      <c r="EWU20" s="192"/>
      <c r="EWV20" s="192"/>
      <c r="EWW20" s="192"/>
      <c r="EWX20" s="192"/>
      <c r="EWY20" s="192"/>
      <c r="EWZ20" s="192"/>
      <c r="EXA20" s="192"/>
      <c r="EXB20" s="192"/>
      <c r="EXC20" s="192"/>
      <c r="EXD20" s="192"/>
      <c r="EXE20" s="192"/>
      <c r="EXF20" s="192"/>
      <c r="EXG20" s="192"/>
      <c r="EXH20" s="192"/>
      <c r="EXI20" s="192"/>
      <c r="EXJ20" s="192"/>
      <c r="EXK20" s="192"/>
      <c r="EXL20" s="192"/>
      <c r="EXM20" s="192"/>
      <c r="EXN20" s="192"/>
      <c r="EXO20" s="192"/>
      <c r="EXP20" s="192"/>
      <c r="EXQ20" s="192"/>
      <c r="EXR20" s="192"/>
      <c r="EXS20" s="192"/>
      <c r="EXT20" s="192"/>
      <c r="EXU20" s="192"/>
      <c r="EXV20" s="192"/>
      <c r="EXW20" s="192"/>
      <c r="EXX20" s="192"/>
      <c r="EXY20" s="192"/>
      <c r="EXZ20" s="192"/>
      <c r="EYA20" s="192"/>
      <c r="EYB20" s="192"/>
      <c r="EYC20" s="192"/>
      <c r="EYD20" s="192"/>
      <c r="EYE20" s="192"/>
      <c r="EYF20" s="192"/>
      <c r="EYG20" s="192"/>
      <c r="EYH20" s="192"/>
      <c r="EYI20" s="192"/>
      <c r="EYJ20" s="192"/>
      <c r="EYK20" s="192"/>
      <c r="EYL20" s="192"/>
      <c r="EYM20" s="192"/>
      <c r="EYN20" s="192"/>
      <c r="EYO20" s="192"/>
      <c r="EYP20" s="192"/>
      <c r="EYQ20" s="192"/>
      <c r="EYR20" s="192"/>
      <c r="EYS20" s="192"/>
      <c r="EYT20" s="192"/>
      <c r="EYU20" s="192"/>
      <c r="EYV20" s="192"/>
      <c r="EYW20" s="192"/>
      <c r="EYX20" s="192"/>
      <c r="EYY20" s="192"/>
      <c r="EYZ20" s="192"/>
      <c r="EZA20" s="192"/>
      <c r="EZB20" s="192"/>
      <c r="EZC20" s="192"/>
      <c r="EZD20" s="192"/>
      <c r="EZE20" s="192"/>
      <c r="EZF20" s="192"/>
      <c r="EZG20" s="192"/>
      <c r="EZH20" s="192"/>
      <c r="EZI20" s="192"/>
      <c r="EZJ20" s="192"/>
      <c r="EZK20" s="192"/>
      <c r="EZL20" s="192"/>
      <c r="EZM20" s="192"/>
      <c r="EZN20" s="192"/>
      <c r="EZO20" s="192"/>
      <c r="EZP20" s="192"/>
      <c r="EZQ20" s="192"/>
      <c r="EZR20" s="192"/>
      <c r="EZS20" s="192"/>
      <c r="EZT20" s="192"/>
      <c r="EZU20" s="192"/>
      <c r="EZV20" s="192"/>
      <c r="EZW20" s="192"/>
      <c r="EZX20" s="192"/>
      <c r="EZY20" s="192"/>
      <c r="EZZ20" s="192"/>
      <c r="FAA20" s="192"/>
      <c r="FAB20" s="192"/>
      <c r="FAC20" s="192"/>
      <c r="FAD20" s="192"/>
      <c r="FAE20" s="192"/>
      <c r="FAF20" s="192"/>
      <c r="FAG20" s="192"/>
      <c r="FAH20" s="192"/>
      <c r="FAI20" s="192"/>
      <c r="FAJ20" s="192"/>
      <c r="FAK20" s="192"/>
      <c r="FAL20" s="192"/>
      <c r="FAM20" s="192"/>
      <c r="FAN20" s="192"/>
      <c r="FAO20" s="192"/>
      <c r="FAP20" s="192"/>
      <c r="FAQ20" s="192"/>
      <c r="FAR20" s="192"/>
      <c r="FAS20" s="192"/>
      <c r="FAT20" s="192"/>
      <c r="FAU20" s="192"/>
      <c r="FAV20" s="192"/>
      <c r="FAW20" s="192"/>
      <c r="FAX20" s="192"/>
      <c r="FAY20" s="192"/>
      <c r="FAZ20" s="192"/>
      <c r="FBA20" s="192"/>
      <c r="FBB20" s="192"/>
      <c r="FBC20" s="192"/>
      <c r="FBD20" s="192"/>
      <c r="FBE20" s="192"/>
      <c r="FBF20" s="192"/>
      <c r="FBG20" s="192"/>
      <c r="FBH20" s="192"/>
      <c r="FBI20" s="192"/>
      <c r="FBJ20" s="192"/>
      <c r="FBK20" s="192"/>
      <c r="FBL20" s="192"/>
      <c r="FBM20" s="192"/>
      <c r="FBN20" s="192"/>
      <c r="FBO20" s="192"/>
      <c r="FBP20" s="192"/>
      <c r="FBQ20" s="192"/>
      <c r="FBR20" s="192"/>
      <c r="FBS20" s="192"/>
      <c r="FBT20" s="192"/>
      <c r="FBU20" s="192"/>
      <c r="FBV20" s="192"/>
      <c r="FBW20" s="192"/>
      <c r="FBX20" s="192"/>
      <c r="FBY20" s="192"/>
      <c r="FBZ20" s="192"/>
      <c r="FCA20" s="192"/>
      <c r="FCB20" s="192"/>
      <c r="FCC20" s="192"/>
      <c r="FCD20" s="192"/>
      <c r="FCE20" s="192"/>
      <c r="FCF20" s="192"/>
      <c r="FCG20" s="192"/>
      <c r="FCH20" s="192"/>
      <c r="FCI20" s="192"/>
      <c r="FCJ20" s="192"/>
      <c r="FCK20" s="192"/>
      <c r="FCL20" s="192"/>
      <c r="FCM20" s="192"/>
      <c r="FCN20" s="192"/>
      <c r="FCO20" s="192"/>
      <c r="FCP20" s="192"/>
      <c r="FCQ20" s="192"/>
      <c r="FCR20" s="192"/>
      <c r="FCS20" s="192"/>
      <c r="FCT20" s="192"/>
      <c r="FCU20" s="192"/>
      <c r="FCV20" s="192"/>
      <c r="FCW20" s="192"/>
      <c r="FCX20" s="192"/>
      <c r="FCY20" s="192"/>
      <c r="FCZ20" s="192"/>
      <c r="FDA20" s="192"/>
      <c r="FDB20" s="192"/>
      <c r="FDC20" s="192"/>
      <c r="FDD20" s="192"/>
      <c r="FDE20" s="192"/>
      <c r="FDF20" s="192"/>
      <c r="FDG20" s="192"/>
      <c r="FDH20" s="192"/>
      <c r="FDI20" s="192"/>
      <c r="FDJ20" s="192"/>
      <c r="FDK20" s="192"/>
      <c r="FDL20" s="192"/>
      <c r="FDM20" s="192"/>
      <c r="FDN20" s="192"/>
      <c r="FDO20" s="192"/>
      <c r="FDP20" s="192"/>
      <c r="FDQ20" s="192"/>
      <c r="FDR20" s="192"/>
      <c r="FDS20" s="192"/>
      <c r="FDT20" s="192"/>
      <c r="FDU20" s="192"/>
      <c r="FDV20" s="192"/>
      <c r="FDW20" s="192"/>
      <c r="FDX20" s="192"/>
      <c r="FDY20" s="192"/>
      <c r="FDZ20" s="192"/>
      <c r="FEA20" s="192"/>
      <c r="FEB20" s="192"/>
      <c r="FEC20" s="192"/>
      <c r="FED20" s="192"/>
      <c r="FEE20" s="192"/>
      <c r="FEF20" s="192"/>
      <c r="FEG20" s="192"/>
      <c r="FEH20" s="192"/>
      <c r="FEI20" s="192"/>
      <c r="FEJ20" s="192"/>
      <c r="FEK20" s="192"/>
      <c r="FEL20" s="192"/>
      <c r="FEM20" s="192"/>
      <c r="FEN20" s="192"/>
      <c r="FEO20" s="192"/>
      <c r="FEP20" s="192"/>
      <c r="FEQ20" s="192"/>
      <c r="FER20" s="192"/>
      <c r="FES20" s="192"/>
      <c r="FET20" s="192"/>
      <c r="FEU20" s="192"/>
      <c r="FEV20" s="192"/>
      <c r="FEW20" s="192"/>
      <c r="FEX20" s="192"/>
      <c r="FEY20" s="192"/>
      <c r="FEZ20" s="192"/>
      <c r="FFA20" s="192"/>
      <c r="FFB20" s="192"/>
      <c r="FFC20" s="192"/>
      <c r="FFD20" s="192"/>
      <c r="FFE20" s="192"/>
      <c r="FFF20" s="192"/>
      <c r="FFG20" s="192"/>
      <c r="FFH20" s="192"/>
      <c r="FFI20" s="192"/>
      <c r="FFJ20" s="192"/>
      <c r="FFK20" s="192"/>
      <c r="FFL20" s="192"/>
      <c r="FFM20" s="192"/>
      <c r="FFN20" s="192"/>
      <c r="FFO20" s="192"/>
      <c r="FFP20" s="192"/>
      <c r="FFQ20" s="192"/>
      <c r="FFR20" s="192"/>
      <c r="FFS20" s="192"/>
      <c r="FFT20" s="192"/>
      <c r="FFU20" s="192"/>
      <c r="FFV20" s="192"/>
      <c r="FFW20" s="192"/>
      <c r="FFX20" s="192"/>
      <c r="FFY20" s="192"/>
      <c r="FFZ20" s="192"/>
      <c r="FGA20" s="192"/>
      <c r="FGB20" s="192"/>
      <c r="FGC20" s="192"/>
      <c r="FGD20" s="192"/>
      <c r="FGE20" s="192"/>
      <c r="FGF20" s="192"/>
      <c r="FGG20" s="192"/>
      <c r="FGH20" s="192"/>
      <c r="FGI20" s="192"/>
      <c r="FGJ20" s="192"/>
      <c r="FGK20" s="192"/>
      <c r="FGL20" s="192"/>
      <c r="FGM20" s="192"/>
      <c r="FGN20" s="192"/>
      <c r="FGO20" s="192"/>
      <c r="FGP20" s="192"/>
      <c r="FGQ20" s="192"/>
      <c r="FGR20" s="192"/>
      <c r="FGS20" s="192"/>
      <c r="FGT20" s="192"/>
      <c r="FGU20" s="192"/>
      <c r="FGV20" s="192"/>
      <c r="FGW20" s="192"/>
      <c r="FGX20" s="192"/>
      <c r="FGY20" s="192"/>
      <c r="FGZ20" s="192"/>
      <c r="FHA20" s="192"/>
      <c r="FHB20" s="192"/>
      <c r="FHC20" s="192"/>
      <c r="FHD20" s="192"/>
      <c r="FHE20" s="192"/>
      <c r="FHF20" s="192"/>
      <c r="FHG20" s="192"/>
      <c r="FHH20" s="192"/>
      <c r="FHI20" s="192"/>
      <c r="FHJ20" s="192"/>
      <c r="FHK20" s="192"/>
      <c r="FHL20" s="192"/>
      <c r="FHM20" s="192"/>
      <c r="FHN20" s="192"/>
      <c r="FHO20" s="192"/>
      <c r="FHP20" s="192"/>
      <c r="FHQ20" s="192"/>
      <c r="FHR20" s="192"/>
      <c r="FHS20" s="192"/>
      <c r="FHT20" s="192"/>
      <c r="FHU20" s="192"/>
      <c r="FHV20" s="192"/>
      <c r="FHW20" s="192"/>
      <c r="FHX20" s="192"/>
      <c r="FHY20" s="192"/>
      <c r="FHZ20" s="192"/>
      <c r="FIA20" s="192"/>
      <c r="FIB20" s="192"/>
      <c r="FIC20" s="192"/>
      <c r="FID20" s="192"/>
      <c r="FIE20" s="192"/>
      <c r="FIF20" s="192"/>
      <c r="FIG20" s="192"/>
      <c r="FIH20" s="192"/>
      <c r="FII20" s="192"/>
      <c r="FIJ20" s="192"/>
      <c r="FIK20" s="192"/>
      <c r="FIL20" s="192"/>
      <c r="FIM20" s="192"/>
      <c r="FIN20" s="192"/>
      <c r="FIO20" s="192"/>
      <c r="FIP20" s="192"/>
      <c r="FIQ20" s="192"/>
      <c r="FIR20" s="192"/>
      <c r="FIS20" s="192"/>
      <c r="FIT20" s="192"/>
      <c r="FIU20" s="192"/>
      <c r="FIV20" s="192"/>
      <c r="FIW20" s="192"/>
      <c r="FIX20" s="192"/>
      <c r="FIY20" s="192"/>
      <c r="FIZ20" s="192"/>
      <c r="FJA20" s="192"/>
      <c r="FJB20" s="192"/>
      <c r="FJC20" s="192"/>
      <c r="FJD20" s="192"/>
      <c r="FJE20" s="192"/>
      <c r="FJF20" s="192"/>
      <c r="FJG20" s="192"/>
      <c r="FJH20" s="192"/>
      <c r="FJI20" s="192"/>
      <c r="FJJ20" s="192"/>
      <c r="FJK20" s="192"/>
      <c r="FJL20" s="192"/>
      <c r="FJM20" s="192"/>
      <c r="FJN20" s="192"/>
      <c r="FJO20" s="192"/>
      <c r="FJP20" s="192"/>
      <c r="FJQ20" s="192"/>
      <c r="FJR20" s="192"/>
      <c r="FJS20" s="192"/>
      <c r="FJT20" s="192"/>
      <c r="FJU20" s="192"/>
      <c r="FJV20" s="192"/>
      <c r="FJW20" s="192"/>
      <c r="FJX20" s="192"/>
      <c r="FJY20" s="192"/>
      <c r="FJZ20" s="192"/>
      <c r="FKA20" s="192"/>
      <c r="FKB20" s="192"/>
      <c r="FKC20" s="192"/>
      <c r="FKD20" s="192"/>
      <c r="FKE20" s="192"/>
      <c r="FKF20" s="192"/>
      <c r="FKG20" s="192"/>
      <c r="FKH20" s="192"/>
      <c r="FKI20" s="192"/>
      <c r="FKJ20" s="192"/>
      <c r="FKK20" s="192"/>
      <c r="FKL20" s="192"/>
      <c r="FKM20" s="192"/>
      <c r="FKN20" s="192"/>
      <c r="FKO20" s="192"/>
      <c r="FKP20" s="192"/>
      <c r="FKQ20" s="192"/>
      <c r="FKR20" s="192"/>
      <c r="FKS20" s="192"/>
      <c r="FKT20" s="192"/>
      <c r="FKU20" s="192"/>
      <c r="FKV20" s="192"/>
      <c r="FKW20" s="192"/>
      <c r="FKX20" s="192"/>
      <c r="FKY20" s="192"/>
      <c r="FKZ20" s="192"/>
      <c r="FLA20" s="192"/>
      <c r="FLB20" s="192"/>
      <c r="FLC20" s="192"/>
      <c r="FLD20" s="192"/>
      <c r="FLE20" s="192"/>
      <c r="FLF20" s="192"/>
      <c r="FLG20" s="192"/>
      <c r="FLH20" s="192"/>
      <c r="FLI20" s="192"/>
      <c r="FLJ20" s="192"/>
      <c r="FLK20" s="192"/>
      <c r="FLL20" s="192"/>
      <c r="FLM20" s="192"/>
      <c r="FLN20" s="192"/>
      <c r="FLO20" s="192"/>
      <c r="FLP20" s="192"/>
      <c r="FLQ20" s="192"/>
      <c r="FLR20" s="192"/>
      <c r="FLS20" s="192"/>
      <c r="FLT20" s="192"/>
      <c r="FLU20" s="192"/>
      <c r="FLV20" s="192"/>
      <c r="FLW20" s="192"/>
      <c r="FLX20" s="192"/>
      <c r="FLY20" s="192"/>
      <c r="FLZ20" s="192"/>
      <c r="FMA20" s="192"/>
      <c r="FMB20" s="192"/>
      <c r="FMC20" s="192"/>
      <c r="FMD20" s="192"/>
      <c r="FME20" s="192"/>
      <c r="FMF20" s="192"/>
      <c r="FMG20" s="192"/>
      <c r="FMH20" s="192"/>
      <c r="FMI20" s="192"/>
      <c r="FMJ20" s="192"/>
      <c r="FMK20" s="192"/>
      <c r="FML20" s="192"/>
      <c r="FMM20" s="192"/>
      <c r="FMN20" s="192"/>
      <c r="FMO20" s="192"/>
      <c r="FMP20" s="192"/>
      <c r="FMQ20" s="192"/>
      <c r="FMR20" s="192"/>
      <c r="FMS20" s="192"/>
      <c r="FMT20" s="192"/>
      <c r="FMU20" s="192"/>
      <c r="FMV20" s="192"/>
      <c r="FMW20" s="192"/>
      <c r="FMX20" s="192"/>
      <c r="FMY20" s="192"/>
      <c r="FMZ20" s="192"/>
      <c r="FNA20" s="192"/>
      <c r="FNB20" s="192"/>
      <c r="FNC20" s="192"/>
      <c r="FND20" s="192"/>
      <c r="FNE20" s="192"/>
      <c r="FNF20" s="192"/>
      <c r="FNG20" s="192"/>
      <c r="FNH20" s="192"/>
      <c r="FNI20" s="192"/>
      <c r="FNJ20" s="192"/>
      <c r="FNK20" s="192"/>
      <c r="FNL20" s="192"/>
      <c r="FNM20" s="192"/>
      <c r="FNN20" s="192"/>
      <c r="FNO20" s="192"/>
      <c r="FNP20" s="192"/>
      <c r="FNQ20" s="192"/>
      <c r="FNR20" s="192"/>
      <c r="FNS20" s="192"/>
      <c r="FNT20" s="192"/>
      <c r="FNU20" s="192"/>
      <c r="FNV20" s="192"/>
      <c r="FNW20" s="192"/>
      <c r="FNX20" s="192"/>
      <c r="FNY20" s="192"/>
      <c r="FNZ20" s="192"/>
      <c r="FOA20" s="192"/>
      <c r="FOB20" s="192"/>
      <c r="FOC20" s="192"/>
      <c r="FOD20" s="192"/>
      <c r="FOE20" s="192"/>
      <c r="FOF20" s="192"/>
      <c r="FOG20" s="192"/>
      <c r="FOH20" s="192"/>
      <c r="FOI20" s="192"/>
      <c r="FOJ20" s="192"/>
      <c r="FOK20" s="192"/>
      <c r="FOL20" s="192"/>
      <c r="FOM20" s="192"/>
      <c r="FON20" s="192"/>
      <c r="FOO20" s="192"/>
      <c r="FOP20" s="192"/>
      <c r="FOQ20" s="192"/>
      <c r="FOR20" s="192"/>
      <c r="FOS20" s="192"/>
      <c r="FOT20" s="192"/>
      <c r="FOU20" s="192"/>
      <c r="FOV20" s="192"/>
      <c r="FOW20" s="192"/>
      <c r="FOX20" s="192"/>
      <c r="FOY20" s="192"/>
      <c r="FOZ20" s="192"/>
      <c r="FPA20" s="192"/>
      <c r="FPB20" s="192"/>
      <c r="FPC20" s="192"/>
      <c r="FPD20" s="192"/>
      <c r="FPE20" s="192"/>
      <c r="FPF20" s="192"/>
      <c r="FPG20" s="192"/>
      <c r="FPH20" s="192"/>
      <c r="FPI20" s="192"/>
      <c r="FPJ20" s="192"/>
      <c r="FPK20" s="192"/>
      <c r="FPL20" s="192"/>
      <c r="FPM20" s="192"/>
      <c r="FPN20" s="192"/>
      <c r="FPO20" s="192"/>
      <c r="FPP20" s="192"/>
      <c r="FPQ20" s="192"/>
      <c r="FPR20" s="192"/>
      <c r="FPS20" s="192"/>
      <c r="FPT20" s="192"/>
      <c r="FPU20" s="192"/>
      <c r="FPV20" s="192"/>
      <c r="FPW20" s="192"/>
      <c r="FPX20" s="192"/>
      <c r="FPY20" s="192"/>
      <c r="FPZ20" s="192"/>
      <c r="FQA20" s="192"/>
      <c r="FQB20" s="192"/>
      <c r="FQC20" s="192"/>
      <c r="FQD20" s="192"/>
      <c r="FQE20" s="192"/>
      <c r="FQF20" s="192"/>
      <c r="FQG20" s="192"/>
      <c r="FQH20" s="192"/>
      <c r="FQI20" s="192"/>
      <c r="FQJ20" s="192"/>
      <c r="FQK20" s="192"/>
      <c r="FQL20" s="192"/>
      <c r="FQM20" s="192"/>
      <c r="FQN20" s="192"/>
      <c r="FQO20" s="192"/>
      <c r="FQP20" s="192"/>
      <c r="FQQ20" s="192"/>
      <c r="FQR20" s="192"/>
      <c r="FQS20" s="192"/>
      <c r="FQT20" s="192"/>
      <c r="FQU20" s="192"/>
      <c r="FQV20" s="192"/>
      <c r="FQW20" s="192"/>
      <c r="FQX20" s="192"/>
      <c r="FQY20" s="192"/>
      <c r="FQZ20" s="192"/>
      <c r="FRA20" s="192"/>
      <c r="FRB20" s="192"/>
      <c r="FRC20" s="192"/>
      <c r="FRD20" s="192"/>
      <c r="FRE20" s="192"/>
      <c r="FRF20" s="192"/>
      <c r="FRG20" s="192"/>
      <c r="FRH20" s="192"/>
      <c r="FRI20" s="192"/>
      <c r="FRJ20" s="192"/>
      <c r="FRK20" s="192"/>
      <c r="FRL20" s="192"/>
      <c r="FRM20" s="192"/>
      <c r="FRN20" s="192"/>
      <c r="FRO20" s="192"/>
      <c r="FRP20" s="192"/>
      <c r="FRQ20" s="192"/>
      <c r="FRR20" s="192"/>
      <c r="FRS20" s="192"/>
      <c r="FRT20" s="192"/>
      <c r="FRU20" s="192"/>
      <c r="FRV20" s="192"/>
      <c r="FRW20" s="192"/>
      <c r="FRX20" s="192"/>
      <c r="FRY20" s="192"/>
      <c r="FRZ20" s="192"/>
      <c r="FSA20" s="192"/>
      <c r="FSB20" s="192"/>
      <c r="FSC20" s="192"/>
      <c r="FSD20" s="192"/>
      <c r="FSE20" s="192"/>
      <c r="FSF20" s="192"/>
      <c r="FSG20" s="192"/>
      <c r="FSH20" s="192"/>
      <c r="FSI20" s="192"/>
      <c r="FSJ20" s="192"/>
      <c r="FSK20" s="192"/>
      <c r="FSL20" s="192"/>
      <c r="FSM20" s="192"/>
      <c r="FSN20" s="192"/>
      <c r="FSO20" s="192"/>
      <c r="FSP20" s="192"/>
      <c r="FSQ20" s="192"/>
      <c r="FSR20" s="192"/>
      <c r="FSS20" s="192"/>
      <c r="FST20" s="192"/>
      <c r="FSU20" s="192"/>
      <c r="FSV20" s="192"/>
      <c r="FSW20" s="192"/>
      <c r="FSX20" s="192"/>
      <c r="FSY20" s="192"/>
      <c r="FSZ20" s="192"/>
      <c r="FTA20" s="192"/>
      <c r="FTB20" s="192"/>
      <c r="FTC20" s="192"/>
      <c r="FTD20" s="192"/>
      <c r="FTE20" s="192"/>
      <c r="FTF20" s="192"/>
      <c r="FTG20" s="192"/>
      <c r="FTH20" s="192"/>
      <c r="FTI20" s="192"/>
      <c r="FTJ20" s="192"/>
      <c r="FTK20" s="192"/>
      <c r="FTL20" s="192"/>
      <c r="FTM20" s="192"/>
      <c r="FTN20" s="192"/>
      <c r="FTO20" s="192"/>
      <c r="FTP20" s="192"/>
      <c r="FTQ20" s="192"/>
      <c r="FTR20" s="192"/>
      <c r="FTS20" s="192"/>
      <c r="FTT20" s="192"/>
      <c r="FTU20" s="192"/>
      <c r="FTV20" s="192"/>
      <c r="FTW20" s="192"/>
      <c r="FTX20" s="192"/>
      <c r="FTY20" s="192"/>
      <c r="FTZ20" s="192"/>
      <c r="FUA20" s="192"/>
      <c r="FUB20" s="192"/>
      <c r="FUC20" s="192"/>
      <c r="FUD20" s="192"/>
      <c r="FUE20" s="192"/>
      <c r="FUF20" s="192"/>
      <c r="FUG20" s="192"/>
      <c r="FUH20" s="192"/>
      <c r="FUI20" s="192"/>
      <c r="FUJ20" s="192"/>
      <c r="FUK20" s="192"/>
      <c r="FUL20" s="192"/>
      <c r="FUM20" s="192"/>
      <c r="FUN20" s="192"/>
      <c r="FUO20" s="192"/>
      <c r="FUP20" s="192"/>
      <c r="FUQ20" s="192"/>
      <c r="FUR20" s="192"/>
      <c r="FUS20" s="192"/>
      <c r="FUT20" s="192"/>
      <c r="FUU20" s="192"/>
      <c r="FUV20" s="192"/>
      <c r="FUW20" s="192"/>
      <c r="FUX20" s="192"/>
      <c r="FUY20" s="192"/>
      <c r="FUZ20" s="192"/>
      <c r="FVA20" s="192"/>
      <c r="FVB20" s="192"/>
      <c r="FVC20" s="192"/>
      <c r="FVD20" s="192"/>
      <c r="FVE20" s="192"/>
      <c r="FVF20" s="192"/>
      <c r="FVG20" s="192"/>
      <c r="FVH20" s="192"/>
      <c r="FVI20" s="192"/>
      <c r="FVJ20" s="192"/>
      <c r="FVK20" s="192"/>
      <c r="FVL20" s="192"/>
      <c r="FVM20" s="192"/>
      <c r="FVN20" s="192"/>
      <c r="FVO20" s="192"/>
      <c r="FVP20" s="192"/>
      <c r="FVQ20" s="192"/>
      <c r="FVR20" s="192"/>
      <c r="FVS20" s="192"/>
      <c r="FVT20" s="192"/>
      <c r="FVU20" s="192"/>
      <c r="FVV20" s="192"/>
      <c r="FVW20" s="192"/>
      <c r="FVX20" s="192"/>
      <c r="FVY20" s="192"/>
      <c r="FVZ20" s="192"/>
      <c r="FWA20" s="192"/>
      <c r="FWB20" s="192"/>
      <c r="FWC20" s="192"/>
      <c r="FWD20" s="192"/>
      <c r="FWE20" s="192"/>
      <c r="FWF20" s="192"/>
      <c r="FWG20" s="192"/>
      <c r="FWH20" s="192"/>
      <c r="FWI20" s="192"/>
      <c r="FWJ20" s="192"/>
      <c r="FWK20" s="192"/>
      <c r="FWL20" s="192"/>
      <c r="FWM20" s="192"/>
      <c r="FWN20" s="192"/>
      <c r="FWO20" s="192"/>
      <c r="FWP20" s="192"/>
      <c r="FWQ20" s="192"/>
      <c r="FWR20" s="192"/>
      <c r="FWS20" s="192"/>
      <c r="FWT20" s="192"/>
      <c r="FWU20" s="192"/>
      <c r="FWV20" s="192"/>
      <c r="FWW20" s="192"/>
      <c r="FWX20" s="192"/>
      <c r="FWY20" s="192"/>
      <c r="FWZ20" s="192"/>
      <c r="FXA20" s="192"/>
      <c r="FXB20" s="192"/>
      <c r="FXC20" s="192"/>
      <c r="FXD20" s="192"/>
      <c r="FXE20" s="192"/>
      <c r="FXF20" s="192"/>
      <c r="FXG20" s="192"/>
      <c r="FXH20" s="192"/>
      <c r="FXI20" s="192"/>
      <c r="FXJ20" s="192"/>
      <c r="FXK20" s="192"/>
      <c r="FXL20" s="192"/>
      <c r="FXM20" s="192"/>
      <c r="FXN20" s="192"/>
      <c r="FXO20" s="192"/>
      <c r="FXP20" s="192"/>
      <c r="FXQ20" s="192"/>
      <c r="FXR20" s="192"/>
      <c r="FXS20" s="192"/>
      <c r="FXT20" s="192"/>
      <c r="FXU20" s="192"/>
      <c r="FXV20" s="192"/>
      <c r="FXW20" s="192"/>
      <c r="FXX20" s="192"/>
      <c r="FXY20" s="192"/>
      <c r="FXZ20" s="192"/>
      <c r="FYA20" s="192"/>
      <c r="FYB20" s="192"/>
      <c r="FYC20" s="192"/>
      <c r="FYD20" s="192"/>
      <c r="FYE20" s="192"/>
      <c r="FYF20" s="192"/>
      <c r="FYG20" s="192"/>
      <c r="FYH20" s="192"/>
      <c r="FYI20" s="192"/>
      <c r="FYJ20" s="192"/>
      <c r="FYK20" s="192"/>
      <c r="FYL20" s="192"/>
      <c r="FYM20" s="192"/>
      <c r="FYN20" s="192"/>
      <c r="FYO20" s="192"/>
      <c r="FYP20" s="192"/>
      <c r="FYQ20" s="192"/>
      <c r="FYR20" s="192"/>
      <c r="FYS20" s="192"/>
      <c r="FYT20" s="192"/>
      <c r="FYU20" s="192"/>
      <c r="FYV20" s="192"/>
      <c r="FYW20" s="192"/>
      <c r="FYX20" s="192"/>
      <c r="FYY20" s="192"/>
      <c r="FYZ20" s="192"/>
      <c r="FZA20" s="192"/>
      <c r="FZB20" s="192"/>
      <c r="FZC20" s="192"/>
      <c r="FZD20" s="192"/>
      <c r="FZE20" s="192"/>
      <c r="FZF20" s="192"/>
      <c r="FZG20" s="192"/>
      <c r="FZH20" s="192"/>
      <c r="FZI20" s="192"/>
      <c r="FZJ20" s="192"/>
      <c r="FZK20" s="192"/>
      <c r="FZL20" s="192"/>
      <c r="FZM20" s="192"/>
      <c r="FZN20" s="192"/>
      <c r="FZO20" s="192"/>
      <c r="FZP20" s="192"/>
      <c r="FZQ20" s="192"/>
      <c r="FZR20" s="192"/>
      <c r="FZS20" s="192"/>
      <c r="FZT20" s="192"/>
      <c r="FZU20" s="192"/>
      <c r="FZV20" s="192"/>
      <c r="FZW20" s="192"/>
      <c r="FZX20" s="192"/>
      <c r="FZY20" s="192"/>
      <c r="FZZ20" s="192"/>
      <c r="GAA20" s="192"/>
      <c r="GAB20" s="192"/>
      <c r="GAC20" s="192"/>
      <c r="GAD20" s="192"/>
      <c r="GAE20" s="192"/>
      <c r="GAF20" s="192"/>
      <c r="GAG20" s="192"/>
      <c r="GAH20" s="192"/>
      <c r="GAI20" s="192"/>
      <c r="GAJ20" s="192"/>
      <c r="GAK20" s="192"/>
      <c r="GAL20" s="192"/>
      <c r="GAM20" s="192"/>
      <c r="GAN20" s="192"/>
      <c r="GAO20" s="192"/>
      <c r="GAP20" s="192"/>
      <c r="GAQ20" s="192"/>
      <c r="GAR20" s="192"/>
      <c r="GAS20" s="192"/>
      <c r="GAT20" s="192"/>
      <c r="GAU20" s="192"/>
      <c r="GAV20" s="192"/>
      <c r="GAW20" s="192"/>
      <c r="GAX20" s="192"/>
      <c r="GAY20" s="192"/>
      <c r="GAZ20" s="192"/>
      <c r="GBA20" s="192"/>
      <c r="GBB20" s="192"/>
      <c r="GBC20" s="192"/>
      <c r="GBD20" s="192"/>
      <c r="GBE20" s="192"/>
      <c r="GBF20" s="192"/>
      <c r="GBG20" s="192"/>
      <c r="GBH20" s="192"/>
      <c r="GBI20" s="192"/>
      <c r="GBJ20" s="192"/>
      <c r="GBK20" s="192"/>
      <c r="GBL20" s="192"/>
      <c r="GBM20" s="192"/>
      <c r="GBN20" s="192"/>
      <c r="GBO20" s="192"/>
      <c r="GBP20" s="192"/>
      <c r="GBQ20" s="192"/>
      <c r="GBR20" s="192"/>
      <c r="GBS20" s="192"/>
      <c r="GBT20" s="192"/>
      <c r="GBU20" s="192"/>
      <c r="GBV20" s="192"/>
      <c r="GBW20" s="192"/>
      <c r="GBX20" s="192"/>
      <c r="GBY20" s="192"/>
      <c r="GBZ20" s="192"/>
      <c r="GCA20" s="192"/>
      <c r="GCB20" s="192"/>
      <c r="GCC20" s="192"/>
      <c r="GCD20" s="192"/>
      <c r="GCE20" s="192"/>
      <c r="GCF20" s="192"/>
      <c r="GCG20" s="192"/>
      <c r="GCH20" s="192"/>
      <c r="GCI20" s="192"/>
      <c r="GCJ20" s="192"/>
      <c r="GCK20" s="192"/>
      <c r="GCL20" s="192"/>
      <c r="GCM20" s="192"/>
      <c r="GCN20" s="192"/>
      <c r="GCO20" s="192"/>
      <c r="GCP20" s="192"/>
      <c r="GCQ20" s="192"/>
      <c r="GCR20" s="192"/>
      <c r="GCS20" s="192"/>
      <c r="GCT20" s="192"/>
      <c r="GCU20" s="192"/>
      <c r="GCV20" s="192"/>
      <c r="GCW20" s="192"/>
      <c r="GCX20" s="192"/>
      <c r="GCY20" s="192"/>
      <c r="GCZ20" s="192"/>
      <c r="GDA20" s="192"/>
      <c r="GDB20" s="192"/>
      <c r="GDC20" s="192"/>
      <c r="GDD20" s="192"/>
      <c r="GDE20" s="192"/>
      <c r="GDF20" s="192"/>
      <c r="GDG20" s="192"/>
      <c r="GDH20" s="192"/>
      <c r="GDI20" s="192"/>
      <c r="GDJ20" s="192"/>
      <c r="GDK20" s="192"/>
      <c r="GDL20" s="192"/>
      <c r="GDM20" s="192"/>
      <c r="GDN20" s="192"/>
      <c r="GDO20" s="192"/>
      <c r="GDP20" s="192"/>
      <c r="GDQ20" s="192"/>
      <c r="GDR20" s="192"/>
      <c r="GDS20" s="192"/>
      <c r="GDT20" s="192"/>
      <c r="GDU20" s="192"/>
      <c r="GDV20" s="192"/>
      <c r="GDW20" s="192"/>
      <c r="GDX20" s="192"/>
      <c r="GDY20" s="192"/>
      <c r="GDZ20" s="192"/>
      <c r="GEA20" s="192"/>
      <c r="GEB20" s="192"/>
      <c r="GEC20" s="192"/>
      <c r="GED20" s="192"/>
      <c r="GEE20" s="192"/>
      <c r="GEF20" s="192"/>
      <c r="GEG20" s="192"/>
      <c r="GEH20" s="192"/>
      <c r="GEI20" s="192"/>
      <c r="GEJ20" s="192"/>
      <c r="GEK20" s="192"/>
      <c r="GEL20" s="192"/>
      <c r="GEM20" s="192"/>
      <c r="GEN20" s="192"/>
      <c r="GEO20" s="192"/>
      <c r="GEP20" s="192"/>
      <c r="GEQ20" s="192"/>
      <c r="GER20" s="192"/>
      <c r="GES20" s="192"/>
      <c r="GET20" s="192"/>
      <c r="GEU20" s="192"/>
      <c r="GEV20" s="192"/>
      <c r="GEW20" s="192"/>
      <c r="GEX20" s="192"/>
      <c r="GEY20" s="192"/>
      <c r="GEZ20" s="192"/>
      <c r="GFA20" s="192"/>
      <c r="GFB20" s="192"/>
      <c r="GFC20" s="192"/>
      <c r="GFD20" s="192"/>
      <c r="GFE20" s="192"/>
      <c r="GFF20" s="192"/>
      <c r="GFG20" s="192"/>
      <c r="GFH20" s="192"/>
      <c r="GFI20" s="192"/>
      <c r="GFJ20" s="192"/>
      <c r="GFK20" s="192"/>
      <c r="GFL20" s="192"/>
      <c r="GFM20" s="192"/>
      <c r="GFN20" s="192"/>
      <c r="GFO20" s="192"/>
      <c r="GFP20" s="192"/>
      <c r="GFQ20" s="192"/>
      <c r="GFR20" s="192"/>
      <c r="GFS20" s="192"/>
      <c r="GFT20" s="192"/>
      <c r="GFU20" s="192"/>
      <c r="GFV20" s="192"/>
      <c r="GFW20" s="192"/>
      <c r="GFX20" s="192"/>
      <c r="GFY20" s="192"/>
      <c r="GFZ20" s="192"/>
      <c r="GGA20" s="192"/>
      <c r="GGB20" s="192"/>
      <c r="GGC20" s="192"/>
      <c r="GGD20" s="192"/>
      <c r="GGE20" s="192"/>
      <c r="GGF20" s="192"/>
      <c r="GGG20" s="192"/>
      <c r="GGH20" s="192"/>
      <c r="GGI20" s="192"/>
      <c r="GGJ20" s="192"/>
      <c r="GGK20" s="192"/>
      <c r="GGL20" s="192"/>
      <c r="GGM20" s="192"/>
      <c r="GGN20" s="192"/>
      <c r="GGO20" s="192"/>
      <c r="GGP20" s="192"/>
      <c r="GGQ20" s="192"/>
      <c r="GGR20" s="192"/>
      <c r="GGS20" s="192"/>
      <c r="GGT20" s="192"/>
      <c r="GGU20" s="192"/>
      <c r="GGV20" s="192"/>
      <c r="GGW20" s="192"/>
      <c r="GGX20" s="192"/>
      <c r="GGY20" s="192"/>
      <c r="GGZ20" s="192"/>
      <c r="GHA20" s="192"/>
      <c r="GHB20" s="192"/>
      <c r="GHC20" s="192"/>
      <c r="GHD20" s="192"/>
      <c r="GHE20" s="192"/>
      <c r="GHF20" s="192"/>
      <c r="GHG20" s="192"/>
      <c r="GHH20" s="192"/>
      <c r="GHI20" s="192"/>
      <c r="GHJ20" s="192"/>
      <c r="GHK20" s="192"/>
      <c r="GHL20" s="192"/>
      <c r="GHM20" s="192"/>
      <c r="GHN20" s="192"/>
      <c r="GHO20" s="192"/>
      <c r="GHP20" s="192"/>
      <c r="GHQ20" s="192"/>
      <c r="GHR20" s="192"/>
      <c r="GHS20" s="192"/>
      <c r="GHT20" s="192"/>
      <c r="GHU20" s="192"/>
      <c r="GHV20" s="192"/>
      <c r="GHW20" s="192"/>
      <c r="GHX20" s="192"/>
      <c r="GHY20" s="192"/>
      <c r="GHZ20" s="192"/>
      <c r="GIA20" s="192"/>
      <c r="GIB20" s="192"/>
      <c r="GIC20" s="192"/>
      <c r="GID20" s="192"/>
      <c r="GIE20" s="192"/>
      <c r="GIF20" s="192"/>
      <c r="GIG20" s="192"/>
      <c r="GIH20" s="192"/>
      <c r="GII20" s="192"/>
      <c r="GIJ20" s="192"/>
      <c r="GIK20" s="192"/>
      <c r="GIL20" s="192"/>
      <c r="GIM20" s="192"/>
      <c r="GIN20" s="192"/>
      <c r="GIO20" s="192"/>
      <c r="GIP20" s="192"/>
      <c r="GIQ20" s="192"/>
      <c r="GIR20" s="192"/>
      <c r="GIS20" s="192"/>
      <c r="GIT20" s="192"/>
      <c r="GIU20" s="192"/>
      <c r="GIV20" s="192"/>
      <c r="GIW20" s="192"/>
      <c r="GIX20" s="192"/>
      <c r="GIY20" s="192"/>
      <c r="GIZ20" s="192"/>
      <c r="GJA20" s="192"/>
      <c r="GJB20" s="192"/>
      <c r="GJC20" s="192"/>
      <c r="GJD20" s="192"/>
      <c r="GJE20" s="192"/>
      <c r="GJF20" s="192"/>
      <c r="GJG20" s="192"/>
      <c r="GJH20" s="192"/>
      <c r="GJI20" s="192"/>
      <c r="GJJ20" s="192"/>
      <c r="GJK20" s="192"/>
      <c r="GJL20" s="192"/>
      <c r="GJM20" s="192"/>
      <c r="GJN20" s="192"/>
      <c r="GJO20" s="192"/>
      <c r="GJP20" s="192"/>
      <c r="GJQ20" s="192"/>
      <c r="GJR20" s="192"/>
      <c r="GJS20" s="192"/>
      <c r="GJT20" s="192"/>
      <c r="GJU20" s="192"/>
      <c r="GJV20" s="192"/>
      <c r="GJW20" s="192"/>
      <c r="GJX20" s="192"/>
      <c r="GJY20" s="192"/>
      <c r="GJZ20" s="192"/>
      <c r="GKA20" s="192"/>
      <c r="GKB20" s="192"/>
      <c r="GKC20" s="192"/>
      <c r="GKD20" s="192"/>
      <c r="GKE20" s="192"/>
      <c r="GKF20" s="192"/>
      <c r="GKG20" s="192"/>
      <c r="GKH20" s="192"/>
      <c r="GKI20" s="192"/>
      <c r="GKJ20" s="192"/>
      <c r="GKK20" s="192"/>
      <c r="GKL20" s="192"/>
      <c r="GKM20" s="192"/>
      <c r="GKN20" s="192"/>
      <c r="GKO20" s="192"/>
      <c r="GKP20" s="192"/>
      <c r="GKQ20" s="192"/>
      <c r="GKR20" s="192"/>
      <c r="GKS20" s="192"/>
      <c r="GKT20" s="192"/>
      <c r="GKU20" s="192"/>
      <c r="GKV20" s="192"/>
      <c r="GKW20" s="192"/>
      <c r="GKX20" s="192"/>
      <c r="GKY20" s="192"/>
      <c r="GKZ20" s="192"/>
      <c r="GLA20" s="192"/>
      <c r="GLB20" s="192"/>
      <c r="GLC20" s="192"/>
      <c r="GLD20" s="192"/>
      <c r="GLE20" s="192"/>
      <c r="GLF20" s="192"/>
      <c r="GLG20" s="192"/>
      <c r="GLH20" s="192"/>
      <c r="GLI20" s="192"/>
      <c r="GLJ20" s="192"/>
      <c r="GLK20" s="192"/>
      <c r="GLL20" s="192"/>
      <c r="GLM20" s="192"/>
      <c r="GLN20" s="192"/>
      <c r="GLO20" s="192"/>
      <c r="GLP20" s="192"/>
      <c r="GLQ20" s="192"/>
      <c r="GLR20" s="192"/>
      <c r="GLS20" s="192"/>
      <c r="GLT20" s="192"/>
      <c r="GLU20" s="192"/>
      <c r="GLV20" s="192"/>
      <c r="GLW20" s="192"/>
      <c r="GLX20" s="192"/>
      <c r="GLY20" s="192"/>
      <c r="GLZ20" s="192"/>
      <c r="GMA20" s="192"/>
      <c r="GMB20" s="192"/>
      <c r="GMC20" s="192"/>
      <c r="GMD20" s="192"/>
      <c r="GME20" s="192"/>
      <c r="GMF20" s="192"/>
      <c r="GMG20" s="192"/>
      <c r="GMH20" s="192"/>
      <c r="GMI20" s="192"/>
      <c r="GMJ20" s="192"/>
      <c r="GMK20" s="192"/>
      <c r="GML20" s="192"/>
      <c r="GMM20" s="192"/>
      <c r="GMN20" s="192"/>
      <c r="GMO20" s="192"/>
      <c r="GMP20" s="192"/>
      <c r="GMQ20" s="192"/>
      <c r="GMR20" s="192"/>
      <c r="GMS20" s="192"/>
      <c r="GMT20" s="192"/>
      <c r="GMU20" s="192"/>
      <c r="GMV20" s="192"/>
      <c r="GMW20" s="192"/>
      <c r="GMX20" s="192"/>
      <c r="GMY20" s="192"/>
      <c r="GMZ20" s="192"/>
      <c r="GNA20" s="192"/>
      <c r="GNB20" s="192"/>
      <c r="GNC20" s="192"/>
      <c r="GND20" s="192"/>
      <c r="GNE20" s="192"/>
      <c r="GNF20" s="192"/>
      <c r="GNG20" s="192"/>
      <c r="GNH20" s="192"/>
      <c r="GNI20" s="192"/>
      <c r="GNJ20" s="192"/>
      <c r="GNK20" s="192"/>
      <c r="GNL20" s="192"/>
      <c r="GNM20" s="192"/>
      <c r="GNN20" s="192"/>
      <c r="GNO20" s="192"/>
      <c r="GNP20" s="192"/>
      <c r="GNQ20" s="192"/>
      <c r="GNR20" s="192"/>
      <c r="GNS20" s="192"/>
      <c r="GNT20" s="192"/>
      <c r="GNU20" s="192"/>
      <c r="GNV20" s="192"/>
      <c r="GNW20" s="192"/>
      <c r="GNX20" s="192"/>
      <c r="GNY20" s="192"/>
      <c r="GNZ20" s="192"/>
      <c r="GOA20" s="192"/>
      <c r="GOB20" s="192"/>
      <c r="GOC20" s="192"/>
      <c r="GOD20" s="192"/>
      <c r="GOE20" s="192"/>
      <c r="GOF20" s="192"/>
      <c r="GOG20" s="192"/>
      <c r="GOH20" s="192"/>
      <c r="GOI20" s="192"/>
      <c r="GOJ20" s="192"/>
      <c r="GOK20" s="192"/>
      <c r="GOL20" s="192"/>
      <c r="GOM20" s="192"/>
      <c r="GON20" s="192"/>
      <c r="GOO20" s="192"/>
      <c r="GOP20" s="192"/>
      <c r="GOQ20" s="192"/>
      <c r="GOR20" s="192"/>
      <c r="GOS20" s="192"/>
      <c r="GOT20" s="192"/>
      <c r="GOU20" s="192"/>
      <c r="GOV20" s="192"/>
      <c r="GOW20" s="192"/>
      <c r="GOX20" s="192"/>
      <c r="GOY20" s="192"/>
      <c r="GOZ20" s="192"/>
      <c r="GPA20" s="192"/>
      <c r="GPB20" s="192"/>
      <c r="GPC20" s="192"/>
      <c r="GPD20" s="192"/>
      <c r="GPE20" s="192"/>
      <c r="GPF20" s="192"/>
      <c r="GPG20" s="192"/>
      <c r="GPH20" s="192"/>
      <c r="GPI20" s="192"/>
      <c r="GPJ20" s="192"/>
      <c r="GPK20" s="192"/>
      <c r="GPL20" s="192"/>
      <c r="GPM20" s="192"/>
      <c r="GPN20" s="192"/>
      <c r="GPO20" s="192"/>
      <c r="GPP20" s="192"/>
      <c r="GPQ20" s="192"/>
      <c r="GPR20" s="192"/>
      <c r="GPS20" s="192"/>
      <c r="GPT20" s="192"/>
      <c r="GPU20" s="192"/>
      <c r="GPV20" s="192"/>
      <c r="GPW20" s="192"/>
      <c r="GPX20" s="192"/>
      <c r="GPY20" s="192"/>
      <c r="GPZ20" s="192"/>
      <c r="GQA20" s="192"/>
      <c r="GQB20" s="192"/>
      <c r="GQC20" s="192"/>
      <c r="GQD20" s="192"/>
      <c r="GQE20" s="192"/>
      <c r="GQF20" s="192"/>
      <c r="GQG20" s="192"/>
      <c r="GQH20" s="192"/>
      <c r="GQI20" s="192"/>
      <c r="GQJ20" s="192"/>
      <c r="GQK20" s="192"/>
      <c r="GQL20" s="192"/>
      <c r="GQM20" s="192"/>
      <c r="GQN20" s="192"/>
      <c r="GQO20" s="192"/>
      <c r="GQP20" s="192"/>
      <c r="GQQ20" s="192"/>
      <c r="GQR20" s="192"/>
      <c r="GQS20" s="192"/>
      <c r="GQT20" s="192"/>
      <c r="GQU20" s="192"/>
      <c r="GQV20" s="192"/>
      <c r="GQW20" s="192"/>
      <c r="GQX20" s="192"/>
      <c r="GQY20" s="192"/>
      <c r="GQZ20" s="192"/>
      <c r="GRA20" s="192"/>
      <c r="GRB20" s="192"/>
      <c r="GRC20" s="192"/>
      <c r="GRD20" s="192"/>
      <c r="GRE20" s="192"/>
      <c r="GRF20" s="192"/>
      <c r="GRG20" s="192"/>
      <c r="GRH20" s="192"/>
      <c r="GRI20" s="192"/>
      <c r="GRJ20" s="192"/>
      <c r="GRK20" s="192"/>
      <c r="GRL20" s="192"/>
      <c r="GRM20" s="192"/>
      <c r="GRN20" s="192"/>
      <c r="GRO20" s="192"/>
      <c r="GRP20" s="192"/>
      <c r="GRQ20" s="192"/>
      <c r="GRR20" s="192"/>
      <c r="GRS20" s="192"/>
      <c r="GRT20" s="192"/>
      <c r="GRU20" s="192"/>
      <c r="GRV20" s="192"/>
      <c r="GRW20" s="192"/>
      <c r="GRX20" s="192"/>
      <c r="GRY20" s="192"/>
      <c r="GRZ20" s="192"/>
      <c r="GSA20" s="192"/>
      <c r="GSB20" s="192"/>
      <c r="GSC20" s="192"/>
      <c r="GSD20" s="192"/>
      <c r="GSE20" s="192"/>
      <c r="GSF20" s="192"/>
      <c r="GSG20" s="192"/>
      <c r="GSH20" s="192"/>
      <c r="GSI20" s="192"/>
      <c r="GSJ20" s="192"/>
      <c r="GSK20" s="192"/>
      <c r="GSL20" s="192"/>
      <c r="GSM20" s="192"/>
      <c r="GSN20" s="192"/>
      <c r="GSO20" s="192"/>
      <c r="GSP20" s="192"/>
      <c r="GSQ20" s="192"/>
      <c r="GSR20" s="192"/>
      <c r="GSS20" s="192"/>
      <c r="GST20" s="192"/>
      <c r="GSU20" s="192"/>
      <c r="GSV20" s="192"/>
      <c r="GSW20" s="192"/>
      <c r="GSX20" s="192"/>
      <c r="GSY20" s="192"/>
      <c r="GSZ20" s="192"/>
      <c r="GTA20" s="192"/>
      <c r="GTB20" s="192"/>
      <c r="GTC20" s="192"/>
      <c r="GTD20" s="192"/>
      <c r="GTE20" s="192"/>
      <c r="GTF20" s="192"/>
      <c r="GTG20" s="192"/>
      <c r="GTH20" s="192"/>
      <c r="GTI20" s="192"/>
      <c r="GTJ20" s="192"/>
      <c r="GTK20" s="192"/>
      <c r="GTL20" s="192"/>
      <c r="GTM20" s="192"/>
      <c r="GTN20" s="192"/>
      <c r="GTO20" s="192"/>
      <c r="GTP20" s="192"/>
      <c r="GTQ20" s="192"/>
      <c r="GTR20" s="192"/>
      <c r="GTS20" s="192"/>
      <c r="GTT20" s="192"/>
      <c r="GTU20" s="192"/>
      <c r="GTV20" s="192"/>
      <c r="GTW20" s="192"/>
      <c r="GTX20" s="192"/>
      <c r="GTY20" s="192"/>
      <c r="GTZ20" s="192"/>
      <c r="GUA20" s="192"/>
      <c r="GUB20" s="192"/>
      <c r="GUC20" s="192"/>
      <c r="GUD20" s="192"/>
      <c r="GUE20" s="192"/>
      <c r="GUF20" s="192"/>
      <c r="GUG20" s="192"/>
      <c r="GUH20" s="192"/>
      <c r="GUI20" s="192"/>
      <c r="GUJ20" s="192"/>
      <c r="GUK20" s="192"/>
      <c r="GUL20" s="192"/>
      <c r="GUM20" s="192"/>
      <c r="GUN20" s="192"/>
      <c r="GUO20" s="192"/>
      <c r="GUP20" s="192"/>
      <c r="GUQ20" s="192"/>
      <c r="GUR20" s="192"/>
      <c r="GUS20" s="192"/>
      <c r="GUT20" s="192"/>
      <c r="GUU20" s="192"/>
      <c r="GUV20" s="192"/>
      <c r="GUW20" s="192"/>
      <c r="GUX20" s="192"/>
      <c r="GUY20" s="192"/>
      <c r="GUZ20" s="192"/>
      <c r="GVA20" s="192"/>
      <c r="GVB20" s="192"/>
      <c r="GVC20" s="192"/>
      <c r="GVD20" s="192"/>
      <c r="GVE20" s="192"/>
      <c r="GVF20" s="192"/>
      <c r="GVG20" s="192"/>
      <c r="GVH20" s="192"/>
      <c r="GVI20" s="192"/>
      <c r="GVJ20" s="192"/>
      <c r="GVK20" s="192"/>
      <c r="GVL20" s="192"/>
      <c r="GVM20" s="192"/>
      <c r="GVN20" s="192"/>
      <c r="GVO20" s="192"/>
      <c r="GVP20" s="192"/>
      <c r="GVQ20" s="192"/>
      <c r="GVR20" s="192"/>
      <c r="GVS20" s="192"/>
      <c r="GVT20" s="192"/>
      <c r="GVU20" s="192"/>
      <c r="GVV20" s="192"/>
      <c r="GVW20" s="192"/>
      <c r="GVX20" s="192"/>
      <c r="GVY20" s="192"/>
      <c r="GVZ20" s="192"/>
      <c r="GWA20" s="192"/>
      <c r="GWB20" s="192"/>
      <c r="GWC20" s="192"/>
      <c r="GWD20" s="192"/>
      <c r="GWE20" s="192"/>
      <c r="GWF20" s="192"/>
      <c r="GWG20" s="192"/>
      <c r="GWH20" s="192"/>
      <c r="GWI20" s="192"/>
      <c r="GWJ20" s="192"/>
      <c r="GWK20" s="192"/>
      <c r="GWL20" s="192"/>
      <c r="GWM20" s="192"/>
      <c r="GWN20" s="192"/>
      <c r="GWO20" s="192"/>
      <c r="GWP20" s="192"/>
      <c r="GWQ20" s="192"/>
      <c r="GWR20" s="192"/>
      <c r="GWS20" s="192"/>
      <c r="GWT20" s="192"/>
      <c r="GWU20" s="192"/>
      <c r="GWV20" s="192"/>
      <c r="GWW20" s="192"/>
      <c r="GWX20" s="192"/>
      <c r="GWY20" s="192"/>
      <c r="GWZ20" s="192"/>
      <c r="GXA20" s="192"/>
      <c r="GXB20" s="192"/>
      <c r="GXC20" s="192"/>
      <c r="GXD20" s="192"/>
      <c r="GXE20" s="192"/>
      <c r="GXF20" s="192"/>
      <c r="GXG20" s="192"/>
      <c r="GXH20" s="192"/>
      <c r="GXI20" s="192"/>
      <c r="GXJ20" s="192"/>
      <c r="GXK20" s="192"/>
      <c r="GXL20" s="192"/>
      <c r="GXM20" s="192"/>
      <c r="GXN20" s="192"/>
      <c r="GXO20" s="192"/>
      <c r="GXP20" s="192"/>
      <c r="GXQ20" s="192"/>
      <c r="GXR20" s="192"/>
      <c r="GXS20" s="192"/>
      <c r="GXT20" s="192"/>
      <c r="GXU20" s="192"/>
      <c r="GXV20" s="192"/>
      <c r="GXW20" s="192"/>
      <c r="GXX20" s="192"/>
      <c r="GXY20" s="192"/>
      <c r="GXZ20" s="192"/>
      <c r="GYA20" s="192"/>
      <c r="GYB20" s="192"/>
      <c r="GYC20" s="192"/>
      <c r="GYD20" s="192"/>
      <c r="GYE20" s="192"/>
      <c r="GYF20" s="192"/>
      <c r="GYG20" s="192"/>
      <c r="GYH20" s="192"/>
      <c r="GYI20" s="192"/>
      <c r="GYJ20" s="192"/>
      <c r="GYK20" s="192"/>
      <c r="GYL20" s="192"/>
      <c r="GYM20" s="192"/>
      <c r="GYN20" s="192"/>
      <c r="GYO20" s="192"/>
      <c r="GYP20" s="192"/>
      <c r="GYQ20" s="192"/>
      <c r="GYR20" s="192"/>
      <c r="GYS20" s="192"/>
      <c r="GYT20" s="192"/>
      <c r="GYU20" s="192"/>
      <c r="GYV20" s="192"/>
      <c r="GYW20" s="192"/>
      <c r="GYX20" s="192"/>
      <c r="GYY20" s="192"/>
      <c r="GYZ20" s="192"/>
      <c r="GZA20" s="192"/>
      <c r="GZB20" s="192"/>
      <c r="GZC20" s="192"/>
      <c r="GZD20" s="192"/>
      <c r="GZE20" s="192"/>
      <c r="GZF20" s="192"/>
      <c r="GZG20" s="192"/>
      <c r="GZH20" s="192"/>
      <c r="GZI20" s="192"/>
      <c r="GZJ20" s="192"/>
      <c r="GZK20" s="192"/>
      <c r="GZL20" s="192"/>
      <c r="GZM20" s="192"/>
      <c r="GZN20" s="192"/>
      <c r="GZO20" s="192"/>
      <c r="GZP20" s="192"/>
      <c r="GZQ20" s="192"/>
      <c r="GZR20" s="192"/>
      <c r="GZS20" s="192"/>
      <c r="GZT20" s="192"/>
      <c r="GZU20" s="192"/>
      <c r="GZV20" s="192"/>
      <c r="GZW20" s="192"/>
      <c r="GZX20" s="192"/>
      <c r="GZY20" s="192"/>
      <c r="GZZ20" s="192"/>
      <c r="HAA20" s="192"/>
      <c r="HAB20" s="192"/>
      <c r="HAC20" s="192"/>
      <c r="HAD20" s="192"/>
      <c r="HAE20" s="192"/>
      <c r="HAF20" s="192"/>
      <c r="HAG20" s="192"/>
      <c r="HAH20" s="192"/>
      <c r="HAI20" s="192"/>
      <c r="HAJ20" s="192"/>
      <c r="HAK20" s="192"/>
      <c r="HAL20" s="192"/>
      <c r="HAM20" s="192"/>
      <c r="HAN20" s="192"/>
      <c r="HAO20" s="192"/>
      <c r="HAP20" s="192"/>
      <c r="HAQ20" s="192"/>
      <c r="HAR20" s="192"/>
      <c r="HAS20" s="192"/>
      <c r="HAT20" s="192"/>
      <c r="HAU20" s="192"/>
      <c r="HAV20" s="192"/>
      <c r="HAW20" s="192"/>
      <c r="HAX20" s="192"/>
      <c r="HAY20" s="192"/>
      <c r="HAZ20" s="192"/>
      <c r="HBA20" s="192"/>
      <c r="HBB20" s="192"/>
      <c r="HBC20" s="192"/>
      <c r="HBD20" s="192"/>
      <c r="HBE20" s="192"/>
      <c r="HBF20" s="192"/>
      <c r="HBG20" s="192"/>
      <c r="HBH20" s="192"/>
      <c r="HBI20" s="192"/>
      <c r="HBJ20" s="192"/>
      <c r="HBK20" s="192"/>
      <c r="HBL20" s="192"/>
      <c r="HBM20" s="192"/>
      <c r="HBN20" s="192"/>
      <c r="HBO20" s="192"/>
      <c r="HBP20" s="192"/>
      <c r="HBQ20" s="192"/>
      <c r="HBR20" s="192"/>
      <c r="HBS20" s="192"/>
      <c r="HBT20" s="192"/>
      <c r="HBU20" s="192"/>
      <c r="HBV20" s="192"/>
      <c r="HBW20" s="192"/>
      <c r="HBX20" s="192"/>
      <c r="HBY20" s="192"/>
      <c r="HBZ20" s="192"/>
      <c r="HCA20" s="192"/>
      <c r="HCB20" s="192"/>
      <c r="HCC20" s="192"/>
      <c r="HCD20" s="192"/>
      <c r="HCE20" s="192"/>
      <c r="HCF20" s="192"/>
      <c r="HCG20" s="192"/>
      <c r="HCH20" s="192"/>
      <c r="HCI20" s="192"/>
      <c r="HCJ20" s="192"/>
      <c r="HCK20" s="192"/>
      <c r="HCL20" s="192"/>
      <c r="HCM20" s="192"/>
      <c r="HCN20" s="192"/>
      <c r="HCO20" s="192"/>
      <c r="HCP20" s="192"/>
      <c r="HCQ20" s="192"/>
      <c r="HCR20" s="192"/>
      <c r="HCS20" s="192"/>
      <c r="HCT20" s="192"/>
      <c r="HCU20" s="192"/>
      <c r="HCV20" s="192"/>
      <c r="HCW20" s="192"/>
      <c r="HCX20" s="192"/>
      <c r="HCY20" s="192"/>
      <c r="HCZ20" s="192"/>
      <c r="HDA20" s="192"/>
      <c r="HDB20" s="192"/>
      <c r="HDC20" s="192"/>
      <c r="HDD20" s="192"/>
      <c r="HDE20" s="192"/>
      <c r="HDF20" s="192"/>
      <c r="HDG20" s="192"/>
      <c r="HDH20" s="192"/>
      <c r="HDI20" s="192"/>
      <c r="HDJ20" s="192"/>
      <c r="HDK20" s="192"/>
      <c r="HDL20" s="192"/>
      <c r="HDM20" s="192"/>
      <c r="HDN20" s="192"/>
      <c r="HDO20" s="192"/>
      <c r="HDP20" s="192"/>
      <c r="HDQ20" s="192"/>
      <c r="HDR20" s="192"/>
      <c r="HDS20" s="192"/>
      <c r="HDT20" s="192"/>
      <c r="HDU20" s="192"/>
      <c r="HDV20" s="192"/>
      <c r="HDW20" s="192"/>
      <c r="HDX20" s="192"/>
      <c r="HDY20" s="192"/>
      <c r="HDZ20" s="192"/>
      <c r="HEA20" s="192"/>
      <c r="HEB20" s="192"/>
      <c r="HEC20" s="192"/>
      <c r="HED20" s="192"/>
      <c r="HEE20" s="192"/>
      <c r="HEF20" s="192"/>
      <c r="HEG20" s="192"/>
      <c r="HEH20" s="192"/>
      <c r="HEI20" s="192"/>
      <c r="HEJ20" s="192"/>
      <c r="HEK20" s="192"/>
      <c r="HEL20" s="192"/>
      <c r="HEM20" s="192"/>
      <c r="HEN20" s="192"/>
      <c r="HEO20" s="192"/>
      <c r="HEP20" s="192"/>
      <c r="HEQ20" s="192"/>
      <c r="HER20" s="192"/>
      <c r="HES20" s="192"/>
      <c r="HET20" s="192"/>
      <c r="HEU20" s="192"/>
      <c r="HEV20" s="192"/>
      <c r="HEW20" s="192"/>
      <c r="HEX20" s="192"/>
      <c r="HEY20" s="192"/>
      <c r="HEZ20" s="192"/>
      <c r="HFA20" s="192"/>
      <c r="HFB20" s="192"/>
      <c r="HFC20" s="192"/>
      <c r="HFD20" s="192"/>
      <c r="HFE20" s="192"/>
      <c r="HFF20" s="192"/>
      <c r="HFG20" s="192"/>
      <c r="HFH20" s="192"/>
      <c r="HFI20" s="192"/>
      <c r="HFJ20" s="192"/>
      <c r="HFK20" s="192"/>
      <c r="HFL20" s="192"/>
      <c r="HFM20" s="192"/>
      <c r="HFN20" s="192"/>
      <c r="HFO20" s="192"/>
      <c r="HFP20" s="192"/>
      <c r="HFQ20" s="192"/>
      <c r="HFR20" s="192"/>
      <c r="HFS20" s="192"/>
      <c r="HFT20" s="192"/>
      <c r="HFU20" s="192"/>
      <c r="HFV20" s="192"/>
      <c r="HFW20" s="192"/>
      <c r="HFX20" s="192"/>
      <c r="HFY20" s="192"/>
      <c r="HFZ20" s="192"/>
      <c r="HGA20" s="192"/>
      <c r="HGB20" s="192"/>
      <c r="HGC20" s="192"/>
      <c r="HGD20" s="192"/>
      <c r="HGE20" s="192"/>
      <c r="HGF20" s="192"/>
      <c r="HGG20" s="192"/>
      <c r="HGH20" s="192"/>
      <c r="HGI20" s="192"/>
      <c r="HGJ20" s="192"/>
      <c r="HGK20" s="192"/>
      <c r="HGL20" s="192"/>
      <c r="HGM20" s="192"/>
      <c r="HGN20" s="192"/>
      <c r="HGO20" s="192"/>
      <c r="HGP20" s="192"/>
      <c r="HGQ20" s="192"/>
      <c r="HGR20" s="192"/>
      <c r="HGS20" s="192"/>
      <c r="HGT20" s="192"/>
      <c r="HGU20" s="192"/>
      <c r="HGV20" s="192"/>
      <c r="HGW20" s="192"/>
      <c r="HGX20" s="192"/>
      <c r="HGY20" s="192"/>
      <c r="HGZ20" s="192"/>
      <c r="HHA20" s="192"/>
      <c r="HHB20" s="192"/>
      <c r="HHC20" s="192"/>
      <c r="HHD20" s="192"/>
      <c r="HHE20" s="192"/>
      <c r="HHF20" s="192"/>
      <c r="HHG20" s="192"/>
      <c r="HHH20" s="192"/>
      <c r="HHI20" s="192"/>
      <c r="HHJ20" s="192"/>
      <c r="HHK20" s="192"/>
      <c r="HHL20" s="192"/>
      <c r="HHM20" s="192"/>
      <c r="HHN20" s="192"/>
      <c r="HHO20" s="192"/>
      <c r="HHP20" s="192"/>
      <c r="HHQ20" s="192"/>
      <c r="HHR20" s="192"/>
      <c r="HHS20" s="192"/>
      <c r="HHT20" s="192"/>
      <c r="HHU20" s="192"/>
      <c r="HHV20" s="192"/>
      <c r="HHW20" s="192"/>
      <c r="HHX20" s="192"/>
      <c r="HHY20" s="192"/>
      <c r="HHZ20" s="192"/>
      <c r="HIA20" s="192"/>
      <c r="HIB20" s="192"/>
      <c r="HIC20" s="192"/>
      <c r="HID20" s="192"/>
      <c r="HIE20" s="192"/>
      <c r="HIF20" s="192"/>
      <c r="HIG20" s="192"/>
      <c r="HIH20" s="192"/>
      <c r="HII20" s="192"/>
      <c r="HIJ20" s="192"/>
      <c r="HIK20" s="192"/>
      <c r="HIL20" s="192"/>
      <c r="HIM20" s="192"/>
      <c r="HIN20" s="192"/>
      <c r="HIO20" s="192"/>
      <c r="HIP20" s="192"/>
      <c r="HIQ20" s="192"/>
      <c r="HIR20" s="192"/>
      <c r="HIS20" s="192"/>
      <c r="HIT20" s="192"/>
      <c r="HIU20" s="192"/>
      <c r="HIV20" s="192"/>
      <c r="HIW20" s="192"/>
      <c r="HIX20" s="192"/>
      <c r="HIY20" s="192"/>
      <c r="HIZ20" s="192"/>
      <c r="HJA20" s="192"/>
      <c r="HJB20" s="192"/>
      <c r="HJC20" s="192"/>
      <c r="HJD20" s="192"/>
      <c r="HJE20" s="192"/>
      <c r="HJF20" s="192"/>
      <c r="HJG20" s="192"/>
      <c r="HJH20" s="192"/>
      <c r="HJI20" s="192"/>
      <c r="HJJ20" s="192"/>
      <c r="HJK20" s="192"/>
      <c r="HJL20" s="192"/>
      <c r="HJM20" s="192"/>
      <c r="HJN20" s="192"/>
      <c r="HJO20" s="192"/>
      <c r="HJP20" s="192"/>
      <c r="HJQ20" s="192"/>
      <c r="HJR20" s="192"/>
      <c r="HJS20" s="192"/>
      <c r="HJT20" s="192"/>
      <c r="HJU20" s="192"/>
      <c r="HJV20" s="192"/>
      <c r="HJW20" s="192"/>
      <c r="HJX20" s="192"/>
      <c r="HJY20" s="192"/>
      <c r="HJZ20" s="192"/>
      <c r="HKA20" s="192"/>
      <c r="HKB20" s="192"/>
      <c r="HKC20" s="192"/>
      <c r="HKD20" s="192"/>
      <c r="HKE20" s="192"/>
      <c r="HKF20" s="192"/>
      <c r="HKG20" s="192"/>
      <c r="HKH20" s="192"/>
      <c r="HKI20" s="192"/>
      <c r="HKJ20" s="192"/>
      <c r="HKK20" s="192"/>
      <c r="HKL20" s="192"/>
      <c r="HKM20" s="192"/>
      <c r="HKN20" s="192"/>
      <c r="HKO20" s="192"/>
      <c r="HKP20" s="192"/>
      <c r="HKQ20" s="192"/>
      <c r="HKR20" s="192"/>
      <c r="HKS20" s="192"/>
      <c r="HKT20" s="192"/>
      <c r="HKU20" s="192"/>
      <c r="HKV20" s="192"/>
      <c r="HKW20" s="192"/>
      <c r="HKX20" s="192"/>
      <c r="HKY20" s="192"/>
      <c r="HKZ20" s="192"/>
      <c r="HLA20" s="192"/>
      <c r="HLB20" s="192"/>
      <c r="HLC20" s="192"/>
      <c r="HLD20" s="192"/>
      <c r="HLE20" s="192"/>
      <c r="HLF20" s="192"/>
      <c r="HLG20" s="192"/>
      <c r="HLH20" s="192"/>
      <c r="HLI20" s="192"/>
      <c r="HLJ20" s="192"/>
      <c r="HLK20" s="192"/>
      <c r="HLL20" s="192"/>
      <c r="HLM20" s="192"/>
      <c r="HLN20" s="192"/>
      <c r="HLO20" s="192"/>
      <c r="HLP20" s="192"/>
      <c r="HLQ20" s="192"/>
      <c r="HLR20" s="192"/>
      <c r="HLS20" s="192"/>
      <c r="HLT20" s="192"/>
      <c r="HLU20" s="192"/>
      <c r="HLV20" s="192"/>
      <c r="HLW20" s="192"/>
      <c r="HLX20" s="192"/>
      <c r="HLY20" s="192"/>
      <c r="HLZ20" s="192"/>
      <c r="HMA20" s="192"/>
      <c r="HMB20" s="192"/>
      <c r="HMC20" s="192"/>
      <c r="HMD20" s="192"/>
      <c r="HME20" s="192"/>
      <c r="HMF20" s="192"/>
      <c r="HMG20" s="192"/>
      <c r="HMH20" s="192"/>
      <c r="HMI20" s="192"/>
      <c r="HMJ20" s="192"/>
      <c r="HMK20" s="192"/>
      <c r="HML20" s="192"/>
      <c r="HMM20" s="192"/>
      <c r="HMN20" s="192"/>
      <c r="HMO20" s="192"/>
      <c r="HMP20" s="192"/>
      <c r="HMQ20" s="192"/>
      <c r="HMR20" s="192"/>
      <c r="HMS20" s="192"/>
      <c r="HMT20" s="192"/>
      <c r="HMU20" s="192"/>
      <c r="HMV20" s="192"/>
      <c r="HMW20" s="192"/>
      <c r="HMX20" s="192"/>
      <c r="HMY20" s="192"/>
      <c r="HMZ20" s="192"/>
      <c r="HNA20" s="192"/>
      <c r="HNB20" s="192"/>
      <c r="HNC20" s="192"/>
      <c r="HND20" s="192"/>
      <c r="HNE20" s="192"/>
      <c r="HNF20" s="192"/>
      <c r="HNG20" s="192"/>
      <c r="HNH20" s="192"/>
      <c r="HNI20" s="192"/>
      <c r="HNJ20" s="192"/>
      <c r="HNK20" s="192"/>
      <c r="HNL20" s="192"/>
      <c r="HNM20" s="192"/>
      <c r="HNN20" s="192"/>
      <c r="HNO20" s="192"/>
      <c r="HNP20" s="192"/>
      <c r="HNQ20" s="192"/>
      <c r="HNR20" s="192"/>
      <c r="HNS20" s="192"/>
      <c r="HNT20" s="192"/>
      <c r="HNU20" s="192"/>
      <c r="HNV20" s="192"/>
      <c r="HNW20" s="192"/>
      <c r="HNX20" s="192"/>
      <c r="HNY20" s="192"/>
      <c r="HNZ20" s="192"/>
      <c r="HOA20" s="192"/>
      <c r="HOB20" s="192"/>
      <c r="HOC20" s="192"/>
      <c r="HOD20" s="192"/>
      <c r="HOE20" s="192"/>
      <c r="HOF20" s="192"/>
      <c r="HOG20" s="192"/>
      <c r="HOH20" s="192"/>
      <c r="HOI20" s="192"/>
      <c r="HOJ20" s="192"/>
      <c r="HOK20" s="192"/>
      <c r="HOL20" s="192"/>
      <c r="HOM20" s="192"/>
      <c r="HON20" s="192"/>
      <c r="HOO20" s="192"/>
      <c r="HOP20" s="192"/>
      <c r="HOQ20" s="192"/>
      <c r="HOR20" s="192"/>
      <c r="HOS20" s="192"/>
      <c r="HOT20" s="192"/>
      <c r="HOU20" s="192"/>
      <c r="HOV20" s="192"/>
      <c r="HOW20" s="192"/>
      <c r="HOX20" s="192"/>
      <c r="HOY20" s="192"/>
      <c r="HOZ20" s="192"/>
      <c r="HPA20" s="192"/>
      <c r="HPB20" s="192"/>
      <c r="HPC20" s="192"/>
      <c r="HPD20" s="192"/>
      <c r="HPE20" s="192"/>
      <c r="HPF20" s="192"/>
      <c r="HPG20" s="192"/>
      <c r="HPH20" s="192"/>
      <c r="HPI20" s="192"/>
      <c r="HPJ20" s="192"/>
      <c r="HPK20" s="192"/>
      <c r="HPL20" s="192"/>
      <c r="HPM20" s="192"/>
      <c r="HPN20" s="192"/>
      <c r="HPO20" s="192"/>
      <c r="HPP20" s="192"/>
      <c r="HPQ20" s="192"/>
      <c r="HPR20" s="192"/>
      <c r="HPS20" s="192"/>
      <c r="HPT20" s="192"/>
      <c r="HPU20" s="192"/>
      <c r="HPV20" s="192"/>
      <c r="HPW20" s="192"/>
      <c r="HPX20" s="192"/>
      <c r="HPY20" s="192"/>
      <c r="HPZ20" s="192"/>
      <c r="HQA20" s="192"/>
      <c r="HQB20" s="192"/>
      <c r="HQC20" s="192"/>
      <c r="HQD20" s="192"/>
      <c r="HQE20" s="192"/>
      <c r="HQF20" s="192"/>
      <c r="HQG20" s="192"/>
      <c r="HQH20" s="192"/>
      <c r="HQI20" s="192"/>
      <c r="HQJ20" s="192"/>
      <c r="HQK20" s="192"/>
      <c r="HQL20" s="192"/>
      <c r="HQM20" s="192"/>
      <c r="HQN20" s="192"/>
      <c r="HQO20" s="192"/>
      <c r="HQP20" s="192"/>
      <c r="HQQ20" s="192"/>
      <c r="HQR20" s="192"/>
      <c r="HQS20" s="192"/>
      <c r="HQT20" s="192"/>
      <c r="HQU20" s="192"/>
      <c r="HQV20" s="192"/>
      <c r="HQW20" s="192"/>
      <c r="HQX20" s="192"/>
      <c r="HQY20" s="192"/>
      <c r="HQZ20" s="192"/>
      <c r="HRA20" s="192"/>
      <c r="HRB20" s="192"/>
      <c r="HRC20" s="192"/>
      <c r="HRD20" s="192"/>
      <c r="HRE20" s="192"/>
      <c r="HRF20" s="192"/>
      <c r="HRG20" s="192"/>
      <c r="HRH20" s="192"/>
      <c r="HRI20" s="192"/>
      <c r="HRJ20" s="192"/>
      <c r="HRK20" s="192"/>
      <c r="HRL20" s="192"/>
      <c r="HRM20" s="192"/>
      <c r="HRN20" s="192"/>
      <c r="HRO20" s="192"/>
      <c r="HRP20" s="192"/>
      <c r="HRQ20" s="192"/>
      <c r="HRR20" s="192"/>
      <c r="HRS20" s="192"/>
      <c r="HRT20" s="192"/>
      <c r="HRU20" s="192"/>
      <c r="HRV20" s="192"/>
      <c r="HRW20" s="192"/>
      <c r="HRX20" s="192"/>
      <c r="HRY20" s="192"/>
      <c r="HRZ20" s="192"/>
      <c r="HSA20" s="192"/>
      <c r="HSB20" s="192"/>
      <c r="HSC20" s="192"/>
      <c r="HSD20" s="192"/>
      <c r="HSE20" s="192"/>
      <c r="HSF20" s="192"/>
      <c r="HSG20" s="192"/>
      <c r="HSH20" s="192"/>
      <c r="HSI20" s="192"/>
      <c r="HSJ20" s="192"/>
      <c r="HSK20" s="192"/>
      <c r="HSL20" s="192"/>
      <c r="HSM20" s="192"/>
      <c r="HSN20" s="192"/>
      <c r="HSO20" s="192"/>
      <c r="HSP20" s="192"/>
      <c r="HSQ20" s="192"/>
      <c r="HSR20" s="192"/>
      <c r="HSS20" s="192"/>
      <c r="HST20" s="192"/>
      <c r="HSU20" s="192"/>
      <c r="HSV20" s="192"/>
      <c r="HSW20" s="192"/>
      <c r="HSX20" s="192"/>
      <c r="HSY20" s="192"/>
      <c r="HSZ20" s="192"/>
      <c r="HTA20" s="192"/>
      <c r="HTB20" s="192"/>
      <c r="HTC20" s="192"/>
      <c r="HTD20" s="192"/>
      <c r="HTE20" s="192"/>
      <c r="HTF20" s="192"/>
      <c r="HTG20" s="192"/>
      <c r="HTH20" s="192"/>
      <c r="HTI20" s="192"/>
      <c r="HTJ20" s="192"/>
      <c r="HTK20" s="192"/>
      <c r="HTL20" s="192"/>
      <c r="HTM20" s="192"/>
      <c r="HTN20" s="192"/>
      <c r="HTO20" s="192"/>
      <c r="HTP20" s="192"/>
      <c r="HTQ20" s="192"/>
      <c r="HTR20" s="192"/>
      <c r="HTS20" s="192"/>
      <c r="HTT20" s="192"/>
      <c r="HTU20" s="192"/>
      <c r="HTV20" s="192"/>
      <c r="HTW20" s="192"/>
      <c r="HTX20" s="192"/>
      <c r="HTY20" s="192"/>
      <c r="HTZ20" s="192"/>
      <c r="HUA20" s="192"/>
      <c r="HUB20" s="192"/>
      <c r="HUC20" s="192"/>
      <c r="HUD20" s="192"/>
      <c r="HUE20" s="192"/>
      <c r="HUF20" s="192"/>
      <c r="HUG20" s="192"/>
      <c r="HUH20" s="192"/>
      <c r="HUI20" s="192"/>
      <c r="HUJ20" s="192"/>
      <c r="HUK20" s="192"/>
      <c r="HUL20" s="192"/>
      <c r="HUM20" s="192"/>
      <c r="HUN20" s="192"/>
      <c r="HUO20" s="192"/>
      <c r="HUP20" s="192"/>
      <c r="HUQ20" s="192"/>
      <c r="HUR20" s="192"/>
      <c r="HUS20" s="192"/>
      <c r="HUT20" s="192"/>
      <c r="HUU20" s="192"/>
      <c r="HUV20" s="192"/>
      <c r="HUW20" s="192"/>
      <c r="HUX20" s="192"/>
      <c r="HUY20" s="192"/>
      <c r="HUZ20" s="192"/>
      <c r="HVA20" s="192"/>
      <c r="HVB20" s="192"/>
      <c r="HVC20" s="192"/>
      <c r="HVD20" s="192"/>
      <c r="HVE20" s="192"/>
      <c r="HVF20" s="192"/>
      <c r="HVG20" s="192"/>
      <c r="HVH20" s="192"/>
      <c r="HVI20" s="192"/>
      <c r="HVJ20" s="192"/>
      <c r="HVK20" s="192"/>
      <c r="HVL20" s="192"/>
      <c r="HVM20" s="192"/>
      <c r="HVN20" s="192"/>
      <c r="HVO20" s="192"/>
      <c r="HVP20" s="192"/>
      <c r="HVQ20" s="192"/>
      <c r="HVR20" s="192"/>
      <c r="HVS20" s="192"/>
      <c r="HVT20" s="192"/>
      <c r="HVU20" s="192"/>
      <c r="HVV20" s="192"/>
      <c r="HVW20" s="192"/>
      <c r="HVX20" s="192"/>
      <c r="HVY20" s="192"/>
      <c r="HVZ20" s="192"/>
      <c r="HWA20" s="192"/>
      <c r="HWB20" s="192"/>
      <c r="HWC20" s="192"/>
      <c r="HWD20" s="192"/>
      <c r="HWE20" s="192"/>
      <c r="HWF20" s="192"/>
      <c r="HWG20" s="192"/>
      <c r="HWH20" s="192"/>
      <c r="HWI20" s="192"/>
      <c r="HWJ20" s="192"/>
      <c r="HWK20" s="192"/>
      <c r="HWL20" s="192"/>
      <c r="HWM20" s="192"/>
      <c r="HWN20" s="192"/>
      <c r="HWO20" s="192"/>
      <c r="HWP20" s="192"/>
      <c r="HWQ20" s="192"/>
      <c r="HWR20" s="192"/>
      <c r="HWS20" s="192"/>
      <c r="HWT20" s="192"/>
      <c r="HWU20" s="192"/>
      <c r="HWV20" s="192"/>
      <c r="HWW20" s="192"/>
      <c r="HWX20" s="192"/>
      <c r="HWY20" s="192"/>
      <c r="HWZ20" s="192"/>
      <c r="HXA20" s="192"/>
      <c r="HXB20" s="192"/>
      <c r="HXC20" s="192"/>
      <c r="HXD20" s="192"/>
      <c r="HXE20" s="192"/>
      <c r="HXF20" s="192"/>
      <c r="HXG20" s="192"/>
      <c r="HXH20" s="192"/>
      <c r="HXI20" s="192"/>
      <c r="HXJ20" s="192"/>
      <c r="HXK20" s="192"/>
      <c r="HXL20" s="192"/>
      <c r="HXM20" s="192"/>
      <c r="HXN20" s="192"/>
      <c r="HXO20" s="192"/>
      <c r="HXP20" s="192"/>
      <c r="HXQ20" s="192"/>
      <c r="HXR20" s="192"/>
      <c r="HXS20" s="192"/>
      <c r="HXT20" s="192"/>
      <c r="HXU20" s="192"/>
      <c r="HXV20" s="192"/>
      <c r="HXW20" s="192"/>
      <c r="HXX20" s="192"/>
      <c r="HXY20" s="192"/>
      <c r="HXZ20" s="192"/>
      <c r="HYA20" s="192"/>
      <c r="HYB20" s="192"/>
      <c r="HYC20" s="192"/>
      <c r="HYD20" s="192"/>
      <c r="HYE20" s="192"/>
      <c r="HYF20" s="192"/>
      <c r="HYG20" s="192"/>
      <c r="HYH20" s="192"/>
      <c r="HYI20" s="192"/>
      <c r="HYJ20" s="192"/>
      <c r="HYK20" s="192"/>
      <c r="HYL20" s="192"/>
      <c r="HYM20" s="192"/>
      <c r="HYN20" s="192"/>
      <c r="HYO20" s="192"/>
      <c r="HYP20" s="192"/>
      <c r="HYQ20" s="192"/>
      <c r="HYR20" s="192"/>
      <c r="HYS20" s="192"/>
      <c r="HYT20" s="192"/>
      <c r="HYU20" s="192"/>
      <c r="HYV20" s="192"/>
      <c r="HYW20" s="192"/>
      <c r="HYX20" s="192"/>
      <c r="HYY20" s="192"/>
      <c r="HYZ20" s="192"/>
      <c r="HZA20" s="192"/>
      <c r="HZB20" s="192"/>
      <c r="HZC20" s="192"/>
      <c r="HZD20" s="192"/>
      <c r="HZE20" s="192"/>
      <c r="HZF20" s="192"/>
      <c r="HZG20" s="192"/>
      <c r="HZH20" s="192"/>
      <c r="HZI20" s="192"/>
      <c r="HZJ20" s="192"/>
      <c r="HZK20" s="192"/>
      <c r="HZL20" s="192"/>
      <c r="HZM20" s="192"/>
      <c r="HZN20" s="192"/>
      <c r="HZO20" s="192"/>
      <c r="HZP20" s="192"/>
      <c r="HZQ20" s="192"/>
      <c r="HZR20" s="192"/>
      <c r="HZS20" s="192"/>
      <c r="HZT20" s="192"/>
      <c r="HZU20" s="192"/>
      <c r="HZV20" s="192"/>
      <c r="HZW20" s="192"/>
      <c r="HZX20" s="192"/>
      <c r="HZY20" s="192"/>
      <c r="HZZ20" s="192"/>
      <c r="IAA20" s="192"/>
      <c r="IAB20" s="192"/>
      <c r="IAC20" s="192"/>
      <c r="IAD20" s="192"/>
      <c r="IAE20" s="192"/>
      <c r="IAF20" s="192"/>
      <c r="IAG20" s="192"/>
      <c r="IAH20" s="192"/>
      <c r="IAI20" s="192"/>
      <c r="IAJ20" s="192"/>
      <c r="IAK20" s="192"/>
      <c r="IAL20" s="192"/>
      <c r="IAM20" s="192"/>
      <c r="IAN20" s="192"/>
      <c r="IAO20" s="192"/>
      <c r="IAP20" s="192"/>
      <c r="IAQ20" s="192"/>
      <c r="IAR20" s="192"/>
      <c r="IAS20" s="192"/>
      <c r="IAT20" s="192"/>
      <c r="IAU20" s="192"/>
      <c r="IAV20" s="192"/>
      <c r="IAW20" s="192"/>
      <c r="IAX20" s="192"/>
      <c r="IAY20" s="192"/>
      <c r="IAZ20" s="192"/>
      <c r="IBA20" s="192"/>
      <c r="IBB20" s="192"/>
      <c r="IBC20" s="192"/>
      <c r="IBD20" s="192"/>
      <c r="IBE20" s="192"/>
      <c r="IBF20" s="192"/>
      <c r="IBG20" s="192"/>
      <c r="IBH20" s="192"/>
      <c r="IBI20" s="192"/>
      <c r="IBJ20" s="192"/>
      <c r="IBK20" s="192"/>
      <c r="IBL20" s="192"/>
      <c r="IBM20" s="192"/>
      <c r="IBN20" s="192"/>
      <c r="IBO20" s="192"/>
      <c r="IBP20" s="192"/>
      <c r="IBQ20" s="192"/>
      <c r="IBR20" s="192"/>
      <c r="IBS20" s="192"/>
      <c r="IBT20" s="192"/>
      <c r="IBU20" s="192"/>
      <c r="IBV20" s="192"/>
      <c r="IBW20" s="192"/>
      <c r="IBX20" s="192"/>
      <c r="IBY20" s="192"/>
      <c r="IBZ20" s="192"/>
      <c r="ICA20" s="192"/>
      <c r="ICB20" s="192"/>
      <c r="ICC20" s="192"/>
      <c r="ICD20" s="192"/>
      <c r="ICE20" s="192"/>
      <c r="ICF20" s="192"/>
      <c r="ICG20" s="192"/>
      <c r="ICH20" s="192"/>
      <c r="ICI20" s="192"/>
      <c r="ICJ20" s="192"/>
      <c r="ICK20" s="192"/>
      <c r="ICL20" s="192"/>
      <c r="ICM20" s="192"/>
      <c r="ICN20" s="192"/>
      <c r="ICO20" s="192"/>
      <c r="ICP20" s="192"/>
      <c r="ICQ20" s="192"/>
      <c r="ICR20" s="192"/>
      <c r="ICS20" s="192"/>
      <c r="ICT20" s="192"/>
      <c r="ICU20" s="192"/>
      <c r="ICV20" s="192"/>
      <c r="ICW20" s="192"/>
      <c r="ICX20" s="192"/>
      <c r="ICY20" s="192"/>
      <c r="ICZ20" s="192"/>
      <c r="IDA20" s="192"/>
      <c r="IDB20" s="192"/>
      <c r="IDC20" s="192"/>
      <c r="IDD20" s="192"/>
      <c r="IDE20" s="192"/>
      <c r="IDF20" s="192"/>
      <c r="IDG20" s="192"/>
      <c r="IDH20" s="192"/>
      <c r="IDI20" s="192"/>
      <c r="IDJ20" s="192"/>
      <c r="IDK20" s="192"/>
      <c r="IDL20" s="192"/>
      <c r="IDM20" s="192"/>
      <c r="IDN20" s="192"/>
      <c r="IDO20" s="192"/>
      <c r="IDP20" s="192"/>
      <c r="IDQ20" s="192"/>
      <c r="IDR20" s="192"/>
      <c r="IDS20" s="192"/>
      <c r="IDT20" s="192"/>
      <c r="IDU20" s="192"/>
      <c r="IDV20" s="192"/>
      <c r="IDW20" s="192"/>
      <c r="IDX20" s="192"/>
      <c r="IDY20" s="192"/>
      <c r="IDZ20" s="192"/>
      <c r="IEA20" s="192"/>
      <c r="IEB20" s="192"/>
      <c r="IEC20" s="192"/>
      <c r="IED20" s="192"/>
      <c r="IEE20" s="192"/>
      <c r="IEF20" s="192"/>
      <c r="IEG20" s="192"/>
      <c r="IEH20" s="192"/>
      <c r="IEI20" s="192"/>
      <c r="IEJ20" s="192"/>
      <c r="IEK20" s="192"/>
      <c r="IEL20" s="192"/>
      <c r="IEM20" s="192"/>
      <c r="IEN20" s="192"/>
      <c r="IEO20" s="192"/>
      <c r="IEP20" s="192"/>
      <c r="IEQ20" s="192"/>
      <c r="IER20" s="192"/>
      <c r="IES20" s="192"/>
      <c r="IET20" s="192"/>
      <c r="IEU20" s="192"/>
      <c r="IEV20" s="192"/>
      <c r="IEW20" s="192"/>
      <c r="IEX20" s="192"/>
      <c r="IEY20" s="192"/>
      <c r="IEZ20" s="192"/>
      <c r="IFA20" s="192"/>
      <c r="IFB20" s="192"/>
      <c r="IFC20" s="192"/>
      <c r="IFD20" s="192"/>
      <c r="IFE20" s="192"/>
      <c r="IFF20" s="192"/>
      <c r="IFG20" s="192"/>
      <c r="IFH20" s="192"/>
      <c r="IFI20" s="192"/>
      <c r="IFJ20" s="192"/>
      <c r="IFK20" s="192"/>
      <c r="IFL20" s="192"/>
      <c r="IFM20" s="192"/>
      <c r="IFN20" s="192"/>
      <c r="IFO20" s="192"/>
      <c r="IFP20" s="192"/>
      <c r="IFQ20" s="192"/>
      <c r="IFR20" s="192"/>
      <c r="IFS20" s="192"/>
      <c r="IFT20" s="192"/>
      <c r="IFU20" s="192"/>
      <c r="IFV20" s="192"/>
      <c r="IFW20" s="192"/>
      <c r="IFX20" s="192"/>
      <c r="IFY20" s="192"/>
      <c r="IFZ20" s="192"/>
      <c r="IGA20" s="192"/>
      <c r="IGB20" s="192"/>
      <c r="IGC20" s="192"/>
      <c r="IGD20" s="192"/>
      <c r="IGE20" s="192"/>
      <c r="IGF20" s="192"/>
      <c r="IGG20" s="192"/>
      <c r="IGH20" s="192"/>
      <c r="IGI20" s="192"/>
      <c r="IGJ20" s="192"/>
      <c r="IGK20" s="192"/>
      <c r="IGL20" s="192"/>
      <c r="IGM20" s="192"/>
      <c r="IGN20" s="192"/>
      <c r="IGO20" s="192"/>
      <c r="IGP20" s="192"/>
      <c r="IGQ20" s="192"/>
      <c r="IGR20" s="192"/>
      <c r="IGS20" s="192"/>
      <c r="IGT20" s="192"/>
      <c r="IGU20" s="192"/>
      <c r="IGV20" s="192"/>
      <c r="IGW20" s="192"/>
      <c r="IGX20" s="192"/>
      <c r="IGY20" s="192"/>
      <c r="IGZ20" s="192"/>
      <c r="IHA20" s="192"/>
      <c r="IHB20" s="192"/>
      <c r="IHC20" s="192"/>
      <c r="IHD20" s="192"/>
      <c r="IHE20" s="192"/>
      <c r="IHF20" s="192"/>
      <c r="IHG20" s="192"/>
      <c r="IHH20" s="192"/>
      <c r="IHI20" s="192"/>
      <c r="IHJ20" s="192"/>
      <c r="IHK20" s="192"/>
      <c r="IHL20" s="192"/>
      <c r="IHM20" s="192"/>
      <c r="IHN20" s="192"/>
      <c r="IHO20" s="192"/>
      <c r="IHP20" s="192"/>
      <c r="IHQ20" s="192"/>
      <c r="IHR20" s="192"/>
      <c r="IHS20" s="192"/>
      <c r="IHT20" s="192"/>
      <c r="IHU20" s="192"/>
      <c r="IHV20" s="192"/>
      <c r="IHW20" s="192"/>
      <c r="IHX20" s="192"/>
      <c r="IHY20" s="192"/>
      <c r="IHZ20" s="192"/>
      <c r="IIA20" s="192"/>
      <c r="IIB20" s="192"/>
      <c r="IIC20" s="192"/>
      <c r="IID20" s="192"/>
      <c r="IIE20" s="192"/>
      <c r="IIF20" s="192"/>
      <c r="IIG20" s="192"/>
      <c r="IIH20" s="192"/>
      <c r="III20" s="192"/>
      <c r="IIJ20" s="192"/>
      <c r="IIK20" s="192"/>
      <c r="IIL20" s="192"/>
      <c r="IIM20" s="192"/>
      <c r="IIN20" s="192"/>
      <c r="IIO20" s="192"/>
      <c r="IIP20" s="192"/>
      <c r="IIQ20" s="192"/>
      <c r="IIR20" s="192"/>
      <c r="IIS20" s="192"/>
      <c r="IIT20" s="192"/>
      <c r="IIU20" s="192"/>
      <c r="IIV20" s="192"/>
      <c r="IIW20" s="192"/>
      <c r="IIX20" s="192"/>
      <c r="IIY20" s="192"/>
      <c r="IIZ20" s="192"/>
      <c r="IJA20" s="192"/>
      <c r="IJB20" s="192"/>
      <c r="IJC20" s="192"/>
      <c r="IJD20" s="192"/>
      <c r="IJE20" s="192"/>
      <c r="IJF20" s="192"/>
      <c r="IJG20" s="192"/>
      <c r="IJH20" s="192"/>
      <c r="IJI20" s="192"/>
      <c r="IJJ20" s="192"/>
      <c r="IJK20" s="192"/>
      <c r="IJL20" s="192"/>
      <c r="IJM20" s="192"/>
      <c r="IJN20" s="192"/>
      <c r="IJO20" s="192"/>
      <c r="IJP20" s="192"/>
      <c r="IJQ20" s="192"/>
      <c r="IJR20" s="192"/>
      <c r="IJS20" s="192"/>
      <c r="IJT20" s="192"/>
      <c r="IJU20" s="192"/>
      <c r="IJV20" s="192"/>
      <c r="IJW20" s="192"/>
      <c r="IJX20" s="192"/>
      <c r="IJY20" s="192"/>
      <c r="IJZ20" s="192"/>
      <c r="IKA20" s="192"/>
      <c r="IKB20" s="192"/>
      <c r="IKC20" s="192"/>
      <c r="IKD20" s="192"/>
      <c r="IKE20" s="192"/>
      <c r="IKF20" s="192"/>
      <c r="IKG20" s="192"/>
      <c r="IKH20" s="192"/>
      <c r="IKI20" s="192"/>
      <c r="IKJ20" s="192"/>
      <c r="IKK20" s="192"/>
      <c r="IKL20" s="192"/>
      <c r="IKM20" s="192"/>
      <c r="IKN20" s="192"/>
      <c r="IKO20" s="192"/>
      <c r="IKP20" s="192"/>
      <c r="IKQ20" s="192"/>
      <c r="IKR20" s="192"/>
      <c r="IKS20" s="192"/>
      <c r="IKT20" s="192"/>
      <c r="IKU20" s="192"/>
      <c r="IKV20" s="192"/>
      <c r="IKW20" s="192"/>
      <c r="IKX20" s="192"/>
      <c r="IKY20" s="192"/>
      <c r="IKZ20" s="192"/>
      <c r="ILA20" s="192"/>
      <c r="ILB20" s="192"/>
      <c r="ILC20" s="192"/>
      <c r="ILD20" s="192"/>
      <c r="ILE20" s="192"/>
      <c r="ILF20" s="192"/>
      <c r="ILG20" s="192"/>
      <c r="ILH20" s="192"/>
      <c r="ILI20" s="192"/>
      <c r="ILJ20" s="192"/>
      <c r="ILK20" s="192"/>
      <c r="ILL20" s="192"/>
      <c r="ILM20" s="192"/>
      <c r="ILN20" s="192"/>
      <c r="ILO20" s="192"/>
      <c r="ILP20" s="192"/>
      <c r="ILQ20" s="192"/>
      <c r="ILR20" s="192"/>
      <c r="ILS20" s="192"/>
      <c r="ILT20" s="192"/>
      <c r="ILU20" s="192"/>
      <c r="ILV20" s="192"/>
      <c r="ILW20" s="192"/>
      <c r="ILX20" s="192"/>
      <c r="ILY20" s="192"/>
      <c r="ILZ20" s="192"/>
      <c r="IMA20" s="192"/>
      <c r="IMB20" s="192"/>
      <c r="IMC20" s="192"/>
      <c r="IMD20" s="192"/>
      <c r="IME20" s="192"/>
      <c r="IMF20" s="192"/>
      <c r="IMG20" s="192"/>
      <c r="IMH20" s="192"/>
      <c r="IMI20" s="192"/>
      <c r="IMJ20" s="192"/>
      <c r="IMK20" s="192"/>
      <c r="IML20" s="192"/>
      <c r="IMM20" s="192"/>
      <c r="IMN20" s="192"/>
      <c r="IMO20" s="192"/>
      <c r="IMP20" s="192"/>
      <c r="IMQ20" s="192"/>
      <c r="IMR20" s="192"/>
      <c r="IMS20" s="192"/>
      <c r="IMT20" s="192"/>
      <c r="IMU20" s="192"/>
      <c r="IMV20" s="192"/>
      <c r="IMW20" s="192"/>
      <c r="IMX20" s="192"/>
      <c r="IMY20" s="192"/>
      <c r="IMZ20" s="192"/>
      <c r="INA20" s="192"/>
      <c r="INB20" s="192"/>
      <c r="INC20" s="192"/>
      <c r="IND20" s="192"/>
      <c r="INE20" s="192"/>
      <c r="INF20" s="192"/>
      <c r="ING20" s="192"/>
      <c r="INH20" s="192"/>
      <c r="INI20" s="192"/>
      <c r="INJ20" s="192"/>
      <c r="INK20" s="192"/>
      <c r="INL20" s="192"/>
      <c r="INM20" s="192"/>
      <c r="INN20" s="192"/>
      <c r="INO20" s="192"/>
      <c r="INP20" s="192"/>
      <c r="INQ20" s="192"/>
      <c r="INR20" s="192"/>
      <c r="INS20" s="192"/>
      <c r="INT20" s="192"/>
      <c r="INU20" s="192"/>
      <c r="INV20" s="192"/>
      <c r="INW20" s="192"/>
      <c r="INX20" s="192"/>
      <c r="INY20" s="192"/>
      <c r="INZ20" s="192"/>
      <c r="IOA20" s="192"/>
      <c r="IOB20" s="192"/>
      <c r="IOC20" s="192"/>
      <c r="IOD20" s="192"/>
      <c r="IOE20" s="192"/>
      <c r="IOF20" s="192"/>
      <c r="IOG20" s="192"/>
      <c r="IOH20" s="192"/>
      <c r="IOI20" s="192"/>
      <c r="IOJ20" s="192"/>
      <c r="IOK20" s="192"/>
      <c r="IOL20" s="192"/>
      <c r="IOM20" s="192"/>
      <c r="ION20" s="192"/>
      <c r="IOO20" s="192"/>
      <c r="IOP20" s="192"/>
      <c r="IOQ20" s="192"/>
      <c r="IOR20" s="192"/>
      <c r="IOS20" s="192"/>
      <c r="IOT20" s="192"/>
      <c r="IOU20" s="192"/>
      <c r="IOV20" s="192"/>
      <c r="IOW20" s="192"/>
      <c r="IOX20" s="192"/>
      <c r="IOY20" s="192"/>
      <c r="IOZ20" s="192"/>
      <c r="IPA20" s="192"/>
      <c r="IPB20" s="192"/>
      <c r="IPC20" s="192"/>
      <c r="IPD20" s="192"/>
      <c r="IPE20" s="192"/>
      <c r="IPF20" s="192"/>
      <c r="IPG20" s="192"/>
      <c r="IPH20" s="192"/>
      <c r="IPI20" s="192"/>
      <c r="IPJ20" s="192"/>
      <c r="IPK20" s="192"/>
      <c r="IPL20" s="192"/>
      <c r="IPM20" s="192"/>
      <c r="IPN20" s="192"/>
      <c r="IPO20" s="192"/>
      <c r="IPP20" s="192"/>
      <c r="IPQ20" s="192"/>
      <c r="IPR20" s="192"/>
      <c r="IPS20" s="192"/>
      <c r="IPT20" s="192"/>
      <c r="IPU20" s="192"/>
      <c r="IPV20" s="192"/>
      <c r="IPW20" s="192"/>
      <c r="IPX20" s="192"/>
      <c r="IPY20" s="192"/>
      <c r="IPZ20" s="192"/>
      <c r="IQA20" s="192"/>
      <c r="IQB20" s="192"/>
      <c r="IQC20" s="192"/>
      <c r="IQD20" s="192"/>
      <c r="IQE20" s="192"/>
      <c r="IQF20" s="192"/>
      <c r="IQG20" s="192"/>
      <c r="IQH20" s="192"/>
      <c r="IQI20" s="192"/>
      <c r="IQJ20" s="192"/>
      <c r="IQK20" s="192"/>
      <c r="IQL20" s="192"/>
      <c r="IQM20" s="192"/>
      <c r="IQN20" s="192"/>
      <c r="IQO20" s="192"/>
      <c r="IQP20" s="192"/>
      <c r="IQQ20" s="192"/>
      <c r="IQR20" s="192"/>
      <c r="IQS20" s="192"/>
      <c r="IQT20" s="192"/>
      <c r="IQU20" s="192"/>
      <c r="IQV20" s="192"/>
      <c r="IQW20" s="192"/>
      <c r="IQX20" s="192"/>
      <c r="IQY20" s="192"/>
      <c r="IQZ20" s="192"/>
      <c r="IRA20" s="192"/>
      <c r="IRB20" s="192"/>
      <c r="IRC20" s="192"/>
      <c r="IRD20" s="192"/>
      <c r="IRE20" s="192"/>
      <c r="IRF20" s="192"/>
      <c r="IRG20" s="192"/>
      <c r="IRH20" s="192"/>
      <c r="IRI20" s="192"/>
      <c r="IRJ20" s="192"/>
      <c r="IRK20" s="192"/>
      <c r="IRL20" s="192"/>
      <c r="IRM20" s="192"/>
      <c r="IRN20" s="192"/>
      <c r="IRO20" s="192"/>
      <c r="IRP20" s="192"/>
      <c r="IRQ20" s="192"/>
      <c r="IRR20" s="192"/>
      <c r="IRS20" s="192"/>
      <c r="IRT20" s="192"/>
      <c r="IRU20" s="192"/>
      <c r="IRV20" s="192"/>
      <c r="IRW20" s="192"/>
      <c r="IRX20" s="192"/>
      <c r="IRY20" s="192"/>
      <c r="IRZ20" s="192"/>
      <c r="ISA20" s="192"/>
      <c r="ISB20" s="192"/>
      <c r="ISC20" s="192"/>
      <c r="ISD20" s="192"/>
      <c r="ISE20" s="192"/>
      <c r="ISF20" s="192"/>
      <c r="ISG20" s="192"/>
      <c r="ISH20" s="192"/>
      <c r="ISI20" s="192"/>
      <c r="ISJ20" s="192"/>
      <c r="ISK20" s="192"/>
      <c r="ISL20" s="192"/>
      <c r="ISM20" s="192"/>
      <c r="ISN20" s="192"/>
      <c r="ISO20" s="192"/>
      <c r="ISP20" s="192"/>
      <c r="ISQ20" s="192"/>
      <c r="ISR20" s="192"/>
      <c r="ISS20" s="192"/>
      <c r="IST20" s="192"/>
      <c r="ISU20" s="192"/>
      <c r="ISV20" s="192"/>
      <c r="ISW20" s="192"/>
      <c r="ISX20" s="192"/>
      <c r="ISY20" s="192"/>
      <c r="ISZ20" s="192"/>
      <c r="ITA20" s="192"/>
      <c r="ITB20" s="192"/>
      <c r="ITC20" s="192"/>
      <c r="ITD20" s="192"/>
      <c r="ITE20" s="192"/>
      <c r="ITF20" s="192"/>
      <c r="ITG20" s="192"/>
      <c r="ITH20" s="192"/>
      <c r="ITI20" s="192"/>
      <c r="ITJ20" s="192"/>
      <c r="ITK20" s="192"/>
      <c r="ITL20" s="192"/>
      <c r="ITM20" s="192"/>
      <c r="ITN20" s="192"/>
      <c r="ITO20" s="192"/>
      <c r="ITP20" s="192"/>
      <c r="ITQ20" s="192"/>
      <c r="ITR20" s="192"/>
      <c r="ITS20" s="192"/>
      <c r="ITT20" s="192"/>
      <c r="ITU20" s="192"/>
      <c r="ITV20" s="192"/>
      <c r="ITW20" s="192"/>
      <c r="ITX20" s="192"/>
      <c r="ITY20" s="192"/>
      <c r="ITZ20" s="192"/>
      <c r="IUA20" s="192"/>
      <c r="IUB20" s="192"/>
      <c r="IUC20" s="192"/>
      <c r="IUD20" s="192"/>
      <c r="IUE20" s="192"/>
      <c r="IUF20" s="192"/>
      <c r="IUG20" s="192"/>
      <c r="IUH20" s="192"/>
      <c r="IUI20" s="192"/>
      <c r="IUJ20" s="192"/>
      <c r="IUK20" s="192"/>
      <c r="IUL20" s="192"/>
      <c r="IUM20" s="192"/>
      <c r="IUN20" s="192"/>
      <c r="IUO20" s="192"/>
      <c r="IUP20" s="192"/>
      <c r="IUQ20" s="192"/>
      <c r="IUR20" s="192"/>
      <c r="IUS20" s="192"/>
      <c r="IUT20" s="192"/>
      <c r="IUU20" s="192"/>
      <c r="IUV20" s="192"/>
      <c r="IUW20" s="192"/>
      <c r="IUX20" s="192"/>
      <c r="IUY20" s="192"/>
      <c r="IUZ20" s="192"/>
      <c r="IVA20" s="192"/>
      <c r="IVB20" s="192"/>
      <c r="IVC20" s="192"/>
      <c r="IVD20" s="192"/>
      <c r="IVE20" s="192"/>
      <c r="IVF20" s="192"/>
      <c r="IVG20" s="192"/>
      <c r="IVH20" s="192"/>
      <c r="IVI20" s="192"/>
      <c r="IVJ20" s="192"/>
      <c r="IVK20" s="192"/>
      <c r="IVL20" s="192"/>
      <c r="IVM20" s="192"/>
      <c r="IVN20" s="192"/>
      <c r="IVO20" s="192"/>
      <c r="IVP20" s="192"/>
      <c r="IVQ20" s="192"/>
      <c r="IVR20" s="192"/>
      <c r="IVS20" s="192"/>
      <c r="IVT20" s="192"/>
      <c r="IVU20" s="192"/>
      <c r="IVV20" s="192"/>
      <c r="IVW20" s="192"/>
      <c r="IVX20" s="192"/>
      <c r="IVY20" s="192"/>
      <c r="IVZ20" s="192"/>
      <c r="IWA20" s="192"/>
      <c r="IWB20" s="192"/>
      <c r="IWC20" s="192"/>
      <c r="IWD20" s="192"/>
      <c r="IWE20" s="192"/>
      <c r="IWF20" s="192"/>
      <c r="IWG20" s="192"/>
      <c r="IWH20" s="192"/>
      <c r="IWI20" s="192"/>
      <c r="IWJ20" s="192"/>
      <c r="IWK20" s="192"/>
      <c r="IWL20" s="192"/>
      <c r="IWM20" s="192"/>
      <c r="IWN20" s="192"/>
      <c r="IWO20" s="192"/>
      <c r="IWP20" s="192"/>
      <c r="IWQ20" s="192"/>
      <c r="IWR20" s="192"/>
      <c r="IWS20" s="192"/>
      <c r="IWT20" s="192"/>
      <c r="IWU20" s="192"/>
      <c r="IWV20" s="192"/>
      <c r="IWW20" s="192"/>
      <c r="IWX20" s="192"/>
      <c r="IWY20" s="192"/>
      <c r="IWZ20" s="192"/>
      <c r="IXA20" s="192"/>
      <c r="IXB20" s="192"/>
      <c r="IXC20" s="192"/>
      <c r="IXD20" s="192"/>
      <c r="IXE20" s="192"/>
      <c r="IXF20" s="192"/>
      <c r="IXG20" s="192"/>
      <c r="IXH20" s="192"/>
      <c r="IXI20" s="192"/>
      <c r="IXJ20" s="192"/>
      <c r="IXK20" s="192"/>
      <c r="IXL20" s="192"/>
      <c r="IXM20" s="192"/>
      <c r="IXN20" s="192"/>
      <c r="IXO20" s="192"/>
      <c r="IXP20" s="192"/>
      <c r="IXQ20" s="192"/>
      <c r="IXR20" s="192"/>
      <c r="IXS20" s="192"/>
      <c r="IXT20" s="192"/>
      <c r="IXU20" s="192"/>
      <c r="IXV20" s="192"/>
      <c r="IXW20" s="192"/>
      <c r="IXX20" s="192"/>
      <c r="IXY20" s="192"/>
      <c r="IXZ20" s="192"/>
      <c r="IYA20" s="192"/>
      <c r="IYB20" s="192"/>
      <c r="IYC20" s="192"/>
      <c r="IYD20" s="192"/>
      <c r="IYE20" s="192"/>
      <c r="IYF20" s="192"/>
      <c r="IYG20" s="192"/>
      <c r="IYH20" s="192"/>
      <c r="IYI20" s="192"/>
      <c r="IYJ20" s="192"/>
      <c r="IYK20" s="192"/>
      <c r="IYL20" s="192"/>
      <c r="IYM20" s="192"/>
      <c r="IYN20" s="192"/>
      <c r="IYO20" s="192"/>
      <c r="IYP20" s="192"/>
      <c r="IYQ20" s="192"/>
      <c r="IYR20" s="192"/>
      <c r="IYS20" s="192"/>
      <c r="IYT20" s="192"/>
      <c r="IYU20" s="192"/>
      <c r="IYV20" s="192"/>
      <c r="IYW20" s="192"/>
      <c r="IYX20" s="192"/>
      <c r="IYY20" s="192"/>
      <c r="IYZ20" s="192"/>
      <c r="IZA20" s="192"/>
      <c r="IZB20" s="192"/>
      <c r="IZC20" s="192"/>
      <c r="IZD20" s="192"/>
      <c r="IZE20" s="192"/>
      <c r="IZF20" s="192"/>
      <c r="IZG20" s="192"/>
      <c r="IZH20" s="192"/>
      <c r="IZI20" s="192"/>
      <c r="IZJ20" s="192"/>
      <c r="IZK20" s="192"/>
      <c r="IZL20" s="192"/>
      <c r="IZM20" s="192"/>
      <c r="IZN20" s="192"/>
      <c r="IZO20" s="192"/>
      <c r="IZP20" s="192"/>
      <c r="IZQ20" s="192"/>
      <c r="IZR20" s="192"/>
      <c r="IZS20" s="192"/>
      <c r="IZT20" s="192"/>
      <c r="IZU20" s="192"/>
      <c r="IZV20" s="192"/>
      <c r="IZW20" s="192"/>
      <c r="IZX20" s="192"/>
      <c r="IZY20" s="192"/>
      <c r="IZZ20" s="192"/>
      <c r="JAA20" s="192"/>
      <c r="JAB20" s="192"/>
      <c r="JAC20" s="192"/>
      <c r="JAD20" s="192"/>
      <c r="JAE20" s="192"/>
      <c r="JAF20" s="192"/>
      <c r="JAG20" s="192"/>
      <c r="JAH20" s="192"/>
      <c r="JAI20" s="192"/>
      <c r="JAJ20" s="192"/>
      <c r="JAK20" s="192"/>
      <c r="JAL20" s="192"/>
      <c r="JAM20" s="192"/>
      <c r="JAN20" s="192"/>
      <c r="JAO20" s="192"/>
      <c r="JAP20" s="192"/>
      <c r="JAQ20" s="192"/>
      <c r="JAR20" s="192"/>
      <c r="JAS20" s="192"/>
      <c r="JAT20" s="192"/>
      <c r="JAU20" s="192"/>
      <c r="JAV20" s="192"/>
      <c r="JAW20" s="192"/>
      <c r="JAX20" s="192"/>
      <c r="JAY20" s="192"/>
      <c r="JAZ20" s="192"/>
      <c r="JBA20" s="192"/>
      <c r="JBB20" s="192"/>
      <c r="JBC20" s="192"/>
      <c r="JBD20" s="192"/>
      <c r="JBE20" s="192"/>
      <c r="JBF20" s="192"/>
      <c r="JBG20" s="192"/>
      <c r="JBH20" s="192"/>
      <c r="JBI20" s="192"/>
      <c r="JBJ20" s="192"/>
      <c r="JBK20" s="192"/>
      <c r="JBL20" s="192"/>
      <c r="JBM20" s="192"/>
      <c r="JBN20" s="192"/>
      <c r="JBO20" s="192"/>
      <c r="JBP20" s="192"/>
      <c r="JBQ20" s="192"/>
      <c r="JBR20" s="192"/>
      <c r="JBS20" s="192"/>
      <c r="JBT20" s="192"/>
      <c r="JBU20" s="192"/>
      <c r="JBV20" s="192"/>
      <c r="JBW20" s="192"/>
      <c r="JBX20" s="192"/>
      <c r="JBY20" s="192"/>
      <c r="JBZ20" s="192"/>
      <c r="JCA20" s="192"/>
      <c r="JCB20" s="192"/>
      <c r="JCC20" s="192"/>
      <c r="JCD20" s="192"/>
      <c r="JCE20" s="192"/>
      <c r="JCF20" s="192"/>
      <c r="JCG20" s="192"/>
      <c r="JCH20" s="192"/>
      <c r="JCI20" s="192"/>
      <c r="JCJ20" s="192"/>
      <c r="JCK20" s="192"/>
      <c r="JCL20" s="192"/>
      <c r="JCM20" s="192"/>
      <c r="JCN20" s="192"/>
      <c r="JCO20" s="192"/>
      <c r="JCP20" s="192"/>
      <c r="JCQ20" s="192"/>
      <c r="JCR20" s="192"/>
      <c r="JCS20" s="192"/>
      <c r="JCT20" s="192"/>
      <c r="JCU20" s="192"/>
      <c r="JCV20" s="192"/>
      <c r="JCW20" s="192"/>
      <c r="JCX20" s="192"/>
      <c r="JCY20" s="192"/>
      <c r="JCZ20" s="192"/>
      <c r="JDA20" s="192"/>
      <c r="JDB20" s="192"/>
      <c r="JDC20" s="192"/>
      <c r="JDD20" s="192"/>
      <c r="JDE20" s="192"/>
      <c r="JDF20" s="192"/>
      <c r="JDG20" s="192"/>
      <c r="JDH20" s="192"/>
      <c r="JDI20" s="192"/>
      <c r="JDJ20" s="192"/>
      <c r="JDK20" s="192"/>
      <c r="JDL20" s="192"/>
      <c r="JDM20" s="192"/>
      <c r="JDN20" s="192"/>
      <c r="JDO20" s="192"/>
      <c r="JDP20" s="192"/>
      <c r="JDQ20" s="192"/>
      <c r="JDR20" s="192"/>
      <c r="JDS20" s="192"/>
      <c r="JDT20" s="192"/>
      <c r="JDU20" s="192"/>
      <c r="JDV20" s="192"/>
      <c r="JDW20" s="192"/>
      <c r="JDX20" s="192"/>
      <c r="JDY20" s="192"/>
      <c r="JDZ20" s="192"/>
      <c r="JEA20" s="192"/>
      <c r="JEB20" s="192"/>
      <c r="JEC20" s="192"/>
      <c r="JED20" s="192"/>
      <c r="JEE20" s="192"/>
      <c r="JEF20" s="192"/>
      <c r="JEG20" s="192"/>
      <c r="JEH20" s="192"/>
      <c r="JEI20" s="192"/>
      <c r="JEJ20" s="192"/>
      <c r="JEK20" s="192"/>
      <c r="JEL20" s="192"/>
      <c r="JEM20" s="192"/>
      <c r="JEN20" s="192"/>
      <c r="JEO20" s="192"/>
      <c r="JEP20" s="192"/>
      <c r="JEQ20" s="192"/>
      <c r="JER20" s="192"/>
      <c r="JES20" s="192"/>
      <c r="JET20" s="192"/>
      <c r="JEU20" s="192"/>
      <c r="JEV20" s="192"/>
      <c r="JEW20" s="192"/>
      <c r="JEX20" s="192"/>
      <c r="JEY20" s="192"/>
      <c r="JEZ20" s="192"/>
      <c r="JFA20" s="192"/>
      <c r="JFB20" s="192"/>
      <c r="JFC20" s="192"/>
      <c r="JFD20" s="192"/>
      <c r="JFE20" s="192"/>
      <c r="JFF20" s="192"/>
      <c r="JFG20" s="192"/>
      <c r="JFH20" s="192"/>
      <c r="JFI20" s="192"/>
      <c r="JFJ20" s="192"/>
      <c r="JFK20" s="192"/>
      <c r="JFL20" s="192"/>
      <c r="JFM20" s="192"/>
      <c r="JFN20" s="192"/>
      <c r="JFO20" s="192"/>
      <c r="JFP20" s="192"/>
      <c r="JFQ20" s="192"/>
      <c r="JFR20" s="192"/>
      <c r="JFS20" s="192"/>
      <c r="JFT20" s="192"/>
      <c r="JFU20" s="192"/>
      <c r="JFV20" s="192"/>
      <c r="JFW20" s="192"/>
      <c r="JFX20" s="192"/>
      <c r="JFY20" s="192"/>
      <c r="JFZ20" s="192"/>
      <c r="JGA20" s="192"/>
      <c r="JGB20" s="192"/>
      <c r="JGC20" s="192"/>
      <c r="JGD20" s="192"/>
      <c r="JGE20" s="192"/>
      <c r="JGF20" s="192"/>
      <c r="JGG20" s="192"/>
      <c r="JGH20" s="192"/>
      <c r="JGI20" s="192"/>
      <c r="JGJ20" s="192"/>
      <c r="JGK20" s="192"/>
      <c r="JGL20" s="192"/>
      <c r="JGM20" s="192"/>
      <c r="JGN20" s="192"/>
      <c r="JGO20" s="192"/>
      <c r="JGP20" s="192"/>
      <c r="JGQ20" s="192"/>
      <c r="JGR20" s="192"/>
      <c r="JGS20" s="192"/>
      <c r="JGT20" s="192"/>
      <c r="JGU20" s="192"/>
      <c r="JGV20" s="192"/>
      <c r="JGW20" s="192"/>
      <c r="JGX20" s="192"/>
      <c r="JGY20" s="192"/>
      <c r="JGZ20" s="192"/>
      <c r="JHA20" s="192"/>
      <c r="JHB20" s="192"/>
      <c r="JHC20" s="192"/>
      <c r="JHD20" s="192"/>
      <c r="JHE20" s="192"/>
      <c r="JHF20" s="192"/>
      <c r="JHG20" s="192"/>
      <c r="JHH20" s="192"/>
      <c r="JHI20" s="192"/>
      <c r="JHJ20" s="192"/>
      <c r="JHK20" s="192"/>
      <c r="JHL20" s="192"/>
      <c r="JHM20" s="192"/>
      <c r="JHN20" s="192"/>
      <c r="JHO20" s="192"/>
      <c r="JHP20" s="192"/>
      <c r="JHQ20" s="192"/>
      <c r="JHR20" s="192"/>
      <c r="JHS20" s="192"/>
      <c r="JHT20" s="192"/>
      <c r="JHU20" s="192"/>
      <c r="JHV20" s="192"/>
      <c r="JHW20" s="192"/>
      <c r="JHX20" s="192"/>
      <c r="JHY20" s="192"/>
      <c r="JHZ20" s="192"/>
      <c r="JIA20" s="192"/>
      <c r="JIB20" s="192"/>
      <c r="JIC20" s="192"/>
      <c r="JID20" s="192"/>
      <c r="JIE20" s="192"/>
      <c r="JIF20" s="192"/>
      <c r="JIG20" s="192"/>
      <c r="JIH20" s="192"/>
      <c r="JII20" s="192"/>
      <c r="JIJ20" s="192"/>
      <c r="JIK20" s="192"/>
      <c r="JIL20" s="192"/>
      <c r="JIM20" s="192"/>
      <c r="JIN20" s="192"/>
      <c r="JIO20" s="192"/>
      <c r="JIP20" s="192"/>
      <c r="JIQ20" s="192"/>
      <c r="JIR20" s="192"/>
      <c r="JIS20" s="192"/>
      <c r="JIT20" s="192"/>
      <c r="JIU20" s="192"/>
      <c r="JIV20" s="192"/>
      <c r="JIW20" s="192"/>
      <c r="JIX20" s="192"/>
      <c r="JIY20" s="192"/>
      <c r="JIZ20" s="192"/>
      <c r="JJA20" s="192"/>
      <c r="JJB20" s="192"/>
      <c r="JJC20" s="192"/>
      <c r="JJD20" s="192"/>
      <c r="JJE20" s="192"/>
      <c r="JJF20" s="192"/>
      <c r="JJG20" s="192"/>
      <c r="JJH20" s="192"/>
      <c r="JJI20" s="192"/>
      <c r="JJJ20" s="192"/>
      <c r="JJK20" s="192"/>
      <c r="JJL20" s="192"/>
      <c r="JJM20" s="192"/>
      <c r="JJN20" s="192"/>
      <c r="JJO20" s="192"/>
      <c r="JJP20" s="192"/>
      <c r="JJQ20" s="192"/>
      <c r="JJR20" s="192"/>
      <c r="JJS20" s="192"/>
      <c r="JJT20" s="192"/>
      <c r="JJU20" s="192"/>
      <c r="JJV20" s="192"/>
      <c r="JJW20" s="192"/>
      <c r="JJX20" s="192"/>
      <c r="JJY20" s="192"/>
      <c r="JJZ20" s="192"/>
      <c r="JKA20" s="192"/>
      <c r="JKB20" s="192"/>
      <c r="JKC20" s="192"/>
      <c r="JKD20" s="192"/>
      <c r="JKE20" s="192"/>
      <c r="JKF20" s="192"/>
      <c r="JKG20" s="192"/>
      <c r="JKH20" s="192"/>
      <c r="JKI20" s="192"/>
      <c r="JKJ20" s="192"/>
      <c r="JKK20" s="192"/>
      <c r="JKL20" s="192"/>
      <c r="JKM20" s="192"/>
      <c r="JKN20" s="192"/>
      <c r="JKO20" s="192"/>
      <c r="JKP20" s="192"/>
      <c r="JKQ20" s="192"/>
      <c r="JKR20" s="192"/>
      <c r="JKS20" s="192"/>
      <c r="JKT20" s="192"/>
      <c r="JKU20" s="192"/>
      <c r="JKV20" s="192"/>
      <c r="JKW20" s="192"/>
      <c r="JKX20" s="192"/>
      <c r="JKY20" s="192"/>
      <c r="JKZ20" s="192"/>
      <c r="JLA20" s="192"/>
      <c r="JLB20" s="192"/>
      <c r="JLC20" s="192"/>
      <c r="JLD20" s="192"/>
      <c r="JLE20" s="192"/>
      <c r="JLF20" s="192"/>
      <c r="JLG20" s="192"/>
      <c r="JLH20" s="192"/>
      <c r="JLI20" s="192"/>
      <c r="JLJ20" s="192"/>
      <c r="JLK20" s="192"/>
      <c r="JLL20" s="192"/>
      <c r="JLM20" s="192"/>
      <c r="JLN20" s="192"/>
      <c r="JLO20" s="192"/>
      <c r="JLP20" s="192"/>
      <c r="JLQ20" s="192"/>
      <c r="JLR20" s="192"/>
      <c r="JLS20" s="192"/>
      <c r="JLT20" s="192"/>
      <c r="JLU20" s="192"/>
      <c r="JLV20" s="192"/>
      <c r="JLW20" s="192"/>
      <c r="JLX20" s="192"/>
      <c r="JLY20" s="192"/>
      <c r="JLZ20" s="192"/>
      <c r="JMA20" s="192"/>
      <c r="JMB20" s="192"/>
      <c r="JMC20" s="192"/>
      <c r="JMD20" s="192"/>
      <c r="JME20" s="192"/>
      <c r="JMF20" s="192"/>
      <c r="JMG20" s="192"/>
      <c r="JMH20" s="192"/>
      <c r="JMI20" s="192"/>
      <c r="JMJ20" s="192"/>
      <c r="JMK20" s="192"/>
      <c r="JML20" s="192"/>
      <c r="JMM20" s="192"/>
      <c r="JMN20" s="192"/>
      <c r="JMO20" s="192"/>
      <c r="JMP20" s="192"/>
      <c r="JMQ20" s="192"/>
      <c r="JMR20" s="192"/>
      <c r="JMS20" s="192"/>
      <c r="JMT20" s="192"/>
      <c r="JMU20" s="192"/>
      <c r="JMV20" s="192"/>
      <c r="JMW20" s="192"/>
      <c r="JMX20" s="192"/>
      <c r="JMY20" s="192"/>
      <c r="JMZ20" s="192"/>
      <c r="JNA20" s="192"/>
      <c r="JNB20" s="192"/>
      <c r="JNC20" s="192"/>
      <c r="JND20" s="192"/>
      <c r="JNE20" s="192"/>
      <c r="JNF20" s="192"/>
      <c r="JNG20" s="192"/>
      <c r="JNH20" s="192"/>
      <c r="JNI20" s="192"/>
      <c r="JNJ20" s="192"/>
      <c r="JNK20" s="192"/>
      <c r="JNL20" s="192"/>
      <c r="JNM20" s="192"/>
      <c r="JNN20" s="192"/>
      <c r="JNO20" s="192"/>
      <c r="JNP20" s="192"/>
      <c r="JNQ20" s="192"/>
      <c r="JNR20" s="192"/>
      <c r="JNS20" s="192"/>
      <c r="JNT20" s="192"/>
      <c r="JNU20" s="192"/>
      <c r="JNV20" s="192"/>
      <c r="JNW20" s="192"/>
      <c r="JNX20" s="192"/>
      <c r="JNY20" s="192"/>
      <c r="JNZ20" s="192"/>
      <c r="JOA20" s="192"/>
      <c r="JOB20" s="192"/>
      <c r="JOC20" s="192"/>
      <c r="JOD20" s="192"/>
      <c r="JOE20" s="192"/>
      <c r="JOF20" s="192"/>
      <c r="JOG20" s="192"/>
      <c r="JOH20" s="192"/>
      <c r="JOI20" s="192"/>
      <c r="JOJ20" s="192"/>
      <c r="JOK20" s="192"/>
      <c r="JOL20" s="192"/>
      <c r="JOM20" s="192"/>
      <c r="JON20" s="192"/>
      <c r="JOO20" s="192"/>
      <c r="JOP20" s="192"/>
      <c r="JOQ20" s="192"/>
      <c r="JOR20" s="192"/>
      <c r="JOS20" s="192"/>
      <c r="JOT20" s="192"/>
      <c r="JOU20" s="192"/>
      <c r="JOV20" s="192"/>
      <c r="JOW20" s="192"/>
      <c r="JOX20" s="192"/>
      <c r="JOY20" s="192"/>
      <c r="JOZ20" s="192"/>
      <c r="JPA20" s="192"/>
      <c r="JPB20" s="192"/>
      <c r="JPC20" s="192"/>
      <c r="JPD20" s="192"/>
      <c r="JPE20" s="192"/>
      <c r="JPF20" s="192"/>
      <c r="JPG20" s="192"/>
      <c r="JPH20" s="192"/>
      <c r="JPI20" s="192"/>
      <c r="JPJ20" s="192"/>
      <c r="JPK20" s="192"/>
      <c r="JPL20" s="192"/>
      <c r="JPM20" s="192"/>
      <c r="JPN20" s="192"/>
      <c r="JPO20" s="192"/>
      <c r="JPP20" s="192"/>
      <c r="JPQ20" s="192"/>
      <c r="JPR20" s="192"/>
      <c r="JPS20" s="192"/>
      <c r="JPT20" s="192"/>
      <c r="JPU20" s="192"/>
      <c r="JPV20" s="192"/>
      <c r="JPW20" s="192"/>
      <c r="JPX20" s="192"/>
      <c r="JPY20" s="192"/>
      <c r="JPZ20" s="192"/>
      <c r="JQA20" s="192"/>
      <c r="JQB20" s="192"/>
      <c r="JQC20" s="192"/>
      <c r="JQD20" s="192"/>
      <c r="JQE20" s="192"/>
      <c r="JQF20" s="192"/>
      <c r="JQG20" s="192"/>
      <c r="JQH20" s="192"/>
      <c r="JQI20" s="192"/>
      <c r="JQJ20" s="192"/>
      <c r="JQK20" s="192"/>
      <c r="JQL20" s="192"/>
      <c r="JQM20" s="192"/>
      <c r="JQN20" s="192"/>
      <c r="JQO20" s="192"/>
      <c r="JQP20" s="192"/>
      <c r="JQQ20" s="192"/>
      <c r="JQR20" s="192"/>
      <c r="JQS20" s="192"/>
      <c r="JQT20" s="192"/>
      <c r="JQU20" s="192"/>
      <c r="JQV20" s="192"/>
      <c r="JQW20" s="192"/>
      <c r="JQX20" s="192"/>
      <c r="JQY20" s="192"/>
      <c r="JQZ20" s="192"/>
      <c r="JRA20" s="192"/>
      <c r="JRB20" s="192"/>
      <c r="JRC20" s="192"/>
      <c r="JRD20" s="192"/>
      <c r="JRE20" s="192"/>
      <c r="JRF20" s="192"/>
      <c r="JRG20" s="192"/>
      <c r="JRH20" s="192"/>
      <c r="JRI20" s="192"/>
      <c r="JRJ20" s="192"/>
      <c r="JRK20" s="192"/>
      <c r="JRL20" s="192"/>
      <c r="JRM20" s="192"/>
      <c r="JRN20" s="192"/>
      <c r="JRO20" s="192"/>
      <c r="JRP20" s="192"/>
      <c r="JRQ20" s="192"/>
      <c r="JRR20" s="192"/>
      <c r="JRS20" s="192"/>
      <c r="JRT20" s="192"/>
      <c r="JRU20" s="192"/>
      <c r="JRV20" s="192"/>
      <c r="JRW20" s="192"/>
      <c r="JRX20" s="192"/>
      <c r="JRY20" s="192"/>
      <c r="JRZ20" s="192"/>
      <c r="JSA20" s="192"/>
      <c r="JSB20" s="192"/>
      <c r="JSC20" s="192"/>
      <c r="JSD20" s="192"/>
      <c r="JSE20" s="192"/>
      <c r="JSF20" s="192"/>
      <c r="JSG20" s="192"/>
      <c r="JSH20" s="192"/>
      <c r="JSI20" s="192"/>
      <c r="JSJ20" s="192"/>
      <c r="JSK20" s="192"/>
      <c r="JSL20" s="192"/>
      <c r="JSM20" s="192"/>
      <c r="JSN20" s="192"/>
      <c r="JSO20" s="192"/>
      <c r="JSP20" s="192"/>
      <c r="JSQ20" s="192"/>
      <c r="JSR20" s="192"/>
      <c r="JSS20" s="192"/>
      <c r="JST20" s="192"/>
      <c r="JSU20" s="192"/>
      <c r="JSV20" s="192"/>
      <c r="JSW20" s="192"/>
      <c r="JSX20" s="192"/>
      <c r="JSY20" s="192"/>
      <c r="JSZ20" s="192"/>
      <c r="JTA20" s="192"/>
      <c r="JTB20" s="192"/>
      <c r="JTC20" s="192"/>
      <c r="JTD20" s="192"/>
      <c r="JTE20" s="192"/>
      <c r="JTF20" s="192"/>
      <c r="JTG20" s="192"/>
      <c r="JTH20" s="192"/>
      <c r="JTI20" s="192"/>
      <c r="JTJ20" s="192"/>
      <c r="JTK20" s="192"/>
      <c r="JTL20" s="192"/>
      <c r="JTM20" s="192"/>
      <c r="JTN20" s="192"/>
      <c r="JTO20" s="192"/>
      <c r="JTP20" s="192"/>
      <c r="JTQ20" s="192"/>
      <c r="JTR20" s="192"/>
      <c r="JTS20" s="192"/>
      <c r="JTT20" s="192"/>
      <c r="JTU20" s="192"/>
      <c r="JTV20" s="192"/>
      <c r="JTW20" s="192"/>
      <c r="JTX20" s="192"/>
      <c r="JTY20" s="192"/>
      <c r="JTZ20" s="192"/>
      <c r="JUA20" s="192"/>
      <c r="JUB20" s="192"/>
      <c r="JUC20" s="192"/>
      <c r="JUD20" s="192"/>
      <c r="JUE20" s="192"/>
      <c r="JUF20" s="192"/>
      <c r="JUG20" s="192"/>
      <c r="JUH20" s="192"/>
      <c r="JUI20" s="192"/>
      <c r="JUJ20" s="192"/>
      <c r="JUK20" s="192"/>
      <c r="JUL20" s="192"/>
      <c r="JUM20" s="192"/>
      <c r="JUN20" s="192"/>
      <c r="JUO20" s="192"/>
      <c r="JUP20" s="192"/>
      <c r="JUQ20" s="192"/>
      <c r="JUR20" s="192"/>
      <c r="JUS20" s="192"/>
      <c r="JUT20" s="192"/>
      <c r="JUU20" s="192"/>
      <c r="JUV20" s="192"/>
      <c r="JUW20" s="192"/>
      <c r="JUX20" s="192"/>
      <c r="JUY20" s="192"/>
      <c r="JUZ20" s="192"/>
      <c r="JVA20" s="192"/>
      <c r="JVB20" s="192"/>
      <c r="JVC20" s="192"/>
      <c r="JVD20" s="192"/>
      <c r="JVE20" s="192"/>
      <c r="JVF20" s="192"/>
      <c r="JVG20" s="192"/>
      <c r="JVH20" s="192"/>
      <c r="JVI20" s="192"/>
      <c r="JVJ20" s="192"/>
      <c r="JVK20" s="192"/>
      <c r="JVL20" s="192"/>
      <c r="JVM20" s="192"/>
      <c r="JVN20" s="192"/>
      <c r="JVO20" s="192"/>
      <c r="JVP20" s="192"/>
      <c r="JVQ20" s="192"/>
      <c r="JVR20" s="192"/>
      <c r="JVS20" s="192"/>
      <c r="JVT20" s="192"/>
      <c r="JVU20" s="192"/>
      <c r="JVV20" s="192"/>
      <c r="JVW20" s="192"/>
      <c r="JVX20" s="192"/>
      <c r="JVY20" s="192"/>
      <c r="JVZ20" s="192"/>
      <c r="JWA20" s="192"/>
      <c r="JWB20" s="192"/>
      <c r="JWC20" s="192"/>
      <c r="JWD20" s="192"/>
      <c r="JWE20" s="192"/>
      <c r="JWF20" s="192"/>
      <c r="JWG20" s="192"/>
      <c r="JWH20" s="192"/>
      <c r="JWI20" s="192"/>
      <c r="JWJ20" s="192"/>
      <c r="JWK20" s="192"/>
      <c r="JWL20" s="192"/>
      <c r="JWM20" s="192"/>
      <c r="JWN20" s="192"/>
      <c r="JWO20" s="192"/>
      <c r="JWP20" s="192"/>
      <c r="JWQ20" s="192"/>
      <c r="JWR20" s="192"/>
      <c r="JWS20" s="192"/>
      <c r="JWT20" s="192"/>
      <c r="JWU20" s="192"/>
      <c r="JWV20" s="192"/>
      <c r="JWW20" s="192"/>
      <c r="JWX20" s="192"/>
      <c r="JWY20" s="192"/>
      <c r="JWZ20" s="192"/>
      <c r="JXA20" s="192"/>
      <c r="JXB20" s="192"/>
      <c r="JXC20" s="192"/>
      <c r="JXD20" s="192"/>
      <c r="JXE20" s="192"/>
      <c r="JXF20" s="192"/>
      <c r="JXG20" s="192"/>
      <c r="JXH20" s="192"/>
      <c r="JXI20" s="192"/>
      <c r="JXJ20" s="192"/>
      <c r="JXK20" s="192"/>
      <c r="JXL20" s="192"/>
      <c r="JXM20" s="192"/>
      <c r="JXN20" s="192"/>
      <c r="JXO20" s="192"/>
      <c r="JXP20" s="192"/>
      <c r="JXQ20" s="192"/>
      <c r="JXR20" s="192"/>
      <c r="JXS20" s="192"/>
      <c r="JXT20" s="192"/>
      <c r="JXU20" s="192"/>
      <c r="JXV20" s="192"/>
      <c r="JXW20" s="192"/>
      <c r="JXX20" s="192"/>
      <c r="JXY20" s="192"/>
      <c r="JXZ20" s="192"/>
      <c r="JYA20" s="192"/>
      <c r="JYB20" s="192"/>
      <c r="JYC20" s="192"/>
      <c r="JYD20" s="192"/>
      <c r="JYE20" s="192"/>
      <c r="JYF20" s="192"/>
      <c r="JYG20" s="192"/>
      <c r="JYH20" s="192"/>
      <c r="JYI20" s="192"/>
      <c r="JYJ20" s="192"/>
      <c r="JYK20" s="192"/>
      <c r="JYL20" s="192"/>
      <c r="JYM20" s="192"/>
      <c r="JYN20" s="192"/>
      <c r="JYO20" s="192"/>
      <c r="JYP20" s="192"/>
      <c r="JYQ20" s="192"/>
      <c r="JYR20" s="192"/>
      <c r="JYS20" s="192"/>
      <c r="JYT20" s="192"/>
      <c r="JYU20" s="192"/>
      <c r="JYV20" s="192"/>
      <c r="JYW20" s="192"/>
      <c r="JYX20" s="192"/>
      <c r="JYY20" s="192"/>
      <c r="JYZ20" s="192"/>
      <c r="JZA20" s="192"/>
      <c r="JZB20" s="192"/>
      <c r="JZC20" s="192"/>
      <c r="JZD20" s="192"/>
      <c r="JZE20" s="192"/>
      <c r="JZF20" s="192"/>
      <c r="JZG20" s="192"/>
      <c r="JZH20" s="192"/>
      <c r="JZI20" s="192"/>
      <c r="JZJ20" s="192"/>
      <c r="JZK20" s="192"/>
      <c r="JZL20" s="192"/>
      <c r="JZM20" s="192"/>
      <c r="JZN20" s="192"/>
      <c r="JZO20" s="192"/>
      <c r="JZP20" s="192"/>
      <c r="JZQ20" s="192"/>
      <c r="JZR20" s="192"/>
      <c r="JZS20" s="192"/>
      <c r="JZT20" s="192"/>
      <c r="JZU20" s="192"/>
      <c r="JZV20" s="192"/>
      <c r="JZW20" s="192"/>
      <c r="JZX20" s="192"/>
      <c r="JZY20" s="192"/>
      <c r="JZZ20" s="192"/>
      <c r="KAA20" s="192"/>
      <c r="KAB20" s="192"/>
      <c r="KAC20" s="192"/>
      <c r="KAD20" s="192"/>
      <c r="KAE20" s="192"/>
      <c r="KAF20" s="192"/>
      <c r="KAG20" s="192"/>
      <c r="KAH20" s="192"/>
      <c r="KAI20" s="192"/>
      <c r="KAJ20" s="192"/>
      <c r="KAK20" s="192"/>
      <c r="KAL20" s="192"/>
      <c r="KAM20" s="192"/>
      <c r="KAN20" s="192"/>
      <c r="KAO20" s="192"/>
      <c r="KAP20" s="192"/>
      <c r="KAQ20" s="192"/>
      <c r="KAR20" s="192"/>
      <c r="KAS20" s="192"/>
      <c r="KAT20" s="192"/>
      <c r="KAU20" s="192"/>
      <c r="KAV20" s="192"/>
      <c r="KAW20" s="192"/>
      <c r="KAX20" s="192"/>
      <c r="KAY20" s="192"/>
      <c r="KAZ20" s="192"/>
      <c r="KBA20" s="192"/>
      <c r="KBB20" s="192"/>
      <c r="KBC20" s="192"/>
      <c r="KBD20" s="192"/>
      <c r="KBE20" s="192"/>
      <c r="KBF20" s="192"/>
      <c r="KBG20" s="192"/>
      <c r="KBH20" s="192"/>
      <c r="KBI20" s="192"/>
      <c r="KBJ20" s="192"/>
      <c r="KBK20" s="192"/>
      <c r="KBL20" s="192"/>
      <c r="KBM20" s="192"/>
      <c r="KBN20" s="192"/>
      <c r="KBO20" s="192"/>
      <c r="KBP20" s="192"/>
      <c r="KBQ20" s="192"/>
      <c r="KBR20" s="192"/>
      <c r="KBS20" s="192"/>
      <c r="KBT20" s="192"/>
      <c r="KBU20" s="192"/>
      <c r="KBV20" s="192"/>
      <c r="KBW20" s="192"/>
      <c r="KBX20" s="192"/>
      <c r="KBY20" s="192"/>
      <c r="KBZ20" s="192"/>
      <c r="KCA20" s="192"/>
      <c r="KCB20" s="192"/>
      <c r="KCC20" s="192"/>
      <c r="KCD20" s="192"/>
      <c r="KCE20" s="192"/>
      <c r="KCF20" s="192"/>
      <c r="KCG20" s="192"/>
      <c r="KCH20" s="192"/>
      <c r="KCI20" s="192"/>
      <c r="KCJ20" s="192"/>
      <c r="KCK20" s="192"/>
      <c r="KCL20" s="192"/>
      <c r="KCM20" s="192"/>
      <c r="KCN20" s="192"/>
      <c r="KCO20" s="192"/>
      <c r="KCP20" s="192"/>
      <c r="KCQ20" s="192"/>
      <c r="KCR20" s="192"/>
      <c r="KCS20" s="192"/>
      <c r="KCT20" s="192"/>
      <c r="KCU20" s="192"/>
      <c r="KCV20" s="192"/>
      <c r="KCW20" s="192"/>
      <c r="KCX20" s="192"/>
      <c r="KCY20" s="192"/>
      <c r="KCZ20" s="192"/>
      <c r="KDA20" s="192"/>
      <c r="KDB20" s="192"/>
      <c r="KDC20" s="192"/>
      <c r="KDD20" s="192"/>
      <c r="KDE20" s="192"/>
      <c r="KDF20" s="192"/>
      <c r="KDG20" s="192"/>
      <c r="KDH20" s="192"/>
      <c r="KDI20" s="192"/>
      <c r="KDJ20" s="192"/>
      <c r="KDK20" s="192"/>
      <c r="KDL20" s="192"/>
      <c r="KDM20" s="192"/>
      <c r="KDN20" s="192"/>
      <c r="KDO20" s="192"/>
      <c r="KDP20" s="192"/>
      <c r="KDQ20" s="192"/>
      <c r="KDR20" s="192"/>
      <c r="KDS20" s="192"/>
      <c r="KDT20" s="192"/>
      <c r="KDU20" s="192"/>
      <c r="KDV20" s="192"/>
      <c r="KDW20" s="192"/>
      <c r="KDX20" s="192"/>
      <c r="KDY20" s="192"/>
      <c r="KDZ20" s="192"/>
      <c r="KEA20" s="192"/>
      <c r="KEB20" s="192"/>
      <c r="KEC20" s="192"/>
      <c r="KED20" s="192"/>
      <c r="KEE20" s="192"/>
      <c r="KEF20" s="192"/>
      <c r="KEG20" s="192"/>
      <c r="KEH20" s="192"/>
      <c r="KEI20" s="192"/>
      <c r="KEJ20" s="192"/>
      <c r="KEK20" s="192"/>
      <c r="KEL20" s="192"/>
      <c r="KEM20" s="192"/>
      <c r="KEN20" s="192"/>
      <c r="KEO20" s="192"/>
      <c r="KEP20" s="192"/>
      <c r="KEQ20" s="192"/>
      <c r="KER20" s="192"/>
      <c r="KES20" s="192"/>
      <c r="KET20" s="192"/>
      <c r="KEU20" s="192"/>
      <c r="KEV20" s="192"/>
      <c r="KEW20" s="192"/>
      <c r="KEX20" s="192"/>
      <c r="KEY20" s="192"/>
      <c r="KEZ20" s="192"/>
      <c r="KFA20" s="192"/>
      <c r="KFB20" s="192"/>
      <c r="KFC20" s="192"/>
      <c r="KFD20" s="192"/>
      <c r="KFE20" s="192"/>
      <c r="KFF20" s="192"/>
      <c r="KFG20" s="192"/>
      <c r="KFH20" s="192"/>
      <c r="KFI20" s="192"/>
      <c r="KFJ20" s="192"/>
      <c r="KFK20" s="192"/>
      <c r="KFL20" s="192"/>
      <c r="KFM20" s="192"/>
      <c r="KFN20" s="192"/>
      <c r="KFO20" s="192"/>
      <c r="KFP20" s="192"/>
      <c r="KFQ20" s="192"/>
      <c r="KFR20" s="192"/>
      <c r="KFS20" s="192"/>
      <c r="KFT20" s="192"/>
      <c r="KFU20" s="192"/>
      <c r="KFV20" s="192"/>
      <c r="KFW20" s="192"/>
      <c r="KFX20" s="192"/>
      <c r="KFY20" s="192"/>
      <c r="KFZ20" s="192"/>
      <c r="KGA20" s="192"/>
      <c r="KGB20" s="192"/>
      <c r="KGC20" s="192"/>
      <c r="KGD20" s="192"/>
      <c r="KGE20" s="192"/>
      <c r="KGF20" s="192"/>
      <c r="KGG20" s="192"/>
      <c r="KGH20" s="192"/>
      <c r="KGI20" s="192"/>
      <c r="KGJ20" s="192"/>
      <c r="KGK20" s="192"/>
      <c r="KGL20" s="192"/>
      <c r="KGM20" s="192"/>
      <c r="KGN20" s="192"/>
      <c r="KGO20" s="192"/>
      <c r="KGP20" s="192"/>
      <c r="KGQ20" s="192"/>
      <c r="KGR20" s="192"/>
      <c r="KGS20" s="192"/>
      <c r="KGT20" s="192"/>
      <c r="KGU20" s="192"/>
      <c r="KGV20" s="192"/>
      <c r="KGW20" s="192"/>
      <c r="KGX20" s="192"/>
      <c r="KGY20" s="192"/>
      <c r="KGZ20" s="192"/>
      <c r="KHA20" s="192"/>
      <c r="KHB20" s="192"/>
      <c r="KHC20" s="192"/>
      <c r="KHD20" s="192"/>
      <c r="KHE20" s="192"/>
      <c r="KHF20" s="192"/>
      <c r="KHG20" s="192"/>
      <c r="KHH20" s="192"/>
      <c r="KHI20" s="192"/>
      <c r="KHJ20" s="192"/>
      <c r="KHK20" s="192"/>
      <c r="KHL20" s="192"/>
      <c r="KHM20" s="192"/>
      <c r="KHN20" s="192"/>
      <c r="KHO20" s="192"/>
      <c r="KHP20" s="192"/>
      <c r="KHQ20" s="192"/>
      <c r="KHR20" s="192"/>
      <c r="KHS20" s="192"/>
      <c r="KHT20" s="192"/>
      <c r="KHU20" s="192"/>
      <c r="KHV20" s="192"/>
      <c r="KHW20" s="192"/>
      <c r="KHX20" s="192"/>
      <c r="KHY20" s="192"/>
      <c r="KHZ20" s="192"/>
      <c r="KIA20" s="192"/>
      <c r="KIB20" s="192"/>
      <c r="KIC20" s="192"/>
      <c r="KID20" s="192"/>
      <c r="KIE20" s="192"/>
      <c r="KIF20" s="192"/>
      <c r="KIG20" s="192"/>
      <c r="KIH20" s="192"/>
      <c r="KII20" s="192"/>
      <c r="KIJ20" s="192"/>
      <c r="KIK20" s="192"/>
      <c r="KIL20" s="192"/>
      <c r="KIM20" s="192"/>
      <c r="KIN20" s="192"/>
      <c r="KIO20" s="192"/>
      <c r="KIP20" s="192"/>
      <c r="KIQ20" s="192"/>
      <c r="KIR20" s="192"/>
      <c r="KIS20" s="192"/>
      <c r="KIT20" s="192"/>
      <c r="KIU20" s="192"/>
      <c r="KIV20" s="192"/>
      <c r="KIW20" s="192"/>
      <c r="KIX20" s="192"/>
      <c r="KIY20" s="192"/>
      <c r="KIZ20" s="192"/>
      <c r="KJA20" s="192"/>
      <c r="KJB20" s="192"/>
      <c r="KJC20" s="192"/>
      <c r="KJD20" s="192"/>
      <c r="KJE20" s="192"/>
      <c r="KJF20" s="192"/>
      <c r="KJG20" s="192"/>
      <c r="KJH20" s="192"/>
      <c r="KJI20" s="192"/>
      <c r="KJJ20" s="192"/>
      <c r="KJK20" s="192"/>
      <c r="KJL20" s="192"/>
      <c r="KJM20" s="192"/>
      <c r="KJN20" s="192"/>
      <c r="KJO20" s="192"/>
      <c r="KJP20" s="192"/>
      <c r="KJQ20" s="192"/>
      <c r="KJR20" s="192"/>
      <c r="KJS20" s="192"/>
      <c r="KJT20" s="192"/>
      <c r="KJU20" s="192"/>
      <c r="KJV20" s="192"/>
      <c r="KJW20" s="192"/>
      <c r="KJX20" s="192"/>
      <c r="KJY20" s="192"/>
      <c r="KJZ20" s="192"/>
      <c r="KKA20" s="192"/>
      <c r="KKB20" s="192"/>
      <c r="KKC20" s="192"/>
      <c r="KKD20" s="192"/>
      <c r="KKE20" s="192"/>
      <c r="KKF20" s="192"/>
      <c r="KKG20" s="192"/>
      <c r="KKH20" s="192"/>
      <c r="KKI20" s="192"/>
      <c r="KKJ20" s="192"/>
      <c r="KKK20" s="192"/>
      <c r="KKL20" s="192"/>
      <c r="KKM20" s="192"/>
      <c r="KKN20" s="192"/>
      <c r="KKO20" s="192"/>
      <c r="KKP20" s="192"/>
      <c r="KKQ20" s="192"/>
      <c r="KKR20" s="192"/>
      <c r="KKS20" s="192"/>
      <c r="KKT20" s="192"/>
      <c r="KKU20" s="192"/>
      <c r="KKV20" s="192"/>
      <c r="KKW20" s="192"/>
      <c r="KKX20" s="192"/>
      <c r="KKY20" s="192"/>
      <c r="KKZ20" s="192"/>
      <c r="KLA20" s="192"/>
      <c r="KLB20" s="192"/>
      <c r="KLC20" s="192"/>
      <c r="KLD20" s="192"/>
      <c r="KLE20" s="192"/>
      <c r="KLF20" s="192"/>
      <c r="KLG20" s="192"/>
      <c r="KLH20" s="192"/>
      <c r="KLI20" s="192"/>
      <c r="KLJ20" s="192"/>
      <c r="KLK20" s="192"/>
      <c r="KLL20" s="192"/>
      <c r="KLM20" s="192"/>
      <c r="KLN20" s="192"/>
      <c r="KLO20" s="192"/>
      <c r="KLP20" s="192"/>
      <c r="KLQ20" s="192"/>
      <c r="KLR20" s="192"/>
      <c r="KLS20" s="192"/>
      <c r="KLT20" s="192"/>
      <c r="KLU20" s="192"/>
      <c r="KLV20" s="192"/>
      <c r="KLW20" s="192"/>
      <c r="KLX20" s="192"/>
      <c r="KLY20" s="192"/>
      <c r="KLZ20" s="192"/>
      <c r="KMA20" s="192"/>
      <c r="KMB20" s="192"/>
      <c r="KMC20" s="192"/>
      <c r="KMD20" s="192"/>
      <c r="KME20" s="192"/>
      <c r="KMF20" s="192"/>
      <c r="KMG20" s="192"/>
      <c r="KMH20" s="192"/>
      <c r="KMI20" s="192"/>
      <c r="KMJ20" s="192"/>
      <c r="KMK20" s="192"/>
      <c r="KML20" s="192"/>
      <c r="KMM20" s="192"/>
      <c r="KMN20" s="192"/>
      <c r="KMO20" s="192"/>
      <c r="KMP20" s="192"/>
      <c r="KMQ20" s="192"/>
      <c r="KMR20" s="192"/>
      <c r="KMS20" s="192"/>
      <c r="KMT20" s="192"/>
      <c r="KMU20" s="192"/>
      <c r="KMV20" s="192"/>
      <c r="KMW20" s="192"/>
      <c r="KMX20" s="192"/>
      <c r="KMY20" s="192"/>
      <c r="KMZ20" s="192"/>
      <c r="KNA20" s="192"/>
      <c r="KNB20" s="192"/>
      <c r="KNC20" s="192"/>
      <c r="KND20" s="192"/>
      <c r="KNE20" s="192"/>
      <c r="KNF20" s="192"/>
      <c r="KNG20" s="192"/>
      <c r="KNH20" s="192"/>
      <c r="KNI20" s="192"/>
      <c r="KNJ20" s="192"/>
      <c r="KNK20" s="192"/>
      <c r="KNL20" s="192"/>
      <c r="KNM20" s="192"/>
      <c r="KNN20" s="192"/>
      <c r="KNO20" s="192"/>
      <c r="KNP20" s="192"/>
      <c r="KNQ20" s="192"/>
      <c r="KNR20" s="192"/>
      <c r="KNS20" s="192"/>
      <c r="KNT20" s="192"/>
      <c r="KNU20" s="192"/>
      <c r="KNV20" s="192"/>
      <c r="KNW20" s="192"/>
      <c r="KNX20" s="192"/>
      <c r="KNY20" s="192"/>
      <c r="KNZ20" s="192"/>
      <c r="KOA20" s="192"/>
      <c r="KOB20" s="192"/>
      <c r="KOC20" s="192"/>
      <c r="KOD20" s="192"/>
      <c r="KOE20" s="192"/>
      <c r="KOF20" s="192"/>
      <c r="KOG20" s="192"/>
      <c r="KOH20" s="192"/>
      <c r="KOI20" s="192"/>
      <c r="KOJ20" s="192"/>
      <c r="KOK20" s="192"/>
      <c r="KOL20" s="192"/>
      <c r="KOM20" s="192"/>
      <c r="KON20" s="192"/>
      <c r="KOO20" s="192"/>
      <c r="KOP20" s="192"/>
      <c r="KOQ20" s="192"/>
      <c r="KOR20" s="192"/>
      <c r="KOS20" s="192"/>
      <c r="KOT20" s="192"/>
      <c r="KOU20" s="192"/>
      <c r="KOV20" s="192"/>
      <c r="KOW20" s="192"/>
      <c r="KOX20" s="192"/>
      <c r="KOY20" s="192"/>
      <c r="KOZ20" s="192"/>
      <c r="KPA20" s="192"/>
      <c r="KPB20" s="192"/>
      <c r="KPC20" s="192"/>
      <c r="KPD20" s="192"/>
      <c r="KPE20" s="192"/>
      <c r="KPF20" s="192"/>
      <c r="KPG20" s="192"/>
      <c r="KPH20" s="192"/>
      <c r="KPI20" s="192"/>
      <c r="KPJ20" s="192"/>
      <c r="KPK20" s="192"/>
      <c r="KPL20" s="192"/>
      <c r="KPM20" s="192"/>
      <c r="KPN20" s="192"/>
      <c r="KPO20" s="192"/>
      <c r="KPP20" s="192"/>
      <c r="KPQ20" s="192"/>
      <c r="KPR20" s="192"/>
      <c r="KPS20" s="192"/>
      <c r="KPT20" s="192"/>
      <c r="KPU20" s="192"/>
      <c r="KPV20" s="192"/>
      <c r="KPW20" s="192"/>
      <c r="KPX20" s="192"/>
      <c r="KPY20" s="192"/>
      <c r="KPZ20" s="192"/>
      <c r="KQA20" s="192"/>
      <c r="KQB20" s="192"/>
      <c r="KQC20" s="192"/>
      <c r="KQD20" s="192"/>
      <c r="KQE20" s="192"/>
      <c r="KQF20" s="192"/>
      <c r="KQG20" s="192"/>
      <c r="KQH20" s="192"/>
      <c r="KQI20" s="192"/>
      <c r="KQJ20" s="192"/>
      <c r="KQK20" s="192"/>
      <c r="KQL20" s="192"/>
      <c r="KQM20" s="192"/>
      <c r="KQN20" s="192"/>
      <c r="KQO20" s="192"/>
      <c r="KQP20" s="192"/>
      <c r="KQQ20" s="192"/>
      <c r="KQR20" s="192"/>
      <c r="KQS20" s="192"/>
      <c r="KQT20" s="192"/>
      <c r="KQU20" s="192"/>
      <c r="KQV20" s="192"/>
      <c r="KQW20" s="192"/>
      <c r="KQX20" s="192"/>
      <c r="KQY20" s="192"/>
      <c r="KQZ20" s="192"/>
      <c r="KRA20" s="192"/>
      <c r="KRB20" s="192"/>
      <c r="KRC20" s="192"/>
      <c r="KRD20" s="192"/>
      <c r="KRE20" s="192"/>
      <c r="KRF20" s="192"/>
      <c r="KRG20" s="192"/>
      <c r="KRH20" s="192"/>
      <c r="KRI20" s="192"/>
      <c r="KRJ20" s="192"/>
      <c r="KRK20" s="192"/>
      <c r="KRL20" s="192"/>
      <c r="KRM20" s="192"/>
      <c r="KRN20" s="192"/>
      <c r="KRO20" s="192"/>
      <c r="KRP20" s="192"/>
      <c r="KRQ20" s="192"/>
      <c r="KRR20" s="192"/>
      <c r="KRS20" s="192"/>
      <c r="KRT20" s="192"/>
      <c r="KRU20" s="192"/>
      <c r="KRV20" s="192"/>
      <c r="KRW20" s="192"/>
      <c r="KRX20" s="192"/>
      <c r="KRY20" s="192"/>
      <c r="KRZ20" s="192"/>
      <c r="KSA20" s="192"/>
      <c r="KSB20" s="192"/>
      <c r="KSC20" s="192"/>
      <c r="KSD20" s="192"/>
      <c r="KSE20" s="192"/>
      <c r="KSF20" s="192"/>
      <c r="KSG20" s="192"/>
      <c r="KSH20" s="192"/>
      <c r="KSI20" s="192"/>
      <c r="KSJ20" s="192"/>
      <c r="KSK20" s="192"/>
      <c r="KSL20" s="192"/>
      <c r="KSM20" s="192"/>
      <c r="KSN20" s="192"/>
      <c r="KSO20" s="192"/>
      <c r="KSP20" s="192"/>
      <c r="KSQ20" s="192"/>
      <c r="KSR20" s="192"/>
      <c r="KSS20" s="192"/>
      <c r="KST20" s="192"/>
      <c r="KSU20" s="192"/>
      <c r="KSV20" s="192"/>
      <c r="KSW20" s="192"/>
      <c r="KSX20" s="192"/>
      <c r="KSY20" s="192"/>
      <c r="KSZ20" s="192"/>
      <c r="KTA20" s="192"/>
      <c r="KTB20" s="192"/>
      <c r="KTC20" s="192"/>
      <c r="KTD20" s="192"/>
      <c r="KTE20" s="192"/>
      <c r="KTF20" s="192"/>
      <c r="KTG20" s="192"/>
      <c r="KTH20" s="192"/>
      <c r="KTI20" s="192"/>
      <c r="KTJ20" s="192"/>
      <c r="KTK20" s="192"/>
      <c r="KTL20" s="192"/>
      <c r="KTM20" s="192"/>
      <c r="KTN20" s="192"/>
      <c r="KTO20" s="192"/>
      <c r="KTP20" s="192"/>
      <c r="KTQ20" s="192"/>
      <c r="KTR20" s="192"/>
      <c r="KTS20" s="192"/>
      <c r="KTT20" s="192"/>
      <c r="KTU20" s="192"/>
      <c r="KTV20" s="192"/>
      <c r="KTW20" s="192"/>
      <c r="KTX20" s="192"/>
      <c r="KTY20" s="192"/>
      <c r="KTZ20" s="192"/>
      <c r="KUA20" s="192"/>
      <c r="KUB20" s="192"/>
      <c r="KUC20" s="192"/>
      <c r="KUD20" s="192"/>
      <c r="KUE20" s="192"/>
      <c r="KUF20" s="192"/>
      <c r="KUG20" s="192"/>
      <c r="KUH20" s="192"/>
      <c r="KUI20" s="192"/>
      <c r="KUJ20" s="192"/>
      <c r="KUK20" s="192"/>
      <c r="KUL20" s="192"/>
      <c r="KUM20" s="192"/>
      <c r="KUN20" s="192"/>
      <c r="KUO20" s="192"/>
      <c r="KUP20" s="192"/>
      <c r="KUQ20" s="192"/>
      <c r="KUR20" s="192"/>
      <c r="KUS20" s="192"/>
      <c r="KUT20" s="192"/>
      <c r="KUU20" s="192"/>
      <c r="KUV20" s="192"/>
      <c r="KUW20" s="192"/>
      <c r="KUX20" s="192"/>
      <c r="KUY20" s="192"/>
      <c r="KUZ20" s="192"/>
      <c r="KVA20" s="192"/>
      <c r="KVB20" s="192"/>
      <c r="KVC20" s="192"/>
      <c r="KVD20" s="192"/>
      <c r="KVE20" s="192"/>
      <c r="KVF20" s="192"/>
      <c r="KVG20" s="192"/>
      <c r="KVH20" s="192"/>
      <c r="KVI20" s="192"/>
      <c r="KVJ20" s="192"/>
      <c r="KVK20" s="192"/>
      <c r="KVL20" s="192"/>
      <c r="KVM20" s="192"/>
      <c r="KVN20" s="192"/>
      <c r="KVO20" s="192"/>
      <c r="KVP20" s="192"/>
      <c r="KVQ20" s="192"/>
      <c r="KVR20" s="192"/>
      <c r="KVS20" s="192"/>
      <c r="KVT20" s="192"/>
      <c r="KVU20" s="192"/>
      <c r="KVV20" s="192"/>
      <c r="KVW20" s="192"/>
      <c r="KVX20" s="192"/>
      <c r="KVY20" s="192"/>
      <c r="KVZ20" s="192"/>
      <c r="KWA20" s="192"/>
      <c r="KWB20" s="192"/>
      <c r="KWC20" s="192"/>
      <c r="KWD20" s="192"/>
      <c r="KWE20" s="192"/>
      <c r="KWF20" s="192"/>
      <c r="KWG20" s="192"/>
      <c r="KWH20" s="192"/>
      <c r="KWI20" s="192"/>
      <c r="KWJ20" s="192"/>
      <c r="KWK20" s="192"/>
      <c r="KWL20" s="192"/>
      <c r="KWM20" s="192"/>
      <c r="KWN20" s="192"/>
      <c r="KWO20" s="192"/>
      <c r="KWP20" s="192"/>
      <c r="KWQ20" s="192"/>
      <c r="KWR20" s="192"/>
      <c r="KWS20" s="192"/>
      <c r="KWT20" s="192"/>
      <c r="KWU20" s="192"/>
      <c r="KWV20" s="192"/>
      <c r="KWW20" s="192"/>
      <c r="KWX20" s="192"/>
      <c r="KWY20" s="192"/>
      <c r="KWZ20" s="192"/>
      <c r="KXA20" s="192"/>
      <c r="KXB20" s="192"/>
      <c r="KXC20" s="192"/>
      <c r="KXD20" s="192"/>
      <c r="KXE20" s="192"/>
      <c r="KXF20" s="192"/>
      <c r="KXG20" s="192"/>
      <c r="KXH20" s="192"/>
      <c r="KXI20" s="192"/>
      <c r="KXJ20" s="192"/>
      <c r="KXK20" s="192"/>
      <c r="KXL20" s="192"/>
      <c r="KXM20" s="192"/>
      <c r="KXN20" s="192"/>
      <c r="KXO20" s="192"/>
      <c r="KXP20" s="192"/>
      <c r="KXQ20" s="192"/>
      <c r="KXR20" s="192"/>
      <c r="KXS20" s="192"/>
      <c r="KXT20" s="192"/>
      <c r="KXU20" s="192"/>
      <c r="KXV20" s="192"/>
      <c r="KXW20" s="192"/>
      <c r="KXX20" s="192"/>
      <c r="KXY20" s="192"/>
      <c r="KXZ20" s="192"/>
      <c r="KYA20" s="192"/>
      <c r="KYB20" s="192"/>
      <c r="KYC20" s="192"/>
      <c r="KYD20" s="192"/>
      <c r="KYE20" s="192"/>
      <c r="KYF20" s="192"/>
      <c r="KYG20" s="192"/>
      <c r="KYH20" s="192"/>
      <c r="KYI20" s="192"/>
      <c r="KYJ20" s="192"/>
      <c r="KYK20" s="192"/>
      <c r="KYL20" s="192"/>
      <c r="KYM20" s="192"/>
      <c r="KYN20" s="192"/>
      <c r="KYO20" s="192"/>
      <c r="KYP20" s="192"/>
      <c r="KYQ20" s="192"/>
      <c r="KYR20" s="192"/>
      <c r="KYS20" s="192"/>
      <c r="KYT20" s="192"/>
      <c r="KYU20" s="192"/>
      <c r="KYV20" s="192"/>
      <c r="KYW20" s="192"/>
      <c r="KYX20" s="192"/>
      <c r="KYY20" s="192"/>
      <c r="KYZ20" s="192"/>
      <c r="KZA20" s="192"/>
      <c r="KZB20" s="192"/>
      <c r="KZC20" s="192"/>
      <c r="KZD20" s="192"/>
      <c r="KZE20" s="192"/>
      <c r="KZF20" s="192"/>
      <c r="KZG20" s="192"/>
      <c r="KZH20" s="192"/>
      <c r="KZI20" s="192"/>
      <c r="KZJ20" s="192"/>
      <c r="KZK20" s="192"/>
      <c r="KZL20" s="192"/>
      <c r="KZM20" s="192"/>
      <c r="KZN20" s="192"/>
      <c r="KZO20" s="192"/>
      <c r="KZP20" s="192"/>
      <c r="KZQ20" s="192"/>
      <c r="KZR20" s="192"/>
      <c r="KZS20" s="192"/>
      <c r="KZT20" s="192"/>
      <c r="KZU20" s="192"/>
      <c r="KZV20" s="192"/>
      <c r="KZW20" s="192"/>
      <c r="KZX20" s="192"/>
      <c r="KZY20" s="192"/>
      <c r="KZZ20" s="192"/>
      <c r="LAA20" s="192"/>
      <c r="LAB20" s="192"/>
      <c r="LAC20" s="192"/>
      <c r="LAD20" s="192"/>
      <c r="LAE20" s="192"/>
      <c r="LAF20" s="192"/>
      <c r="LAG20" s="192"/>
      <c r="LAH20" s="192"/>
      <c r="LAI20" s="192"/>
      <c r="LAJ20" s="192"/>
      <c r="LAK20" s="192"/>
      <c r="LAL20" s="192"/>
      <c r="LAM20" s="192"/>
      <c r="LAN20" s="192"/>
      <c r="LAO20" s="192"/>
      <c r="LAP20" s="192"/>
      <c r="LAQ20" s="192"/>
      <c r="LAR20" s="192"/>
      <c r="LAS20" s="192"/>
      <c r="LAT20" s="192"/>
      <c r="LAU20" s="192"/>
      <c r="LAV20" s="192"/>
      <c r="LAW20" s="192"/>
      <c r="LAX20" s="192"/>
      <c r="LAY20" s="192"/>
      <c r="LAZ20" s="192"/>
      <c r="LBA20" s="192"/>
      <c r="LBB20" s="192"/>
      <c r="LBC20" s="192"/>
      <c r="LBD20" s="192"/>
      <c r="LBE20" s="192"/>
      <c r="LBF20" s="192"/>
      <c r="LBG20" s="192"/>
      <c r="LBH20" s="192"/>
      <c r="LBI20" s="192"/>
      <c r="LBJ20" s="192"/>
      <c r="LBK20" s="192"/>
      <c r="LBL20" s="192"/>
      <c r="LBM20" s="192"/>
      <c r="LBN20" s="192"/>
      <c r="LBO20" s="192"/>
      <c r="LBP20" s="192"/>
      <c r="LBQ20" s="192"/>
      <c r="LBR20" s="192"/>
      <c r="LBS20" s="192"/>
      <c r="LBT20" s="192"/>
      <c r="LBU20" s="192"/>
      <c r="LBV20" s="192"/>
      <c r="LBW20" s="192"/>
      <c r="LBX20" s="192"/>
      <c r="LBY20" s="192"/>
      <c r="LBZ20" s="192"/>
      <c r="LCA20" s="192"/>
      <c r="LCB20" s="192"/>
      <c r="LCC20" s="192"/>
      <c r="LCD20" s="192"/>
      <c r="LCE20" s="192"/>
      <c r="LCF20" s="192"/>
      <c r="LCG20" s="192"/>
      <c r="LCH20" s="192"/>
      <c r="LCI20" s="192"/>
      <c r="LCJ20" s="192"/>
      <c r="LCK20" s="192"/>
      <c r="LCL20" s="192"/>
      <c r="LCM20" s="192"/>
      <c r="LCN20" s="192"/>
      <c r="LCO20" s="192"/>
      <c r="LCP20" s="192"/>
      <c r="LCQ20" s="192"/>
      <c r="LCR20" s="192"/>
      <c r="LCS20" s="192"/>
      <c r="LCT20" s="192"/>
      <c r="LCU20" s="192"/>
      <c r="LCV20" s="192"/>
      <c r="LCW20" s="192"/>
      <c r="LCX20" s="192"/>
      <c r="LCY20" s="192"/>
      <c r="LCZ20" s="192"/>
      <c r="LDA20" s="192"/>
      <c r="LDB20" s="192"/>
      <c r="LDC20" s="192"/>
      <c r="LDD20" s="192"/>
      <c r="LDE20" s="192"/>
      <c r="LDF20" s="192"/>
      <c r="LDG20" s="192"/>
      <c r="LDH20" s="192"/>
      <c r="LDI20" s="192"/>
      <c r="LDJ20" s="192"/>
      <c r="LDK20" s="192"/>
      <c r="LDL20" s="192"/>
      <c r="LDM20" s="192"/>
      <c r="LDN20" s="192"/>
      <c r="LDO20" s="192"/>
      <c r="LDP20" s="192"/>
      <c r="LDQ20" s="192"/>
      <c r="LDR20" s="192"/>
      <c r="LDS20" s="192"/>
      <c r="LDT20" s="192"/>
      <c r="LDU20" s="192"/>
      <c r="LDV20" s="192"/>
      <c r="LDW20" s="192"/>
      <c r="LDX20" s="192"/>
      <c r="LDY20" s="192"/>
      <c r="LDZ20" s="192"/>
      <c r="LEA20" s="192"/>
      <c r="LEB20" s="192"/>
      <c r="LEC20" s="192"/>
      <c r="LED20" s="192"/>
      <c r="LEE20" s="192"/>
      <c r="LEF20" s="192"/>
      <c r="LEG20" s="192"/>
      <c r="LEH20" s="192"/>
      <c r="LEI20" s="192"/>
      <c r="LEJ20" s="192"/>
      <c r="LEK20" s="192"/>
      <c r="LEL20" s="192"/>
      <c r="LEM20" s="192"/>
      <c r="LEN20" s="192"/>
      <c r="LEO20" s="192"/>
      <c r="LEP20" s="192"/>
      <c r="LEQ20" s="192"/>
      <c r="LER20" s="192"/>
      <c r="LES20" s="192"/>
      <c r="LET20" s="192"/>
      <c r="LEU20" s="192"/>
      <c r="LEV20" s="192"/>
      <c r="LEW20" s="192"/>
      <c r="LEX20" s="192"/>
      <c r="LEY20" s="192"/>
      <c r="LEZ20" s="192"/>
      <c r="LFA20" s="192"/>
      <c r="LFB20" s="192"/>
      <c r="LFC20" s="192"/>
      <c r="LFD20" s="192"/>
      <c r="LFE20" s="192"/>
      <c r="LFF20" s="192"/>
      <c r="LFG20" s="192"/>
      <c r="LFH20" s="192"/>
      <c r="LFI20" s="192"/>
      <c r="LFJ20" s="192"/>
      <c r="LFK20" s="192"/>
      <c r="LFL20" s="192"/>
      <c r="LFM20" s="192"/>
      <c r="LFN20" s="192"/>
      <c r="LFO20" s="192"/>
      <c r="LFP20" s="192"/>
      <c r="LFQ20" s="192"/>
      <c r="LFR20" s="192"/>
      <c r="LFS20" s="192"/>
      <c r="LFT20" s="192"/>
      <c r="LFU20" s="192"/>
      <c r="LFV20" s="192"/>
      <c r="LFW20" s="192"/>
      <c r="LFX20" s="192"/>
      <c r="LFY20" s="192"/>
      <c r="LFZ20" s="192"/>
      <c r="LGA20" s="192"/>
      <c r="LGB20" s="192"/>
      <c r="LGC20" s="192"/>
      <c r="LGD20" s="192"/>
      <c r="LGE20" s="192"/>
      <c r="LGF20" s="192"/>
      <c r="LGG20" s="192"/>
      <c r="LGH20" s="192"/>
      <c r="LGI20" s="192"/>
      <c r="LGJ20" s="192"/>
      <c r="LGK20" s="192"/>
      <c r="LGL20" s="192"/>
      <c r="LGM20" s="192"/>
      <c r="LGN20" s="192"/>
      <c r="LGO20" s="192"/>
      <c r="LGP20" s="192"/>
      <c r="LGQ20" s="192"/>
      <c r="LGR20" s="192"/>
      <c r="LGS20" s="192"/>
      <c r="LGT20" s="192"/>
      <c r="LGU20" s="192"/>
      <c r="LGV20" s="192"/>
      <c r="LGW20" s="192"/>
      <c r="LGX20" s="192"/>
      <c r="LGY20" s="192"/>
      <c r="LGZ20" s="192"/>
      <c r="LHA20" s="192"/>
      <c r="LHB20" s="192"/>
      <c r="LHC20" s="192"/>
      <c r="LHD20" s="192"/>
      <c r="LHE20" s="192"/>
      <c r="LHF20" s="192"/>
      <c r="LHG20" s="192"/>
      <c r="LHH20" s="192"/>
      <c r="LHI20" s="192"/>
      <c r="LHJ20" s="192"/>
      <c r="LHK20" s="192"/>
      <c r="LHL20" s="192"/>
      <c r="LHM20" s="192"/>
      <c r="LHN20" s="192"/>
      <c r="LHO20" s="192"/>
      <c r="LHP20" s="192"/>
      <c r="LHQ20" s="192"/>
      <c r="LHR20" s="192"/>
      <c r="LHS20" s="192"/>
      <c r="LHT20" s="192"/>
      <c r="LHU20" s="192"/>
      <c r="LHV20" s="192"/>
      <c r="LHW20" s="192"/>
      <c r="LHX20" s="192"/>
      <c r="LHY20" s="192"/>
      <c r="LHZ20" s="192"/>
      <c r="LIA20" s="192"/>
      <c r="LIB20" s="192"/>
      <c r="LIC20" s="192"/>
      <c r="LID20" s="192"/>
      <c r="LIE20" s="192"/>
      <c r="LIF20" s="192"/>
      <c r="LIG20" s="192"/>
      <c r="LIH20" s="192"/>
      <c r="LII20" s="192"/>
      <c r="LIJ20" s="192"/>
      <c r="LIK20" s="192"/>
      <c r="LIL20" s="192"/>
      <c r="LIM20" s="192"/>
      <c r="LIN20" s="192"/>
      <c r="LIO20" s="192"/>
      <c r="LIP20" s="192"/>
      <c r="LIQ20" s="192"/>
      <c r="LIR20" s="192"/>
      <c r="LIS20" s="192"/>
      <c r="LIT20" s="192"/>
      <c r="LIU20" s="192"/>
      <c r="LIV20" s="192"/>
      <c r="LIW20" s="192"/>
      <c r="LIX20" s="192"/>
      <c r="LIY20" s="192"/>
      <c r="LIZ20" s="192"/>
      <c r="LJA20" s="192"/>
      <c r="LJB20" s="192"/>
      <c r="LJC20" s="192"/>
      <c r="LJD20" s="192"/>
      <c r="LJE20" s="192"/>
      <c r="LJF20" s="192"/>
      <c r="LJG20" s="192"/>
      <c r="LJH20" s="192"/>
      <c r="LJI20" s="192"/>
      <c r="LJJ20" s="192"/>
      <c r="LJK20" s="192"/>
      <c r="LJL20" s="192"/>
      <c r="LJM20" s="192"/>
      <c r="LJN20" s="192"/>
      <c r="LJO20" s="192"/>
      <c r="LJP20" s="192"/>
      <c r="LJQ20" s="192"/>
      <c r="LJR20" s="192"/>
      <c r="LJS20" s="192"/>
      <c r="LJT20" s="192"/>
      <c r="LJU20" s="192"/>
      <c r="LJV20" s="192"/>
      <c r="LJW20" s="192"/>
      <c r="LJX20" s="192"/>
      <c r="LJY20" s="192"/>
      <c r="LJZ20" s="192"/>
      <c r="LKA20" s="192"/>
      <c r="LKB20" s="192"/>
      <c r="LKC20" s="192"/>
      <c r="LKD20" s="192"/>
      <c r="LKE20" s="192"/>
      <c r="LKF20" s="192"/>
      <c r="LKG20" s="192"/>
      <c r="LKH20" s="192"/>
      <c r="LKI20" s="192"/>
      <c r="LKJ20" s="192"/>
      <c r="LKK20" s="192"/>
      <c r="LKL20" s="192"/>
      <c r="LKM20" s="192"/>
      <c r="LKN20" s="192"/>
      <c r="LKO20" s="192"/>
      <c r="LKP20" s="192"/>
      <c r="LKQ20" s="192"/>
      <c r="LKR20" s="192"/>
      <c r="LKS20" s="192"/>
      <c r="LKT20" s="192"/>
      <c r="LKU20" s="192"/>
      <c r="LKV20" s="192"/>
      <c r="LKW20" s="192"/>
      <c r="LKX20" s="192"/>
      <c r="LKY20" s="192"/>
      <c r="LKZ20" s="192"/>
      <c r="LLA20" s="192"/>
      <c r="LLB20" s="192"/>
      <c r="LLC20" s="192"/>
      <c r="LLD20" s="192"/>
      <c r="LLE20" s="192"/>
      <c r="LLF20" s="192"/>
      <c r="LLG20" s="192"/>
      <c r="LLH20" s="192"/>
      <c r="LLI20" s="192"/>
      <c r="LLJ20" s="192"/>
      <c r="LLK20" s="192"/>
      <c r="LLL20" s="192"/>
      <c r="LLM20" s="192"/>
      <c r="LLN20" s="192"/>
      <c r="LLO20" s="192"/>
      <c r="LLP20" s="192"/>
      <c r="LLQ20" s="192"/>
      <c r="LLR20" s="192"/>
      <c r="LLS20" s="192"/>
      <c r="LLT20" s="192"/>
      <c r="LLU20" s="192"/>
      <c r="LLV20" s="192"/>
      <c r="LLW20" s="192"/>
      <c r="LLX20" s="192"/>
      <c r="LLY20" s="192"/>
      <c r="LLZ20" s="192"/>
      <c r="LMA20" s="192"/>
      <c r="LMB20" s="192"/>
      <c r="LMC20" s="192"/>
      <c r="LMD20" s="192"/>
      <c r="LME20" s="192"/>
      <c r="LMF20" s="192"/>
      <c r="LMG20" s="192"/>
      <c r="LMH20" s="192"/>
      <c r="LMI20" s="192"/>
      <c r="LMJ20" s="192"/>
      <c r="LMK20" s="192"/>
      <c r="LML20" s="192"/>
      <c r="LMM20" s="192"/>
      <c r="LMN20" s="192"/>
      <c r="LMO20" s="192"/>
      <c r="LMP20" s="192"/>
      <c r="LMQ20" s="192"/>
      <c r="LMR20" s="192"/>
      <c r="LMS20" s="192"/>
      <c r="LMT20" s="192"/>
      <c r="LMU20" s="192"/>
      <c r="LMV20" s="192"/>
      <c r="LMW20" s="192"/>
      <c r="LMX20" s="192"/>
      <c r="LMY20" s="192"/>
      <c r="LMZ20" s="192"/>
      <c r="LNA20" s="192"/>
      <c r="LNB20" s="192"/>
      <c r="LNC20" s="192"/>
      <c r="LND20" s="192"/>
      <c r="LNE20" s="192"/>
      <c r="LNF20" s="192"/>
      <c r="LNG20" s="192"/>
      <c r="LNH20" s="192"/>
      <c r="LNI20" s="192"/>
      <c r="LNJ20" s="192"/>
      <c r="LNK20" s="192"/>
      <c r="LNL20" s="192"/>
      <c r="LNM20" s="192"/>
      <c r="LNN20" s="192"/>
      <c r="LNO20" s="192"/>
      <c r="LNP20" s="192"/>
      <c r="LNQ20" s="192"/>
      <c r="LNR20" s="192"/>
      <c r="LNS20" s="192"/>
      <c r="LNT20" s="192"/>
      <c r="LNU20" s="192"/>
      <c r="LNV20" s="192"/>
      <c r="LNW20" s="192"/>
      <c r="LNX20" s="192"/>
      <c r="LNY20" s="192"/>
      <c r="LNZ20" s="192"/>
      <c r="LOA20" s="192"/>
      <c r="LOB20" s="192"/>
      <c r="LOC20" s="192"/>
      <c r="LOD20" s="192"/>
      <c r="LOE20" s="192"/>
      <c r="LOF20" s="192"/>
      <c r="LOG20" s="192"/>
      <c r="LOH20" s="192"/>
      <c r="LOI20" s="192"/>
      <c r="LOJ20" s="192"/>
      <c r="LOK20" s="192"/>
      <c r="LOL20" s="192"/>
      <c r="LOM20" s="192"/>
      <c r="LON20" s="192"/>
      <c r="LOO20" s="192"/>
      <c r="LOP20" s="192"/>
      <c r="LOQ20" s="192"/>
      <c r="LOR20" s="192"/>
      <c r="LOS20" s="192"/>
      <c r="LOT20" s="192"/>
      <c r="LOU20" s="192"/>
      <c r="LOV20" s="192"/>
      <c r="LOW20" s="192"/>
      <c r="LOX20" s="192"/>
      <c r="LOY20" s="192"/>
      <c r="LOZ20" s="192"/>
      <c r="LPA20" s="192"/>
      <c r="LPB20" s="192"/>
      <c r="LPC20" s="192"/>
      <c r="LPD20" s="192"/>
      <c r="LPE20" s="192"/>
      <c r="LPF20" s="192"/>
      <c r="LPG20" s="192"/>
      <c r="LPH20" s="192"/>
      <c r="LPI20" s="192"/>
      <c r="LPJ20" s="192"/>
      <c r="LPK20" s="192"/>
      <c r="LPL20" s="192"/>
      <c r="LPM20" s="192"/>
      <c r="LPN20" s="192"/>
      <c r="LPO20" s="192"/>
      <c r="LPP20" s="192"/>
      <c r="LPQ20" s="192"/>
      <c r="LPR20" s="192"/>
      <c r="LPS20" s="192"/>
      <c r="LPT20" s="192"/>
      <c r="LPU20" s="192"/>
      <c r="LPV20" s="192"/>
      <c r="LPW20" s="192"/>
      <c r="LPX20" s="192"/>
      <c r="LPY20" s="192"/>
      <c r="LPZ20" s="192"/>
      <c r="LQA20" s="192"/>
      <c r="LQB20" s="192"/>
      <c r="LQC20" s="192"/>
      <c r="LQD20" s="192"/>
      <c r="LQE20" s="192"/>
      <c r="LQF20" s="192"/>
      <c r="LQG20" s="192"/>
      <c r="LQH20" s="192"/>
      <c r="LQI20" s="192"/>
      <c r="LQJ20" s="192"/>
      <c r="LQK20" s="192"/>
      <c r="LQL20" s="192"/>
      <c r="LQM20" s="192"/>
      <c r="LQN20" s="192"/>
      <c r="LQO20" s="192"/>
      <c r="LQP20" s="192"/>
      <c r="LQQ20" s="192"/>
      <c r="LQR20" s="192"/>
      <c r="LQS20" s="192"/>
      <c r="LQT20" s="192"/>
      <c r="LQU20" s="192"/>
      <c r="LQV20" s="192"/>
      <c r="LQW20" s="192"/>
      <c r="LQX20" s="192"/>
      <c r="LQY20" s="192"/>
      <c r="LQZ20" s="192"/>
      <c r="LRA20" s="192"/>
      <c r="LRB20" s="192"/>
      <c r="LRC20" s="192"/>
      <c r="LRD20" s="192"/>
      <c r="LRE20" s="192"/>
      <c r="LRF20" s="192"/>
      <c r="LRG20" s="192"/>
      <c r="LRH20" s="192"/>
      <c r="LRI20" s="192"/>
      <c r="LRJ20" s="192"/>
      <c r="LRK20" s="192"/>
      <c r="LRL20" s="192"/>
      <c r="LRM20" s="192"/>
      <c r="LRN20" s="192"/>
      <c r="LRO20" s="192"/>
      <c r="LRP20" s="192"/>
      <c r="LRQ20" s="192"/>
      <c r="LRR20" s="192"/>
      <c r="LRS20" s="192"/>
      <c r="LRT20" s="192"/>
      <c r="LRU20" s="192"/>
      <c r="LRV20" s="192"/>
      <c r="LRW20" s="192"/>
      <c r="LRX20" s="192"/>
      <c r="LRY20" s="192"/>
      <c r="LRZ20" s="192"/>
      <c r="LSA20" s="192"/>
      <c r="LSB20" s="192"/>
      <c r="LSC20" s="192"/>
      <c r="LSD20" s="192"/>
      <c r="LSE20" s="192"/>
      <c r="LSF20" s="192"/>
      <c r="LSG20" s="192"/>
      <c r="LSH20" s="192"/>
      <c r="LSI20" s="192"/>
      <c r="LSJ20" s="192"/>
      <c r="LSK20" s="192"/>
      <c r="LSL20" s="192"/>
      <c r="LSM20" s="192"/>
      <c r="LSN20" s="192"/>
      <c r="LSO20" s="192"/>
      <c r="LSP20" s="192"/>
      <c r="LSQ20" s="192"/>
      <c r="LSR20" s="192"/>
      <c r="LSS20" s="192"/>
      <c r="LST20" s="192"/>
      <c r="LSU20" s="192"/>
      <c r="LSV20" s="192"/>
      <c r="LSW20" s="192"/>
      <c r="LSX20" s="192"/>
      <c r="LSY20" s="192"/>
      <c r="LSZ20" s="192"/>
      <c r="LTA20" s="192"/>
      <c r="LTB20" s="192"/>
      <c r="LTC20" s="192"/>
      <c r="LTD20" s="192"/>
      <c r="LTE20" s="192"/>
      <c r="LTF20" s="192"/>
      <c r="LTG20" s="192"/>
      <c r="LTH20" s="192"/>
      <c r="LTI20" s="192"/>
      <c r="LTJ20" s="192"/>
      <c r="LTK20" s="192"/>
      <c r="LTL20" s="192"/>
      <c r="LTM20" s="192"/>
      <c r="LTN20" s="192"/>
      <c r="LTO20" s="192"/>
      <c r="LTP20" s="192"/>
      <c r="LTQ20" s="192"/>
      <c r="LTR20" s="192"/>
      <c r="LTS20" s="192"/>
      <c r="LTT20" s="192"/>
      <c r="LTU20" s="192"/>
      <c r="LTV20" s="192"/>
      <c r="LTW20" s="192"/>
      <c r="LTX20" s="192"/>
      <c r="LTY20" s="192"/>
      <c r="LTZ20" s="192"/>
      <c r="LUA20" s="192"/>
      <c r="LUB20" s="192"/>
      <c r="LUC20" s="192"/>
      <c r="LUD20" s="192"/>
      <c r="LUE20" s="192"/>
      <c r="LUF20" s="192"/>
      <c r="LUG20" s="192"/>
      <c r="LUH20" s="192"/>
      <c r="LUI20" s="192"/>
      <c r="LUJ20" s="192"/>
      <c r="LUK20" s="192"/>
      <c r="LUL20" s="192"/>
      <c r="LUM20" s="192"/>
      <c r="LUN20" s="192"/>
      <c r="LUO20" s="192"/>
      <c r="LUP20" s="192"/>
      <c r="LUQ20" s="192"/>
      <c r="LUR20" s="192"/>
      <c r="LUS20" s="192"/>
      <c r="LUT20" s="192"/>
      <c r="LUU20" s="192"/>
      <c r="LUV20" s="192"/>
      <c r="LUW20" s="192"/>
      <c r="LUX20" s="192"/>
      <c r="LUY20" s="192"/>
      <c r="LUZ20" s="192"/>
      <c r="LVA20" s="192"/>
      <c r="LVB20" s="192"/>
      <c r="LVC20" s="192"/>
      <c r="LVD20" s="192"/>
      <c r="LVE20" s="192"/>
      <c r="LVF20" s="192"/>
      <c r="LVG20" s="192"/>
      <c r="LVH20" s="192"/>
      <c r="LVI20" s="192"/>
      <c r="LVJ20" s="192"/>
      <c r="LVK20" s="192"/>
      <c r="LVL20" s="192"/>
      <c r="LVM20" s="192"/>
      <c r="LVN20" s="192"/>
      <c r="LVO20" s="192"/>
      <c r="LVP20" s="192"/>
      <c r="LVQ20" s="192"/>
      <c r="LVR20" s="192"/>
      <c r="LVS20" s="192"/>
      <c r="LVT20" s="192"/>
      <c r="LVU20" s="192"/>
      <c r="LVV20" s="192"/>
      <c r="LVW20" s="192"/>
      <c r="LVX20" s="192"/>
      <c r="LVY20" s="192"/>
      <c r="LVZ20" s="192"/>
      <c r="LWA20" s="192"/>
      <c r="LWB20" s="192"/>
      <c r="LWC20" s="192"/>
      <c r="LWD20" s="192"/>
      <c r="LWE20" s="192"/>
      <c r="LWF20" s="192"/>
      <c r="LWG20" s="192"/>
      <c r="LWH20" s="192"/>
      <c r="LWI20" s="192"/>
      <c r="LWJ20" s="192"/>
      <c r="LWK20" s="192"/>
      <c r="LWL20" s="192"/>
      <c r="LWM20" s="192"/>
      <c r="LWN20" s="192"/>
      <c r="LWO20" s="192"/>
      <c r="LWP20" s="192"/>
      <c r="LWQ20" s="192"/>
      <c r="LWR20" s="192"/>
      <c r="LWS20" s="192"/>
      <c r="LWT20" s="192"/>
      <c r="LWU20" s="192"/>
      <c r="LWV20" s="192"/>
      <c r="LWW20" s="192"/>
      <c r="LWX20" s="192"/>
      <c r="LWY20" s="192"/>
      <c r="LWZ20" s="192"/>
      <c r="LXA20" s="192"/>
      <c r="LXB20" s="192"/>
      <c r="LXC20" s="192"/>
      <c r="LXD20" s="192"/>
      <c r="LXE20" s="192"/>
      <c r="LXF20" s="192"/>
      <c r="LXG20" s="192"/>
      <c r="LXH20" s="192"/>
      <c r="LXI20" s="192"/>
      <c r="LXJ20" s="192"/>
      <c r="LXK20" s="192"/>
      <c r="LXL20" s="192"/>
      <c r="LXM20" s="192"/>
      <c r="LXN20" s="192"/>
      <c r="LXO20" s="192"/>
      <c r="LXP20" s="192"/>
      <c r="LXQ20" s="192"/>
      <c r="LXR20" s="192"/>
      <c r="LXS20" s="192"/>
      <c r="LXT20" s="192"/>
      <c r="LXU20" s="192"/>
      <c r="LXV20" s="192"/>
      <c r="LXW20" s="192"/>
      <c r="LXX20" s="192"/>
      <c r="LXY20" s="192"/>
      <c r="LXZ20" s="192"/>
      <c r="LYA20" s="192"/>
      <c r="LYB20" s="192"/>
      <c r="LYC20" s="192"/>
      <c r="LYD20" s="192"/>
      <c r="LYE20" s="192"/>
      <c r="LYF20" s="192"/>
      <c r="LYG20" s="192"/>
      <c r="LYH20" s="192"/>
      <c r="LYI20" s="192"/>
      <c r="LYJ20" s="192"/>
      <c r="LYK20" s="192"/>
      <c r="LYL20" s="192"/>
      <c r="LYM20" s="192"/>
      <c r="LYN20" s="192"/>
      <c r="LYO20" s="192"/>
      <c r="LYP20" s="192"/>
      <c r="LYQ20" s="192"/>
      <c r="LYR20" s="192"/>
      <c r="LYS20" s="192"/>
      <c r="LYT20" s="192"/>
      <c r="LYU20" s="192"/>
      <c r="LYV20" s="192"/>
      <c r="LYW20" s="192"/>
      <c r="LYX20" s="192"/>
      <c r="LYY20" s="192"/>
      <c r="LYZ20" s="192"/>
      <c r="LZA20" s="192"/>
      <c r="LZB20" s="192"/>
      <c r="LZC20" s="192"/>
      <c r="LZD20" s="192"/>
      <c r="LZE20" s="192"/>
      <c r="LZF20" s="192"/>
      <c r="LZG20" s="192"/>
      <c r="LZH20" s="192"/>
      <c r="LZI20" s="192"/>
      <c r="LZJ20" s="192"/>
      <c r="LZK20" s="192"/>
      <c r="LZL20" s="192"/>
      <c r="LZM20" s="192"/>
      <c r="LZN20" s="192"/>
      <c r="LZO20" s="192"/>
      <c r="LZP20" s="192"/>
      <c r="LZQ20" s="192"/>
      <c r="LZR20" s="192"/>
      <c r="LZS20" s="192"/>
      <c r="LZT20" s="192"/>
      <c r="LZU20" s="192"/>
      <c r="LZV20" s="192"/>
      <c r="LZW20" s="192"/>
      <c r="LZX20" s="192"/>
      <c r="LZY20" s="192"/>
      <c r="LZZ20" s="192"/>
      <c r="MAA20" s="192"/>
      <c r="MAB20" s="192"/>
      <c r="MAC20" s="192"/>
      <c r="MAD20" s="192"/>
      <c r="MAE20" s="192"/>
      <c r="MAF20" s="192"/>
      <c r="MAG20" s="192"/>
      <c r="MAH20" s="192"/>
      <c r="MAI20" s="192"/>
      <c r="MAJ20" s="192"/>
      <c r="MAK20" s="192"/>
      <c r="MAL20" s="192"/>
      <c r="MAM20" s="192"/>
      <c r="MAN20" s="192"/>
      <c r="MAO20" s="192"/>
      <c r="MAP20" s="192"/>
      <c r="MAQ20" s="192"/>
      <c r="MAR20" s="192"/>
      <c r="MAS20" s="192"/>
      <c r="MAT20" s="192"/>
      <c r="MAU20" s="192"/>
      <c r="MAV20" s="192"/>
      <c r="MAW20" s="192"/>
      <c r="MAX20" s="192"/>
      <c r="MAY20" s="192"/>
      <c r="MAZ20" s="192"/>
      <c r="MBA20" s="192"/>
      <c r="MBB20" s="192"/>
      <c r="MBC20" s="192"/>
      <c r="MBD20" s="192"/>
      <c r="MBE20" s="192"/>
      <c r="MBF20" s="192"/>
      <c r="MBG20" s="192"/>
      <c r="MBH20" s="192"/>
      <c r="MBI20" s="192"/>
      <c r="MBJ20" s="192"/>
      <c r="MBK20" s="192"/>
      <c r="MBL20" s="192"/>
      <c r="MBM20" s="192"/>
      <c r="MBN20" s="192"/>
      <c r="MBO20" s="192"/>
      <c r="MBP20" s="192"/>
      <c r="MBQ20" s="192"/>
      <c r="MBR20" s="192"/>
      <c r="MBS20" s="192"/>
      <c r="MBT20" s="192"/>
      <c r="MBU20" s="192"/>
      <c r="MBV20" s="192"/>
      <c r="MBW20" s="192"/>
      <c r="MBX20" s="192"/>
      <c r="MBY20" s="192"/>
      <c r="MBZ20" s="192"/>
      <c r="MCA20" s="192"/>
      <c r="MCB20" s="192"/>
      <c r="MCC20" s="192"/>
      <c r="MCD20" s="192"/>
      <c r="MCE20" s="192"/>
      <c r="MCF20" s="192"/>
      <c r="MCG20" s="192"/>
      <c r="MCH20" s="192"/>
      <c r="MCI20" s="192"/>
      <c r="MCJ20" s="192"/>
      <c r="MCK20" s="192"/>
      <c r="MCL20" s="192"/>
      <c r="MCM20" s="192"/>
      <c r="MCN20" s="192"/>
      <c r="MCO20" s="192"/>
      <c r="MCP20" s="192"/>
      <c r="MCQ20" s="192"/>
      <c r="MCR20" s="192"/>
      <c r="MCS20" s="192"/>
      <c r="MCT20" s="192"/>
      <c r="MCU20" s="192"/>
      <c r="MCV20" s="192"/>
      <c r="MCW20" s="192"/>
      <c r="MCX20" s="192"/>
      <c r="MCY20" s="192"/>
      <c r="MCZ20" s="192"/>
      <c r="MDA20" s="192"/>
      <c r="MDB20" s="192"/>
      <c r="MDC20" s="192"/>
      <c r="MDD20" s="192"/>
      <c r="MDE20" s="192"/>
      <c r="MDF20" s="192"/>
      <c r="MDG20" s="192"/>
      <c r="MDH20" s="192"/>
      <c r="MDI20" s="192"/>
      <c r="MDJ20" s="192"/>
      <c r="MDK20" s="192"/>
      <c r="MDL20" s="192"/>
      <c r="MDM20" s="192"/>
      <c r="MDN20" s="192"/>
      <c r="MDO20" s="192"/>
      <c r="MDP20" s="192"/>
      <c r="MDQ20" s="192"/>
      <c r="MDR20" s="192"/>
      <c r="MDS20" s="192"/>
      <c r="MDT20" s="192"/>
      <c r="MDU20" s="192"/>
      <c r="MDV20" s="192"/>
      <c r="MDW20" s="192"/>
      <c r="MDX20" s="192"/>
      <c r="MDY20" s="192"/>
      <c r="MDZ20" s="192"/>
      <c r="MEA20" s="192"/>
      <c r="MEB20" s="192"/>
      <c r="MEC20" s="192"/>
      <c r="MED20" s="192"/>
      <c r="MEE20" s="192"/>
      <c r="MEF20" s="192"/>
      <c r="MEG20" s="192"/>
      <c r="MEH20" s="192"/>
      <c r="MEI20" s="192"/>
      <c r="MEJ20" s="192"/>
      <c r="MEK20" s="192"/>
      <c r="MEL20" s="192"/>
      <c r="MEM20" s="192"/>
      <c r="MEN20" s="192"/>
      <c r="MEO20" s="192"/>
      <c r="MEP20" s="192"/>
      <c r="MEQ20" s="192"/>
      <c r="MER20" s="192"/>
      <c r="MES20" s="192"/>
      <c r="MET20" s="192"/>
      <c r="MEU20" s="192"/>
      <c r="MEV20" s="192"/>
      <c r="MEW20" s="192"/>
      <c r="MEX20" s="192"/>
      <c r="MEY20" s="192"/>
      <c r="MEZ20" s="192"/>
      <c r="MFA20" s="192"/>
      <c r="MFB20" s="192"/>
      <c r="MFC20" s="192"/>
      <c r="MFD20" s="192"/>
      <c r="MFE20" s="192"/>
      <c r="MFF20" s="192"/>
      <c r="MFG20" s="192"/>
      <c r="MFH20" s="192"/>
      <c r="MFI20" s="192"/>
      <c r="MFJ20" s="192"/>
      <c r="MFK20" s="192"/>
      <c r="MFL20" s="192"/>
      <c r="MFM20" s="192"/>
      <c r="MFN20" s="192"/>
      <c r="MFO20" s="192"/>
      <c r="MFP20" s="192"/>
      <c r="MFQ20" s="192"/>
      <c r="MFR20" s="192"/>
      <c r="MFS20" s="192"/>
      <c r="MFT20" s="192"/>
      <c r="MFU20" s="192"/>
      <c r="MFV20" s="192"/>
      <c r="MFW20" s="192"/>
      <c r="MFX20" s="192"/>
      <c r="MFY20" s="192"/>
      <c r="MFZ20" s="192"/>
      <c r="MGA20" s="192"/>
      <c r="MGB20" s="192"/>
      <c r="MGC20" s="192"/>
      <c r="MGD20" s="192"/>
      <c r="MGE20" s="192"/>
      <c r="MGF20" s="192"/>
      <c r="MGG20" s="192"/>
      <c r="MGH20" s="192"/>
      <c r="MGI20" s="192"/>
      <c r="MGJ20" s="192"/>
      <c r="MGK20" s="192"/>
      <c r="MGL20" s="192"/>
      <c r="MGM20" s="192"/>
      <c r="MGN20" s="192"/>
      <c r="MGO20" s="192"/>
      <c r="MGP20" s="192"/>
      <c r="MGQ20" s="192"/>
      <c r="MGR20" s="192"/>
      <c r="MGS20" s="192"/>
      <c r="MGT20" s="192"/>
      <c r="MGU20" s="192"/>
      <c r="MGV20" s="192"/>
      <c r="MGW20" s="192"/>
      <c r="MGX20" s="192"/>
      <c r="MGY20" s="192"/>
      <c r="MGZ20" s="192"/>
      <c r="MHA20" s="192"/>
      <c r="MHB20" s="192"/>
      <c r="MHC20" s="192"/>
      <c r="MHD20" s="192"/>
      <c r="MHE20" s="192"/>
      <c r="MHF20" s="192"/>
      <c r="MHG20" s="192"/>
      <c r="MHH20" s="192"/>
      <c r="MHI20" s="192"/>
      <c r="MHJ20" s="192"/>
      <c r="MHK20" s="192"/>
      <c r="MHL20" s="192"/>
      <c r="MHM20" s="192"/>
      <c r="MHN20" s="192"/>
      <c r="MHO20" s="192"/>
      <c r="MHP20" s="192"/>
      <c r="MHQ20" s="192"/>
      <c r="MHR20" s="192"/>
      <c r="MHS20" s="192"/>
      <c r="MHT20" s="192"/>
      <c r="MHU20" s="192"/>
      <c r="MHV20" s="192"/>
      <c r="MHW20" s="192"/>
      <c r="MHX20" s="192"/>
      <c r="MHY20" s="192"/>
      <c r="MHZ20" s="192"/>
      <c r="MIA20" s="192"/>
      <c r="MIB20" s="192"/>
      <c r="MIC20" s="192"/>
      <c r="MID20" s="192"/>
      <c r="MIE20" s="192"/>
      <c r="MIF20" s="192"/>
      <c r="MIG20" s="192"/>
      <c r="MIH20" s="192"/>
      <c r="MII20" s="192"/>
      <c r="MIJ20" s="192"/>
      <c r="MIK20" s="192"/>
      <c r="MIL20" s="192"/>
      <c r="MIM20" s="192"/>
      <c r="MIN20" s="192"/>
      <c r="MIO20" s="192"/>
      <c r="MIP20" s="192"/>
      <c r="MIQ20" s="192"/>
      <c r="MIR20" s="192"/>
      <c r="MIS20" s="192"/>
      <c r="MIT20" s="192"/>
      <c r="MIU20" s="192"/>
      <c r="MIV20" s="192"/>
      <c r="MIW20" s="192"/>
      <c r="MIX20" s="192"/>
      <c r="MIY20" s="192"/>
      <c r="MIZ20" s="192"/>
      <c r="MJA20" s="192"/>
      <c r="MJB20" s="192"/>
      <c r="MJC20" s="192"/>
      <c r="MJD20" s="192"/>
      <c r="MJE20" s="192"/>
      <c r="MJF20" s="192"/>
      <c r="MJG20" s="192"/>
      <c r="MJH20" s="192"/>
      <c r="MJI20" s="192"/>
      <c r="MJJ20" s="192"/>
      <c r="MJK20" s="192"/>
      <c r="MJL20" s="192"/>
      <c r="MJM20" s="192"/>
      <c r="MJN20" s="192"/>
      <c r="MJO20" s="192"/>
      <c r="MJP20" s="192"/>
      <c r="MJQ20" s="192"/>
      <c r="MJR20" s="192"/>
      <c r="MJS20" s="192"/>
      <c r="MJT20" s="192"/>
      <c r="MJU20" s="192"/>
      <c r="MJV20" s="192"/>
      <c r="MJW20" s="192"/>
      <c r="MJX20" s="192"/>
      <c r="MJY20" s="192"/>
      <c r="MJZ20" s="192"/>
      <c r="MKA20" s="192"/>
      <c r="MKB20" s="192"/>
      <c r="MKC20" s="192"/>
      <c r="MKD20" s="192"/>
      <c r="MKE20" s="192"/>
      <c r="MKF20" s="192"/>
      <c r="MKG20" s="192"/>
      <c r="MKH20" s="192"/>
      <c r="MKI20" s="192"/>
      <c r="MKJ20" s="192"/>
      <c r="MKK20" s="192"/>
      <c r="MKL20" s="192"/>
      <c r="MKM20" s="192"/>
      <c r="MKN20" s="192"/>
      <c r="MKO20" s="192"/>
      <c r="MKP20" s="192"/>
      <c r="MKQ20" s="192"/>
      <c r="MKR20" s="192"/>
      <c r="MKS20" s="192"/>
      <c r="MKT20" s="192"/>
      <c r="MKU20" s="192"/>
      <c r="MKV20" s="192"/>
      <c r="MKW20" s="192"/>
      <c r="MKX20" s="192"/>
      <c r="MKY20" s="192"/>
      <c r="MKZ20" s="192"/>
      <c r="MLA20" s="192"/>
      <c r="MLB20" s="192"/>
      <c r="MLC20" s="192"/>
      <c r="MLD20" s="192"/>
      <c r="MLE20" s="192"/>
      <c r="MLF20" s="192"/>
      <c r="MLG20" s="192"/>
      <c r="MLH20" s="192"/>
      <c r="MLI20" s="192"/>
      <c r="MLJ20" s="192"/>
      <c r="MLK20" s="192"/>
      <c r="MLL20" s="192"/>
      <c r="MLM20" s="192"/>
      <c r="MLN20" s="192"/>
      <c r="MLO20" s="192"/>
      <c r="MLP20" s="192"/>
      <c r="MLQ20" s="192"/>
      <c r="MLR20" s="192"/>
      <c r="MLS20" s="192"/>
      <c r="MLT20" s="192"/>
      <c r="MLU20" s="192"/>
      <c r="MLV20" s="192"/>
      <c r="MLW20" s="192"/>
      <c r="MLX20" s="192"/>
      <c r="MLY20" s="192"/>
      <c r="MLZ20" s="192"/>
      <c r="MMA20" s="192"/>
      <c r="MMB20" s="192"/>
      <c r="MMC20" s="192"/>
      <c r="MMD20" s="192"/>
      <c r="MME20" s="192"/>
      <c r="MMF20" s="192"/>
      <c r="MMG20" s="192"/>
      <c r="MMH20" s="192"/>
      <c r="MMI20" s="192"/>
      <c r="MMJ20" s="192"/>
      <c r="MMK20" s="192"/>
      <c r="MML20" s="192"/>
      <c r="MMM20" s="192"/>
      <c r="MMN20" s="192"/>
      <c r="MMO20" s="192"/>
      <c r="MMP20" s="192"/>
      <c r="MMQ20" s="192"/>
      <c r="MMR20" s="192"/>
      <c r="MMS20" s="192"/>
      <c r="MMT20" s="192"/>
      <c r="MMU20" s="192"/>
      <c r="MMV20" s="192"/>
      <c r="MMW20" s="192"/>
      <c r="MMX20" s="192"/>
      <c r="MMY20" s="192"/>
      <c r="MMZ20" s="192"/>
      <c r="MNA20" s="192"/>
      <c r="MNB20" s="192"/>
      <c r="MNC20" s="192"/>
      <c r="MND20" s="192"/>
      <c r="MNE20" s="192"/>
      <c r="MNF20" s="192"/>
      <c r="MNG20" s="192"/>
      <c r="MNH20" s="192"/>
      <c r="MNI20" s="192"/>
      <c r="MNJ20" s="192"/>
      <c r="MNK20" s="192"/>
      <c r="MNL20" s="192"/>
      <c r="MNM20" s="192"/>
      <c r="MNN20" s="192"/>
      <c r="MNO20" s="192"/>
      <c r="MNP20" s="192"/>
      <c r="MNQ20" s="192"/>
      <c r="MNR20" s="192"/>
      <c r="MNS20" s="192"/>
      <c r="MNT20" s="192"/>
      <c r="MNU20" s="192"/>
      <c r="MNV20" s="192"/>
      <c r="MNW20" s="192"/>
      <c r="MNX20" s="192"/>
      <c r="MNY20" s="192"/>
      <c r="MNZ20" s="192"/>
      <c r="MOA20" s="192"/>
      <c r="MOB20" s="192"/>
      <c r="MOC20" s="192"/>
      <c r="MOD20" s="192"/>
      <c r="MOE20" s="192"/>
      <c r="MOF20" s="192"/>
      <c r="MOG20" s="192"/>
      <c r="MOH20" s="192"/>
      <c r="MOI20" s="192"/>
      <c r="MOJ20" s="192"/>
      <c r="MOK20" s="192"/>
      <c r="MOL20" s="192"/>
      <c r="MOM20" s="192"/>
      <c r="MON20" s="192"/>
      <c r="MOO20" s="192"/>
      <c r="MOP20" s="192"/>
      <c r="MOQ20" s="192"/>
      <c r="MOR20" s="192"/>
      <c r="MOS20" s="192"/>
      <c r="MOT20" s="192"/>
      <c r="MOU20" s="192"/>
      <c r="MOV20" s="192"/>
      <c r="MOW20" s="192"/>
      <c r="MOX20" s="192"/>
      <c r="MOY20" s="192"/>
      <c r="MOZ20" s="192"/>
      <c r="MPA20" s="192"/>
      <c r="MPB20" s="192"/>
      <c r="MPC20" s="192"/>
      <c r="MPD20" s="192"/>
      <c r="MPE20" s="192"/>
      <c r="MPF20" s="192"/>
      <c r="MPG20" s="192"/>
      <c r="MPH20" s="192"/>
      <c r="MPI20" s="192"/>
      <c r="MPJ20" s="192"/>
      <c r="MPK20" s="192"/>
      <c r="MPL20" s="192"/>
      <c r="MPM20" s="192"/>
      <c r="MPN20" s="192"/>
      <c r="MPO20" s="192"/>
      <c r="MPP20" s="192"/>
      <c r="MPQ20" s="192"/>
      <c r="MPR20" s="192"/>
      <c r="MPS20" s="192"/>
      <c r="MPT20" s="192"/>
      <c r="MPU20" s="192"/>
      <c r="MPV20" s="192"/>
      <c r="MPW20" s="192"/>
      <c r="MPX20" s="192"/>
      <c r="MPY20" s="192"/>
      <c r="MPZ20" s="192"/>
      <c r="MQA20" s="192"/>
      <c r="MQB20" s="192"/>
      <c r="MQC20" s="192"/>
      <c r="MQD20" s="192"/>
      <c r="MQE20" s="192"/>
      <c r="MQF20" s="192"/>
      <c r="MQG20" s="192"/>
      <c r="MQH20" s="192"/>
      <c r="MQI20" s="192"/>
      <c r="MQJ20" s="192"/>
      <c r="MQK20" s="192"/>
      <c r="MQL20" s="192"/>
      <c r="MQM20" s="192"/>
      <c r="MQN20" s="192"/>
      <c r="MQO20" s="192"/>
      <c r="MQP20" s="192"/>
      <c r="MQQ20" s="192"/>
      <c r="MQR20" s="192"/>
      <c r="MQS20" s="192"/>
      <c r="MQT20" s="192"/>
      <c r="MQU20" s="192"/>
      <c r="MQV20" s="192"/>
      <c r="MQW20" s="192"/>
      <c r="MQX20" s="192"/>
      <c r="MQY20" s="192"/>
      <c r="MQZ20" s="192"/>
      <c r="MRA20" s="192"/>
      <c r="MRB20" s="192"/>
      <c r="MRC20" s="192"/>
      <c r="MRD20" s="192"/>
      <c r="MRE20" s="192"/>
      <c r="MRF20" s="192"/>
      <c r="MRG20" s="192"/>
      <c r="MRH20" s="192"/>
      <c r="MRI20" s="192"/>
      <c r="MRJ20" s="192"/>
      <c r="MRK20" s="192"/>
      <c r="MRL20" s="192"/>
      <c r="MRM20" s="192"/>
      <c r="MRN20" s="192"/>
      <c r="MRO20" s="192"/>
      <c r="MRP20" s="192"/>
      <c r="MRQ20" s="192"/>
      <c r="MRR20" s="192"/>
      <c r="MRS20" s="192"/>
      <c r="MRT20" s="192"/>
      <c r="MRU20" s="192"/>
      <c r="MRV20" s="192"/>
      <c r="MRW20" s="192"/>
      <c r="MRX20" s="192"/>
      <c r="MRY20" s="192"/>
      <c r="MRZ20" s="192"/>
      <c r="MSA20" s="192"/>
      <c r="MSB20" s="192"/>
      <c r="MSC20" s="192"/>
      <c r="MSD20" s="192"/>
      <c r="MSE20" s="192"/>
      <c r="MSF20" s="192"/>
      <c r="MSG20" s="192"/>
      <c r="MSH20" s="192"/>
      <c r="MSI20" s="192"/>
      <c r="MSJ20" s="192"/>
      <c r="MSK20" s="192"/>
      <c r="MSL20" s="192"/>
      <c r="MSM20" s="192"/>
      <c r="MSN20" s="192"/>
      <c r="MSO20" s="192"/>
      <c r="MSP20" s="192"/>
      <c r="MSQ20" s="192"/>
      <c r="MSR20" s="192"/>
      <c r="MSS20" s="192"/>
      <c r="MST20" s="192"/>
      <c r="MSU20" s="192"/>
      <c r="MSV20" s="192"/>
      <c r="MSW20" s="192"/>
      <c r="MSX20" s="192"/>
      <c r="MSY20" s="192"/>
      <c r="MSZ20" s="192"/>
      <c r="MTA20" s="192"/>
      <c r="MTB20" s="192"/>
      <c r="MTC20" s="192"/>
      <c r="MTD20" s="192"/>
      <c r="MTE20" s="192"/>
      <c r="MTF20" s="192"/>
      <c r="MTG20" s="192"/>
      <c r="MTH20" s="192"/>
      <c r="MTI20" s="192"/>
      <c r="MTJ20" s="192"/>
      <c r="MTK20" s="192"/>
      <c r="MTL20" s="192"/>
      <c r="MTM20" s="192"/>
      <c r="MTN20" s="192"/>
      <c r="MTO20" s="192"/>
      <c r="MTP20" s="192"/>
      <c r="MTQ20" s="192"/>
      <c r="MTR20" s="192"/>
      <c r="MTS20" s="192"/>
      <c r="MTT20" s="192"/>
      <c r="MTU20" s="192"/>
      <c r="MTV20" s="192"/>
      <c r="MTW20" s="192"/>
      <c r="MTX20" s="192"/>
      <c r="MTY20" s="192"/>
      <c r="MTZ20" s="192"/>
      <c r="MUA20" s="192"/>
      <c r="MUB20" s="192"/>
      <c r="MUC20" s="192"/>
      <c r="MUD20" s="192"/>
      <c r="MUE20" s="192"/>
      <c r="MUF20" s="192"/>
      <c r="MUG20" s="192"/>
      <c r="MUH20" s="192"/>
      <c r="MUI20" s="192"/>
      <c r="MUJ20" s="192"/>
      <c r="MUK20" s="192"/>
      <c r="MUL20" s="192"/>
      <c r="MUM20" s="192"/>
      <c r="MUN20" s="192"/>
      <c r="MUO20" s="192"/>
      <c r="MUP20" s="192"/>
      <c r="MUQ20" s="192"/>
      <c r="MUR20" s="192"/>
      <c r="MUS20" s="192"/>
      <c r="MUT20" s="192"/>
      <c r="MUU20" s="192"/>
      <c r="MUV20" s="192"/>
      <c r="MUW20" s="192"/>
      <c r="MUX20" s="192"/>
      <c r="MUY20" s="192"/>
      <c r="MUZ20" s="192"/>
      <c r="MVA20" s="192"/>
      <c r="MVB20" s="192"/>
      <c r="MVC20" s="192"/>
      <c r="MVD20" s="192"/>
      <c r="MVE20" s="192"/>
      <c r="MVF20" s="192"/>
      <c r="MVG20" s="192"/>
      <c r="MVH20" s="192"/>
      <c r="MVI20" s="192"/>
      <c r="MVJ20" s="192"/>
      <c r="MVK20" s="192"/>
      <c r="MVL20" s="192"/>
      <c r="MVM20" s="192"/>
      <c r="MVN20" s="192"/>
      <c r="MVO20" s="192"/>
      <c r="MVP20" s="192"/>
      <c r="MVQ20" s="192"/>
      <c r="MVR20" s="192"/>
      <c r="MVS20" s="192"/>
      <c r="MVT20" s="192"/>
      <c r="MVU20" s="192"/>
      <c r="MVV20" s="192"/>
      <c r="MVW20" s="192"/>
      <c r="MVX20" s="192"/>
      <c r="MVY20" s="192"/>
      <c r="MVZ20" s="192"/>
      <c r="MWA20" s="192"/>
      <c r="MWB20" s="192"/>
      <c r="MWC20" s="192"/>
      <c r="MWD20" s="192"/>
      <c r="MWE20" s="192"/>
      <c r="MWF20" s="192"/>
      <c r="MWG20" s="192"/>
      <c r="MWH20" s="192"/>
      <c r="MWI20" s="192"/>
      <c r="MWJ20" s="192"/>
      <c r="MWK20" s="192"/>
      <c r="MWL20" s="192"/>
      <c r="MWM20" s="192"/>
      <c r="MWN20" s="192"/>
      <c r="MWO20" s="192"/>
      <c r="MWP20" s="192"/>
      <c r="MWQ20" s="192"/>
      <c r="MWR20" s="192"/>
      <c r="MWS20" s="192"/>
      <c r="MWT20" s="192"/>
      <c r="MWU20" s="192"/>
      <c r="MWV20" s="192"/>
      <c r="MWW20" s="192"/>
      <c r="MWX20" s="192"/>
      <c r="MWY20" s="192"/>
      <c r="MWZ20" s="192"/>
      <c r="MXA20" s="192"/>
      <c r="MXB20" s="192"/>
      <c r="MXC20" s="192"/>
      <c r="MXD20" s="192"/>
      <c r="MXE20" s="192"/>
      <c r="MXF20" s="192"/>
      <c r="MXG20" s="192"/>
      <c r="MXH20" s="192"/>
      <c r="MXI20" s="192"/>
      <c r="MXJ20" s="192"/>
      <c r="MXK20" s="192"/>
      <c r="MXL20" s="192"/>
      <c r="MXM20" s="192"/>
      <c r="MXN20" s="192"/>
      <c r="MXO20" s="192"/>
      <c r="MXP20" s="192"/>
      <c r="MXQ20" s="192"/>
      <c r="MXR20" s="192"/>
      <c r="MXS20" s="192"/>
      <c r="MXT20" s="192"/>
      <c r="MXU20" s="192"/>
      <c r="MXV20" s="192"/>
      <c r="MXW20" s="192"/>
      <c r="MXX20" s="192"/>
      <c r="MXY20" s="192"/>
      <c r="MXZ20" s="192"/>
      <c r="MYA20" s="192"/>
      <c r="MYB20" s="192"/>
      <c r="MYC20" s="192"/>
      <c r="MYD20" s="192"/>
      <c r="MYE20" s="192"/>
      <c r="MYF20" s="192"/>
      <c r="MYG20" s="192"/>
      <c r="MYH20" s="192"/>
      <c r="MYI20" s="192"/>
      <c r="MYJ20" s="192"/>
      <c r="MYK20" s="192"/>
      <c r="MYL20" s="192"/>
      <c r="MYM20" s="192"/>
      <c r="MYN20" s="192"/>
      <c r="MYO20" s="192"/>
      <c r="MYP20" s="192"/>
      <c r="MYQ20" s="192"/>
      <c r="MYR20" s="192"/>
      <c r="MYS20" s="192"/>
      <c r="MYT20" s="192"/>
      <c r="MYU20" s="192"/>
      <c r="MYV20" s="192"/>
      <c r="MYW20" s="192"/>
      <c r="MYX20" s="192"/>
      <c r="MYY20" s="192"/>
      <c r="MYZ20" s="192"/>
      <c r="MZA20" s="192"/>
      <c r="MZB20" s="192"/>
      <c r="MZC20" s="192"/>
      <c r="MZD20" s="192"/>
      <c r="MZE20" s="192"/>
      <c r="MZF20" s="192"/>
      <c r="MZG20" s="192"/>
      <c r="MZH20" s="192"/>
      <c r="MZI20" s="192"/>
      <c r="MZJ20" s="192"/>
      <c r="MZK20" s="192"/>
      <c r="MZL20" s="192"/>
      <c r="MZM20" s="192"/>
      <c r="MZN20" s="192"/>
      <c r="MZO20" s="192"/>
      <c r="MZP20" s="192"/>
      <c r="MZQ20" s="192"/>
      <c r="MZR20" s="192"/>
      <c r="MZS20" s="192"/>
      <c r="MZT20" s="192"/>
      <c r="MZU20" s="192"/>
      <c r="MZV20" s="192"/>
      <c r="MZW20" s="192"/>
      <c r="MZX20" s="192"/>
      <c r="MZY20" s="192"/>
      <c r="MZZ20" s="192"/>
      <c r="NAA20" s="192"/>
      <c r="NAB20" s="192"/>
      <c r="NAC20" s="192"/>
      <c r="NAD20" s="192"/>
      <c r="NAE20" s="192"/>
      <c r="NAF20" s="192"/>
      <c r="NAG20" s="192"/>
      <c r="NAH20" s="192"/>
      <c r="NAI20" s="192"/>
      <c r="NAJ20" s="192"/>
      <c r="NAK20" s="192"/>
      <c r="NAL20" s="192"/>
      <c r="NAM20" s="192"/>
      <c r="NAN20" s="192"/>
      <c r="NAO20" s="192"/>
      <c r="NAP20" s="192"/>
      <c r="NAQ20" s="192"/>
      <c r="NAR20" s="192"/>
      <c r="NAS20" s="192"/>
      <c r="NAT20" s="192"/>
      <c r="NAU20" s="192"/>
      <c r="NAV20" s="192"/>
      <c r="NAW20" s="192"/>
      <c r="NAX20" s="192"/>
      <c r="NAY20" s="192"/>
      <c r="NAZ20" s="192"/>
      <c r="NBA20" s="192"/>
      <c r="NBB20" s="192"/>
      <c r="NBC20" s="192"/>
      <c r="NBD20" s="192"/>
      <c r="NBE20" s="192"/>
      <c r="NBF20" s="192"/>
      <c r="NBG20" s="192"/>
      <c r="NBH20" s="192"/>
      <c r="NBI20" s="192"/>
      <c r="NBJ20" s="192"/>
      <c r="NBK20" s="192"/>
      <c r="NBL20" s="192"/>
      <c r="NBM20" s="192"/>
      <c r="NBN20" s="192"/>
      <c r="NBO20" s="192"/>
      <c r="NBP20" s="192"/>
      <c r="NBQ20" s="192"/>
      <c r="NBR20" s="192"/>
      <c r="NBS20" s="192"/>
      <c r="NBT20" s="192"/>
      <c r="NBU20" s="192"/>
      <c r="NBV20" s="192"/>
      <c r="NBW20" s="192"/>
      <c r="NBX20" s="192"/>
      <c r="NBY20" s="192"/>
      <c r="NBZ20" s="192"/>
      <c r="NCA20" s="192"/>
      <c r="NCB20" s="192"/>
      <c r="NCC20" s="192"/>
      <c r="NCD20" s="192"/>
      <c r="NCE20" s="192"/>
      <c r="NCF20" s="192"/>
      <c r="NCG20" s="192"/>
      <c r="NCH20" s="192"/>
      <c r="NCI20" s="192"/>
      <c r="NCJ20" s="192"/>
      <c r="NCK20" s="192"/>
      <c r="NCL20" s="192"/>
      <c r="NCM20" s="192"/>
      <c r="NCN20" s="192"/>
      <c r="NCO20" s="192"/>
      <c r="NCP20" s="192"/>
      <c r="NCQ20" s="192"/>
      <c r="NCR20" s="192"/>
      <c r="NCS20" s="192"/>
      <c r="NCT20" s="192"/>
      <c r="NCU20" s="192"/>
      <c r="NCV20" s="192"/>
      <c r="NCW20" s="192"/>
      <c r="NCX20" s="192"/>
      <c r="NCY20" s="192"/>
      <c r="NCZ20" s="192"/>
      <c r="NDA20" s="192"/>
      <c r="NDB20" s="192"/>
      <c r="NDC20" s="192"/>
      <c r="NDD20" s="192"/>
      <c r="NDE20" s="192"/>
      <c r="NDF20" s="192"/>
      <c r="NDG20" s="192"/>
      <c r="NDH20" s="192"/>
      <c r="NDI20" s="192"/>
      <c r="NDJ20" s="192"/>
      <c r="NDK20" s="192"/>
      <c r="NDL20" s="192"/>
      <c r="NDM20" s="192"/>
      <c r="NDN20" s="192"/>
      <c r="NDO20" s="192"/>
      <c r="NDP20" s="192"/>
      <c r="NDQ20" s="192"/>
      <c r="NDR20" s="192"/>
      <c r="NDS20" s="192"/>
      <c r="NDT20" s="192"/>
      <c r="NDU20" s="192"/>
      <c r="NDV20" s="192"/>
      <c r="NDW20" s="192"/>
      <c r="NDX20" s="192"/>
      <c r="NDY20" s="192"/>
      <c r="NDZ20" s="192"/>
      <c r="NEA20" s="192"/>
      <c r="NEB20" s="192"/>
      <c r="NEC20" s="192"/>
      <c r="NED20" s="192"/>
      <c r="NEE20" s="192"/>
      <c r="NEF20" s="192"/>
      <c r="NEG20" s="192"/>
      <c r="NEH20" s="192"/>
      <c r="NEI20" s="192"/>
      <c r="NEJ20" s="192"/>
      <c r="NEK20" s="192"/>
      <c r="NEL20" s="192"/>
      <c r="NEM20" s="192"/>
      <c r="NEN20" s="192"/>
      <c r="NEO20" s="192"/>
      <c r="NEP20" s="192"/>
      <c r="NEQ20" s="192"/>
      <c r="NER20" s="192"/>
      <c r="NES20" s="192"/>
      <c r="NET20" s="192"/>
      <c r="NEU20" s="192"/>
      <c r="NEV20" s="192"/>
      <c r="NEW20" s="192"/>
      <c r="NEX20" s="192"/>
      <c r="NEY20" s="192"/>
      <c r="NEZ20" s="192"/>
      <c r="NFA20" s="192"/>
      <c r="NFB20" s="192"/>
      <c r="NFC20" s="192"/>
      <c r="NFD20" s="192"/>
      <c r="NFE20" s="192"/>
      <c r="NFF20" s="192"/>
      <c r="NFG20" s="192"/>
      <c r="NFH20" s="192"/>
      <c r="NFI20" s="192"/>
      <c r="NFJ20" s="192"/>
      <c r="NFK20" s="192"/>
      <c r="NFL20" s="192"/>
      <c r="NFM20" s="192"/>
      <c r="NFN20" s="192"/>
      <c r="NFO20" s="192"/>
      <c r="NFP20" s="192"/>
      <c r="NFQ20" s="192"/>
      <c r="NFR20" s="192"/>
      <c r="NFS20" s="192"/>
      <c r="NFT20" s="192"/>
      <c r="NFU20" s="192"/>
      <c r="NFV20" s="192"/>
      <c r="NFW20" s="192"/>
      <c r="NFX20" s="192"/>
      <c r="NFY20" s="192"/>
      <c r="NFZ20" s="192"/>
      <c r="NGA20" s="192"/>
      <c r="NGB20" s="192"/>
      <c r="NGC20" s="192"/>
      <c r="NGD20" s="192"/>
      <c r="NGE20" s="192"/>
      <c r="NGF20" s="192"/>
      <c r="NGG20" s="192"/>
      <c r="NGH20" s="192"/>
      <c r="NGI20" s="192"/>
      <c r="NGJ20" s="192"/>
      <c r="NGK20" s="192"/>
      <c r="NGL20" s="192"/>
      <c r="NGM20" s="192"/>
      <c r="NGN20" s="192"/>
      <c r="NGO20" s="192"/>
      <c r="NGP20" s="192"/>
      <c r="NGQ20" s="192"/>
      <c r="NGR20" s="192"/>
      <c r="NGS20" s="192"/>
      <c r="NGT20" s="192"/>
      <c r="NGU20" s="192"/>
      <c r="NGV20" s="192"/>
      <c r="NGW20" s="192"/>
      <c r="NGX20" s="192"/>
      <c r="NGY20" s="192"/>
      <c r="NGZ20" s="192"/>
      <c r="NHA20" s="192"/>
      <c r="NHB20" s="192"/>
      <c r="NHC20" s="192"/>
      <c r="NHD20" s="192"/>
      <c r="NHE20" s="192"/>
      <c r="NHF20" s="192"/>
      <c r="NHG20" s="192"/>
      <c r="NHH20" s="192"/>
      <c r="NHI20" s="192"/>
      <c r="NHJ20" s="192"/>
      <c r="NHK20" s="192"/>
      <c r="NHL20" s="192"/>
      <c r="NHM20" s="192"/>
      <c r="NHN20" s="192"/>
      <c r="NHO20" s="192"/>
      <c r="NHP20" s="192"/>
      <c r="NHQ20" s="192"/>
      <c r="NHR20" s="192"/>
      <c r="NHS20" s="192"/>
      <c r="NHT20" s="192"/>
      <c r="NHU20" s="192"/>
      <c r="NHV20" s="192"/>
      <c r="NHW20" s="192"/>
      <c r="NHX20" s="192"/>
      <c r="NHY20" s="192"/>
      <c r="NHZ20" s="192"/>
      <c r="NIA20" s="192"/>
      <c r="NIB20" s="192"/>
      <c r="NIC20" s="192"/>
      <c r="NID20" s="192"/>
      <c r="NIE20" s="192"/>
      <c r="NIF20" s="192"/>
      <c r="NIG20" s="192"/>
      <c r="NIH20" s="192"/>
      <c r="NII20" s="192"/>
      <c r="NIJ20" s="192"/>
      <c r="NIK20" s="192"/>
      <c r="NIL20" s="192"/>
      <c r="NIM20" s="192"/>
      <c r="NIN20" s="192"/>
      <c r="NIO20" s="192"/>
      <c r="NIP20" s="192"/>
      <c r="NIQ20" s="192"/>
      <c r="NIR20" s="192"/>
      <c r="NIS20" s="192"/>
      <c r="NIT20" s="192"/>
      <c r="NIU20" s="192"/>
      <c r="NIV20" s="192"/>
      <c r="NIW20" s="192"/>
      <c r="NIX20" s="192"/>
      <c r="NIY20" s="192"/>
      <c r="NIZ20" s="192"/>
      <c r="NJA20" s="192"/>
      <c r="NJB20" s="192"/>
      <c r="NJC20" s="192"/>
      <c r="NJD20" s="192"/>
      <c r="NJE20" s="192"/>
      <c r="NJF20" s="192"/>
      <c r="NJG20" s="192"/>
      <c r="NJH20" s="192"/>
      <c r="NJI20" s="192"/>
      <c r="NJJ20" s="192"/>
      <c r="NJK20" s="192"/>
      <c r="NJL20" s="192"/>
      <c r="NJM20" s="192"/>
      <c r="NJN20" s="192"/>
      <c r="NJO20" s="192"/>
      <c r="NJP20" s="192"/>
      <c r="NJQ20" s="192"/>
      <c r="NJR20" s="192"/>
      <c r="NJS20" s="192"/>
      <c r="NJT20" s="192"/>
      <c r="NJU20" s="192"/>
      <c r="NJV20" s="192"/>
      <c r="NJW20" s="192"/>
      <c r="NJX20" s="192"/>
      <c r="NJY20" s="192"/>
      <c r="NJZ20" s="192"/>
      <c r="NKA20" s="192"/>
      <c r="NKB20" s="192"/>
      <c r="NKC20" s="192"/>
      <c r="NKD20" s="192"/>
      <c r="NKE20" s="192"/>
      <c r="NKF20" s="192"/>
      <c r="NKG20" s="192"/>
      <c r="NKH20" s="192"/>
      <c r="NKI20" s="192"/>
      <c r="NKJ20" s="192"/>
      <c r="NKK20" s="192"/>
      <c r="NKL20" s="192"/>
      <c r="NKM20" s="192"/>
      <c r="NKN20" s="192"/>
      <c r="NKO20" s="192"/>
      <c r="NKP20" s="192"/>
      <c r="NKQ20" s="192"/>
      <c r="NKR20" s="192"/>
      <c r="NKS20" s="192"/>
      <c r="NKT20" s="192"/>
      <c r="NKU20" s="192"/>
      <c r="NKV20" s="192"/>
      <c r="NKW20" s="192"/>
      <c r="NKX20" s="192"/>
      <c r="NKY20" s="192"/>
      <c r="NKZ20" s="192"/>
      <c r="NLA20" s="192"/>
      <c r="NLB20" s="192"/>
      <c r="NLC20" s="192"/>
      <c r="NLD20" s="192"/>
      <c r="NLE20" s="192"/>
      <c r="NLF20" s="192"/>
      <c r="NLG20" s="192"/>
      <c r="NLH20" s="192"/>
      <c r="NLI20" s="192"/>
      <c r="NLJ20" s="192"/>
      <c r="NLK20" s="192"/>
      <c r="NLL20" s="192"/>
      <c r="NLM20" s="192"/>
      <c r="NLN20" s="192"/>
      <c r="NLO20" s="192"/>
      <c r="NLP20" s="192"/>
      <c r="NLQ20" s="192"/>
      <c r="NLR20" s="192"/>
      <c r="NLS20" s="192"/>
      <c r="NLT20" s="192"/>
      <c r="NLU20" s="192"/>
      <c r="NLV20" s="192"/>
      <c r="NLW20" s="192"/>
      <c r="NLX20" s="192"/>
      <c r="NLY20" s="192"/>
      <c r="NLZ20" s="192"/>
      <c r="NMA20" s="192"/>
      <c r="NMB20" s="192"/>
      <c r="NMC20" s="192"/>
      <c r="NMD20" s="192"/>
      <c r="NME20" s="192"/>
      <c r="NMF20" s="192"/>
      <c r="NMG20" s="192"/>
      <c r="NMH20" s="192"/>
      <c r="NMI20" s="192"/>
      <c r="NMJ20" s="192"/>
      <c r="NMK20" s="192"/>
      <c r="NML20" s="192"/>
      <c r="NMM20" s="192"/>
      <c r="NMN20" s="192"/>
      <c r="NMO20" s="192"/>
      <c r="NMP20" s="192"/>
      <c r="NMQ20" s="192"/>
      <c r="NMR20" s="192"/>
      <c r="NMS20" s="192"/>
      <c r="NMT20" s="192"/>
      <c r="NMU20" s="192"/>
      <c r="NMV20" s="192"/>
      <c r="NMW20" s="192"/>
      <c r="NMX20" s="192"/>
      <c r="NMY20" s="192"/>
      <c r="NMZ20" s="192"/>
      <c r="NNA20" s="192"/>
      <c r="NNB20" s="192"/>
      <c r="NNC20" s="192"/>
      <c r="NND20" s="192"/>
      <c r="NNE20" s="192"/>
      <c r="NNF20" s="192"/>
      <c r="NNG20" s="192"/>
      <c r="NNH20" s="192"/>
      <c r="NNI20" s="192"/>
      <c r="NNJ20" s="192"/>
      <c r="NNK20" s="192"/>
      <c r="NNL20" s="192"/>
      <c r="NNM20" s="192"/>
      <c r="NNN20" s="192"/>
      <c r="NNO20" s="192"/>
      <c r="NNP20" s="192"/>
      <c r="NNQ20" s="192"/>
      <c r="NNR20" s="192"/>
      <c r="NNS20" s="192"/>
      <c r="NNT20" s="192"/>
      <c r="NNU20" s="192"/>
      <c r="NNV20" s="192"/>
      <c r="NNW20" s="192"/>
      <c r="NNX20" s="192"/>
      <c r="NNY20" s="192"/>
      <c r="NNZ20" s="192"/>
      <c r="NOA20" s="192"/>
      <c r="NOB20" s="192"/>
      <c r="NOC20" s="192"/>
      <c r="NOD20" s="192"/>
      <c r="NOE20" s="192"/>
      <c r="NOF20" s="192"/>
      <c r="NOG20" s="192"/>
      <c r="NOH20" s="192"/>
      <c r="NOI20" s="192"/>
      <c r="NOJ20" s="192"/>
      <c r="NOK20" s="192"/>
      <c r="NOL20" s="192"/>
      <c r="NOM20" s="192"/>
      <c r="NON20" s="192"/>
      <c r="NOO20" s="192"/>
      <c r="NOP20" s="192"/>
      <c r="NOQ20" s="192"/>
      <c r="NOR20" s="192"/>
      <c r="NOS20" s="192"/>
      <c r="NOT20" s="192"/>
      <c r="NOU20" s="192"/>
      <c r="NOV20" s="192"/>
      <c r="NOW20" s="192"/>
      <c r="NOX20" s="192"/>
      <c r="NOY20" s="192"/>
      <c r="NOZ20" s="192"/>
      <c r="NPA20" s="192"/>
      <c r="NPB20" s="192"/>
      <c r="NPC20" s="192"/>
      <c r="NPD20" s="192"/>
      <c r="NPE20" s="192"/>
      <c r="NPF20" s="192"/>
      <c r="NPG20" s="192"/>
      <c r="NPH20" s="192"/>
      <c r="NPI20" s="192"/>
      <c r="NPJ20" s="192"/>
      <c r="NPK20" s="192"/>
      <c r="NPL20" s="192"/>
      <c r="NPM20" s="192"/>
      <c r="NPN20" s="192"/>
      <c r="NPO20" s="192"/>
      <c r="NPP20" s="192"/>
      <c r="NPQ20" s="192"/>
      <c r="NPR20" s="192"/>
      <c r="NPS20" s="192"/>
      <c r="NPT20" s="192"/>
      <c r="NPU20" s="192"/>
      <c r="NPV20" s="192"/>
      <c r="NPW20" s="192"/>
      <c r="NPX20" s="192"/>
      <c r="NPY20" s="192"/>
      <c r="NPZ20" s="192"/>
      <c r="NQA20" s="192"/>
      <c r="NQB20" s="192"/>
      <c r="NQC20" s="192"/>
      <c r="NQD20" s="192"/>
      <c r="NQE20" s="192"/>
      <c r="NQF20" s="192"/>
      <c r="NQG20" s="192"/>
      <c r="NQH20" s="192"/>
      <c r="NQI20" s="192"/>
      <c r="NQJ20" s="192"/>
      <c r="NQK20" s="192"/>
      <c r="NQL20" s="192"/>
      <c r="NQM20" s="192"/>
      <c r="NQN20" s="192"/>
      <c r="NQO20" s="192"/>
      <c r="NQP20" s="192"/>
      <c r="NQQ20" s="192"/>
      <c r="NQR20" s="192"/>
      <c r="NQS20" s="192"/>
      <c r="NQT20" s="192"/>
      <c r="NQU20" s="192"/>
      <c r="NQV20" s="192"/>
      <c r="NQW20" s="192"/>
      <c r="NQX20" s="192"/>
      <c r="NQY20" s="192"/>
      <c r="NQZ20" s="192"/>
      <c r="NRA20" s="192"/>
      <c r="NRB20" s="192"/>
      <c r="NRC20" s="192"/>
      <c r="NRD20" s="192"/>
      <c r="NRE20" s="192"/>
      <c r="NRF20" s="192"/>
      <c r="NRG20" s="192"/>
      <c r="NRH20" s="192"/>
      <c r="NRI20" s="192"/>
      <c r="NRJ20" s="192"/>
      <c r="NRK20" s="192"/>
      <c r="NRL20" s="192"/>
      <c r="NRM20" s="192"/>
      <c r="NRN20" s="192"/>
      <c r="NRO20" s="192"/>
      <c r="NRP20" s="192"/>
      <c r="NRQ20" s="192"/>
      <c r="NRR20" s="192"/>
      <c r="NRS20" s="192"/>
      <c r="NRT20" s="192"/>
      <c r="NRU20" s="192"/>
      <c r="NRV20" s="192"/>
      <c r="NRW20" s="192"/>
      <c r="NRX20" s="192"/>
      <c r="NRY20" s="192"/>
      <c r="NRZ20" s="192"/>
      <c r="NSA20" s="192"/>
      <c r="NSB20" s="192"/>
      <c r="NSC20" s="192"/>
      <c r="NSD20" s="192"/>
      <c r="NSE20" s="192"/>
      <c r="NSF20" s="192"/>
      <c r="NSG20" s="192"/>
      <c r="NSH20" s="192"/>
      <c r="NSI20" s="192"/>
      <c r="NSJ20" s="192"/>
      <c r="NSK20" s="192"/>
      <c r="NSL20" s="192"/>
      <c r="NSM20" s="192"/>
      <c r="NSN20" s="192"/>
      <c r="NSO20" s="192"/>
      <c r="NSP20" s="192"/>
      <c r="NSQ20" s="192"/>
      <c r="NSR20" s="192"/>
      <c r="NSS20" s="192"/>
      <c r="NST20" s="192"/>
      <c r="NSU20" s="192"/>
      <c r="NSV20" s="192"/>
      <c r="NSW20" s="192"/>
      <c r="NSX20" s="192"/>
      <c r="NSY20" s="192"/>
      <c r="NSZ20" s="192"/>
      <c r="NTA20" s="192"/>
      <c r="NTB20" s="192"/>
      <c r="NTC20" s="192"/>
      <c r="NTD20" s="192"/>
      <c r="NTE20" s="192"/>
      <c r="NTF20" s="192"/>
      <c r="NTG20" s="192"/>
      <c r="NTH20" s="192"/>
      <c r="NTI20" s="192"/>
      <c r="NTJ20" s="192"/>
      <c r="NTK20" s="192"/>
      <c r="NTL20" s="192"/>
      <c r="NTM20" s="192"/>
      <c r="NTN20" s="192"/>
      <c r="NTO20" s="192"/>
      <c r="NTP20" s="192"/>
      <c r="NTQ20" s="192"/>
      <c r="NTR20" s="192"/>
      <c r="NTS20" s="192"/>
      <c r="NTT20" s="192"/>
      <c r="NTU20" s="192"/>
      <c r="NTV20" s="192"/>
      <c r="NTW20" s="192"/>
      <c r="NTX20" s="192"/>
      <c r="NTY20" s="192"/>
      <c r="NTZ20" s="192"/>
      <c r="NUA20" s="192"/>
      <c r="NUB20" s="192"/>
      <c r="NUC20" s="192"/>
      <c r="NUD20" s="192"/>
      <c r="NUE20" s="192"/>
      <c r="NUF20" s="192"/>
      <c r="NUG20" s="192"/>
      <c r="NUH20" s="192"/>
      <c r="NUI20" s="192"/>
      <c r="NUJ20" s="192"/>
      <c r="NUK20" s="192"/>
      <c r="NUL20" s="192"/>
      <c r="NUM20" s="192"/>
      <c r="NUN20" s="192"/>
      <c r="NUO20" s="192"/>
      <c r="NUP20" s="192"/>
      <c r="NUQ20" s="192"/>
      <c r="NUR20" s="192"/>
      <c r="NUS20" s="192"/>
      <c r="NUT20" s="192"/>
      <c r="NUU20" s="192"/>
      <c r="NUV20" s="192"/>
      <c r="NUW20" s="192"/>
      <c r="NUX20" s="192"/>
      <c r="NUY20" s="192"/>
      <c r="NUZ20" s="192"/>
      <c r="NVA20" s="192"/>
      <c r="NVB20" s="192"/>
      <c r="NVC20" s="192"/>
      <c r="NVD20" s="192"/>
      <c r="NVE20" s="192"/>
      <c r="NVF20" s="192"/>
      <c r="NVG20" s="192"/>
      <c r="NVH20" s="192"/>
      <c r="NVI20" s="192"/>
      <c r="NVJ20" s="192"/>
      <c r="NVK20" s="192"/>
      <c r="NVL20" s="192"/>
      <c r="NVM20" s="192"/>
      <c r="NVN20" s="192"/>
      <c r="NVO20" s="192"/>
      <c r="NVP20" s="192"/>
      <c r="NVQ20" s="192"/>
      <c r="NVR20" s="192"/>
      <c r="NVS20" s="192"/>
      <c r="NVT20" s="192"/>
      <c r="NVU20" s="192"/>
      <c r="NVV20" s="192"/>
      <c r="NVW20" s="192"/>
      <c r="NVX20" s="192"/>
      <c r="NVY20" s="192"/>
      <c r="NVZ20" s="192"/>
      <c r="NWA20" s="192"/>
      <c r="NWB20" s="192"/>
      <c r="NWC20" s="192"/>
      <c r="NWD20" s="192"/>
      <c r="NWE20" s="192"/>
      <c r="NWF20" s="192"/>
      <c r="NWG20" s="192"/>
      <c r="NWH20" s="192"/>
      <c r="NWI20" s="192"/>
      <c r="NWJ20" s="192"/>
      <c r="NWK20" s="192"/>
      <c r="NWL20" s="192"/>
      <c r="NWM20" s="192"/>
      <c r="NWN20" s="192"/>
      <c r="NWO20" s="192"/>
      <c r="NWP20" s="192"/>
      <c r="NWQ20" s="192"/>
      <c r="NWR20" s="192"/>
      <c r="NWS20" s="192"/>
      <c r="NWT20" s="192"/>
      <c r="NWU20" s="192"/>
      <c r="NWV20" s="192"/>
      <c r="NWW20" s="192"/>
      <c r="NWX20" s="192"/>
      <c r="NWY20" s="192"/>
      <c r="NWZ20" s="192"/>
      <c r="NXA20" s="192"/>
      <c r="NXB20" s="192"/>
      <c r="NXC20" s="192"/>
      <c r="NXD20" s="192"/>
      <c r="NXE20" s="192"/>
      <c r="NXF20" s="192"/>
      <c r="NXG20" s="192"/>
      <c r="NXH20" s="192"/>
      <c r="NXI20" s="192"/>
      <c r="NXJ20" s="192"/>
      <c r="NXK20" s="192"/>
      <c r="NXL20" s="192"/>
      <c r="NXM20" s="192"/>
      <c r="NXN20" s="192"/>
      <c r="NXO20" s="192"/>
      <c r="NXP20" s="192"/>
      <c r="NXQ20" s="192"/>
      <c r="NXR20" s="192"/>
      <c r="NXS20" s="192"/>
      <c r="NXT20" s="192"/>
      <c r="NXU20" s="192"/>
      <c r="NXV20" s="192"/>
      <c r="NXW20" s="192"/>
      <c r="NXX20" s="192"/>
      <c r="NXY20" s="192"/>
      <c r="NXZ20" s="192"/>
      <c r="NYA20" s="192"/>
      <c r="NYB20" s="192"/>
      <c r="NYC20" s="192"/>
      <c r="NYD20" s="192"/>
      <c r="NYE20" s="192"/>
      <c r="NYF20" s="192"/>
      <c r="NYG20" s="192"/>
      <c r="NYH20" s="192"/>
      <c r="NYI20" s="192"/>
      <c r="NYJ20" s="192"/>
      <c r="NYK20" s="192"/>
      <c r="NYL20" s="192"/>
      <c r="NYM20" s="192"/>
      <c r="NYN20" s="192"/>
      <c r="NYO20" s="192"/>
      <c r="NYP20" s="192"/>
      <c r="NYQ20" s="192"/>
      <c r="NYR20" s="192"/>
      <c r="NYS20" s="192"/>
      <c r="NYT20" s="192"/>
      <c r="NYU20" s="192"/>
      <c r="NYV20" s="192"/>
      <c r="NYW20" s="192"/>
      <c r="NYX20" s="192"/>
      <c r="NYY20" s="192"/>
      <c r="NYZ20" s="192"/>
      <c r="NZA20" s="192"/>
      <c r="NZB20" s="192"/>
      <c r="NZC20" s="192"/>
      <c r="NZD20" s="192"/>
      <c r="NZE20" s="192"/>
      <c r="NZF20" s="192"/>
      <c r="NZG20" s="192"/>
      <c r="NZH20" s="192"/>
      <c r="NZI20" s="192"/>
      <c r="NZJ20" s="192"/>
      <c r="NZK20" s="192"/>
      <c r="NZL20" s="192"/>
      <c r="NZM20" s="192"/>
      <c r="NZN20" s="192"/>
      <c r="NZO20" s="192"/>
      <c r="NZP20" s="192"/>
      <c r="NZQ20" s="192"/>
      <c r="NZR20" s="192"/>
      <c r="NZS20" s="192"/>
      <c r="NZT20" s="192"/>
      <c r="NZU20" s="192"/>
      <c r="NZV20" s="192"/>
      <c r="NZW20" s="192"/>
      <c r="NZX20" s="192"/>
      <c r="NZY20" s="192"/>
      <c r="NZZ20" s="192"/>
      <c r="OAA20" s="192"/>
      <c r="OAB20" s="192"/>
      <c r="OAC20" s="192"/>
      <c r="OAD20" s="192"/>
      <c r="OAE20" s="192"/>
      <c r="OAF20" s="192"/>
      <c r="OAG20" s="192"/>
      <c r="OAH20" s="192"/>
      <c r="OAI20" s="192"/>
      <c r="OAJ20" s="192"/>
      <c r="OAK20" s="192"/>
      <c r="OAL20" s="192"/>
      <c r="OAM20" s="192"/>
      <c r="OAN20" s="192"/>
      <c r="OAO20" s="192"/>
      <c r="OAP20" s="192"/>
      <c r="OAQ20" s="192"/>
      <c r="OAR20" s="192"/>
      <c r="OAS20" s="192"/>
      <c r="OAT20" s="192"/>
      <c r="OAU20" s="192"/>
      <c r="OAV20" s="192"/>
      <c r="OAW20" s="192"/>
      <c r="OAX20" s="192"/>
      <c r="OAY20" s="192"/>
      <c r="OAZ20" s="192"/>
      <c r="OBA20" s="192"/>
      <c r="OBB20" s="192"/>
      <c r="OBC20" s="192"/>
      <c r="OBD20" s="192"/>
      <c r="OBE20" s="192"/>
      <c r="OBF20" s="192"/>
      <c r="OBG20" s="192"/>
      <c r="OBH20" s="192"/>
      <c r="OBI20" s="192"/>
      <c r="OBJ20" s="192"/>
      <c r="OBK20" s="192"/>
      <c r="OBL20" s="192"/>
      <c r="OBM20" s="192"/>
      <c r="OBN20" s="192"/>
      <c r="OBO20" s="192"/>
      <c r="OBP20" s="192"/>
      <c r="OBQ20" s="192"/>
      <c r="OBR20" s="192"/>
      <c r="OBS20" s="192"/>
      <c r="OBT20" s="192"/>
      <c r="OBU20" s="192"/>
      <c r="OBV20" s="192"/>
      <c r="OBW20" s="192"/>
      <c r="OBX20" s="192"/>
      <c r="OBY20" s="192"/>
      <c r="OBZ20" s="192"/>
      <c r="OCA20" s="192"/>
      <c r="OCB20" s="192"/>
      <c r="OCC20" s="192"/>
      <c r="OCD20" s="192"/>
      <c r="OCE20" s="192"/>
      <c r="OCF20" s="192"/>
      <c r="OCG20" s="192"/>
      <c r="OCH20" s="192"/>
      <c r="OCI20" s="192"/>
      <c r="OCJ20" s="192"/>
      <c r="OCK20" s="192"/>
      <c r="OCL20" s="192"/>
      <c r="OCM20" s="192"/>
      <c r="OCN20" s="192"/>
      <c r="OCO20" s="192"/>
      <c r="OCP20" s="192"/>
      <c r="OCQ20" s="192"/>
      <c r="OCR20" s="192"/>
      <c r="OCS20" s="192"/>
      <c r="OCT20" s="192"/>
      <c r="OCU20" s="192"/>
      <c r="OCV20" s="192"/>
      <c r="OCW20" s="192"/>
      <c r="OCX20" s="192"/>
      <c r="OCY20" s="192"/>
      <c r="OCZ20" s="192"/>
      <c r="ODA20" s="192"/>
      <c r="ODB20" s="192"/>
      <c r="ODC20" s="192"/>
      <c r="ODD20" s="192"/>
      <c r="ODE20" s="192"/>
      <c r="ODF20" s="192"/>
      <c r="ODG20" s="192"/>
      <c r="ODH20" s="192"/>
      <c r="ODI20" s="192"/>
      <c r="ODJ20" s="192"/>
      <c r="ODK20" s="192"/>
      <c r="ODL20" s="192"/>
      <c r="ODM20" s="192"/>
      <c r="ODN20" s="192"/>
      <c r="ODO20" s="192"/>
      <c r="ODP20" s="192"/>
      <c r="ODQ20" s="192"/>
      <c r="ODR20" s="192"/>
      <c r="ODS20" s="192"/>
      <c r="ODT20" s="192"/>
      <c r="ODU20" s="192"/>
      <c r="ODV20" s="192"/>
      <c r="ODW20" s="192"/>
      <c r="ODX20" s="192"/>
      <c r="ODY20" s="192"/>
      <c r="ODZ20" s="192"/>
      <c r="OEA20" s="192"/>
      <c r="OEB20" s="192"/>
      <c r="OEC20" s="192"/>
      <c r="OED20" s="192"/>
      <c r="OEE20" s="192"/>
      <c r="OEF20" s="192"/>
      <c r="OEG20" s="192"/>
      <c r="OEH20" s="192"/>
      <c r="OEI20" s="192"/>
      <c r="OEJ20" s="192"/>
      <c r="OEK20" s="192"/>
      <c r="OEL20" s="192"/>
      <c r="OEM20" s="192"/>
      <c r="OEN20" s="192"/>
      <c r="OEO20" s="192"/>
      <c r="OEP20" s="192"/>
      <c r="OEQ20" s="192"/>
      <c r="OER20" s="192"/>
      <c r="OES20" s="192"/>
      <c r="OET20" s="192"/>
      <c r="OEU20" s="192"/>
      <c r="OEV20" s="192"/>
      <c r="OEW20" s="192"/>
      <c r="OEX20" s="192"/>
      <c r="OEY20" s="192"/>
      <c r="OEZ20" s="192"/>
      <c r="OFA20" s="192"/>
      <c r="OFB20" s="192"/>
      <c r="OFC20" s="192"/>
      <c r="OFD20" s="192"/>
      <c r="OFE20" s="192"/>
      <c r="OFF20" s="192"/>
      <c r="OFG20" s="192"/>
      <c r="OFH20" s="192"/>
      <c r="OFI20" s="192"/>
      <c r="OFJ20" s="192"/>
      <c r="OFK20" s="192"/>
      <c r="OFL20" s="192"/>
      <c r="OFM20" s="192"/>
      <c r="OFN20" s="192"/>
      <c r="OFO20" s="192"/>
      <c r="OFP20" s="192"/>
      <c r="OFQ20" s="192"/>
      <c r="OFR20" s="192"/>
      <c r="OFS20" s="192"/>
      <c r="OFT20" s="192"/>
      <c r="OFU20" s="192"/>
      <c r="OFV20" s="192"/>
      <c r="OFW20" s="192"/>
      <c r="OFX20" s="192"/>
      <c r="OFY20" s="192"/>
      <c r="OFZ20" s="192"/>
      <c r="OGA20" s="192"/>
      <c r="OGB20" s="192"/>
      <c r="OGC20" s="192"/>
      <c r="OGD20" s="192"/>
      <c r="OGE20" s="192"/>
      <c r="OGF20" s="192"/>
      <c r="OGG20" s="192"/>
      <c r="OGH20" s="192"/>
      <c r="OGI20" s="192"/>
      <c r="OGJ20" s="192"/>
      <c r="OGK20" s="192"/>
      <c r="OGL20" s="192"/>
      <c r="OGM20" s="192"/>
      <c r="OGN20" s="192"/>
      <c r="OGO20" s="192"/>
      <c r="OGP20" s="192"/>
      <c r="OGQ20" s="192"/>
      <c r="OGR20" s="192"/>
      <c r="OGS20" s="192"/>
      <c r="OGT20" s="192"/>
      <c r="OGU20" s="192"/>
      <c r="OGV20" s="192"/>
      <c r="OGW20" s="192"/>
      <c r="OGX20" s="192"/>
      <c r="OGY20" s="192"/>
      <c r="OGZ20" s="192"/>
      <c r="OHA20" s="192"/>
      <c r="OHB20" s="192"/>
      <c r="OHC20" s="192"/>
      <c r="OHD20" s="192"/>
      <c r="OHE20" s="192"/>
      <c r="OHF20" s="192"/>
      <c r="OHG20" s="192"/>
      <c r="OHH20" s="192"/>
      <c r="OHI20" s="192"/>
      <c r="OHJ20" s="192"/>
      <c r="OHK20" s="192"/>
      <c r="OHL20" s="192"/>
      <c r="OHM20" s="192"/>
      <c r="OHN20" s="192"/>
      <c r="OHO20" s="192"/>
      <c r="OHP20" s="192"/>
      <c r="OHQ20" s="192"/>
      <c r="OHR20" s="192"/>
      <c r="OHS20" s="192"/>
      <c r="OHT20" s="192"/>
      <c r="OHU20" s="192"/>
      <c r="OHV20" s="192"/>
      <c r="OHW20" s="192"/>
      <c r="OHX20" s="192"/>
      <c r="OHY20" s="192"/>
      <c r="OHZ20" s="192"/>
      <c r="OIA20" s="192"/>
      <c r="OIB20" s="192"/>
      <c r="OIC20" s="192"/>
      <c r="OID20" s="192"/>
      <c r="OIE20" s="192"/>
      <c r="OIF20" s="192"/>
      <c r="OIG20" s="192"/>
      <c r="OIH20" s="192"/>
      <c r="OII20" s="192"/>
      <c r="OIJ20" s="192"/>
      <c r="OIK20" s="192"/>
      <c r="OIL20" s="192"/>
      <c r="OIM20" s="192"/>
      <c r="OIN20" s="192"/>
      <c r="OIO20" s="192"/>
      <c r="OIP20" s="192"/>
      <c r="OIQ20" s="192"/>
      <c r="OIR20" s="192"/>
      <c r="OIS20" s="192"/>
      <c r="OIT20" s="192"/>
      <c r="OIU20" s="192"/>
      <c r="OIV20" s="192"/>
      <c r="OIW20" s="192"/>
      <c r="OIX20" s="192"/>
      <c r="OIY20" s="192"/>
      <c r="OIZ20" s="192"/>
      <c r="OJA20" s="192"/>
      <c r="OJB20" s="192"/>
      <c r="OJC20" s="192"/>
      <c r="OJD20" s="192"/>
      <c r="OJE20" s="192"/>
      <c r="OJF20" s="192"/>
      <c r="OJG20" s="192"/>
      <c r="OJH20" s="192"/>
      <c r="OJI20" s="192"/>
      <c r="OJJ20" s="192"/>
      <c r="OJK20" s="192"/>
      <c r="OJL20" s="192"/>
      <c r="OJM20" s="192"/>
      <c r="OJN20" s="192"/>
      <c r="OJO20" s="192"/>
      <c r="OJP20" s="192"/>
      <c r="OJQ20" s="192"/>
      <c r="OJR20" s="192"/>
      <c r="OJS20" s="192"/>
      <c r="OJT20" s="192"/>
      <c r="OJU20" s="192"/>
      <c r="OJV20" s="192"/>
      <c r="OJW20" s="192"/>
      <c r="OJX20" s="192"/>
      <c r="OJY20" s="192"/>
      <c r="OJZ20" s="192"/>
      <c r="OKA20" s="192"/>
      <c r="OKB20" s="192"/>
      <c r="OKC20" s="192"/>
      <c r="OKD20" s="192"/>
      <c r="OKE20" s="192"/>
      <c r="OKF20" s="192"/>
      <c r="OKG20" s="192"/>
      <c r="OKH20" s="192"/>
      <c r="OKI20" s="192"/>
      <c r="OKJ20" s="192"/>
      <c r="OKK20" s="192"/>
      <c r="OKL20" s="192"/>
      <c r="OKM20" s="192"/>
      <c r="OKN20" s="192"/>
      <c r="OKO20" s="192"/>
      <c r="OKP20" s="192"/>
      <c r="OKQ20" s="192"/>
      <c r="OKR20" s="192"/>
      <c r="OKS20" s="192"/>
      <c r="OKT20" s="192"/>
      <c r="OKU20" s="192"/>
      <c r="OKV20" s="192"/>
      <c r="OKW20" s="192"/>
      <c r="OKX20" s="192"/>
      <c r="OKY20" s="192"/>
      <c r="OKZ20" s="192"/>
      <c r="OLA20" s="192"/>
      <c r="OLB20" s="192"/>
      <c r="OLC20" s="192"/>
      <c r="OLD20" s="192"/>
      <c r="OLE20" s="192"/>
      <c r="OLF20" s="192"/>
      <c r="OLG20" s="192"/>
      <c r="OLH20" s="192"/>
      <c r="OLI20" s="192"/>
      <c r="OLJ20" s="192"/>
      <c r="OLK20" s="192"/>
      <c r="OLL20" s="192"/>
      <c r="OLM20" s="192"/>
      <c r="OLN20" s="192"/>
      <c r="OLO20" s="192"/>
      <c r="OLP20" s="192"/>
      <c r="OLQ20" s="192"/>
      <c r="OLR20" s="192"/>
      <c r="OLS20" s="192"/>
      <c r="OLT20" s="192"/>
      <c r="OLU20" s="192"/>
      <c r="OLV20" s="192"/>
      <c r="OLW20" s="192"/>
      <c r="OLX20" s="192"/>
      <c r="OLY20" s="192"/>
      <c r="OLZ20" s="192"/>
      <c r="OMA20" s="192"/>
      <c r="OMB20" s="192"/>
      <c r="OMC20" s="192"/>
      <c r="OMD20" s="192"/>
      <c r="OME20" s="192"/>
      <c r="OMF20" s="192"/>
      <c r="OMG20" s="192"/>
      <c r="OMH20" s="192"/>
      <c r="OMI20" s="192"/>
      <c r="OMJ20" s="192"/>
      <c r="OMK20" s="192"/>
      <c r="OML20" s="192"/>
      <c r="OMM20" s="192"/>
      <c r="OMN20" s="192"/>
      <c r="OMO20" s="192"/>
      <c r="OMP20" s="192"/>
      <c r="OMQ20" s="192"/>
      <c r="OMR20" s="192"/>
      <c r="OMS20" s="192"/>
      <c r="OMT20" s="192"/>
      <c r="OMU20" s="192"/>
      <c r="OMV20" s="192"/>
      <c r="OMW20" s="192"/>
      <c r="OMX20" s="192"/>
      <c r="OMY20" s="192"/>
      <c r="OMZ20" s="192"/>
      <c r="ONA20" s="192"/>
      <c r="ONB20" s="192"/>
      <c r="ONC20" s="192"/>
      <c r="OND20" s="192"/>
      <c r="ONE20" s="192"/>
      <c r="ONF20" s="192"/>
      <c r="ONG20" s="192"/>
      <c r="ONH20" s="192"/>
      <c r="ONI20" s="192"/>
      <c r="ONJ20" s="192"/>
      <c r="ONK20" s="192"/>
      <c r="ONL20" s="192"/>
      <c r="ONM20" s="192"/>
      <c r="ONN20" s="192"/>
      <c r="ONO20" s="192"/>
      <c r="ONP20" s="192"/>
      <c r="ONQ20" s="192"/>
      <c r="ONR20" s="192"/>
      <c r="ONS20" s="192"/>
      <c r="ONT20" s="192"/>
      <c r="ONU20" s="192"/>
      <c r="ONV20" s="192"/>
      <c r="ONW20" s="192"/>
      <c r="ONX20" s="192"/>
      <c r="ONY20" s="192"/>
      <c r="ONZ20" s="192"/>
      <c r="OOA20" s="192"/>
      <c r="OOB20" s="192"/>
      <c r="OOC20" s="192"/>
      <c r="OOD20" s="192"/>
      <c r="OOE20" s="192"/>
      <c r="OOF20" s="192"/>
      <c r="OOG20" s="192"/>
      <c r="OOH20" s="192"/>
      <c r="OOI20" s="192"/>
      <c r="OOJ20" s="192"/>
      <c r="OOK20" s="192"/>
      <c r="OOL20" s="192"/>
      <c r="OOM20" s="192"/>
      <c r="OON20" s="192"/>
      <c r="OOO20" s="192"/>
      <c r="OOP20" s="192"/>
      <c r="OOQ20" s="192"/>
      <c r="OOR20" s="192"/>
      <c r="OOS20" s="192"/>
      <c r="OOT20" s="192"/>
      <c r="OOU20" s="192"/>
      <c r="OOV20" s="192"/>
      <c r="OOW20" s="192"/>
      <c r="OOX20" s="192"/>
      <c r="OOY20" s="192"/>
      <c r="OOZ20" s="192"/>
      <c r="OPA20" s="192"/>
      <c r="OPB20" s="192"/>
      <c r="OPC20" s="192"/>
      <c r="OPD20" s="192"/>
      <c r="OPE20" s="192"/>
      <c r="OPF20" s="192"/>
      <c r="OPG20" s="192"/>
      <c r="OPH20" s="192"/>
      <c r="OPI20" s="192"/>
      <c r="OPJ20" s="192"/>
      <c r="OPK20" s="192"/>
      <c r="OPL20" s="192"/>
      <c r="OPM20" s="192"/>
      <c r="OPN20" s="192"/>
      <c r="OPO20" s="192"/>
      <c r="OPP20" s="192"/>
      <c r="OPQ20" s="192"/>
      <c r="OPR20" s="192"/>
      <c r="OPS20" s="192"/>
      <c r="OPT20" s="192"/>
      <c r="OPU20" s="192"/>
      <c r="OPV20" s="192"/>
      <c r="OPW20" s="192"/>
      <c r="OPX20" s="192"/>
      <c r="OPY20" s="192"/>
      <c r="OPZ20" s="192"/>
      <c r="OQA20" s="192"/>
      <c r="OQB20" s="192"/>
      <c r="OQC20" s="192"/>
      <c r="OQD20" s="192"/>
      <c r="OQE20" s="192"/>
      <c r="OQF20" s="192"/>
      <c r="OQG20" s="192"/>
      <c r="OQH20" s="192"/>
      <c r="OQI20" s="192"/>
      <c r="OQJ20" s="192"/>
      <c r="OQK20" s="192"/>
      <c r="OQL20" s="192"/>
      <c r="OQM20" s="192"/>
      <c r="OQN20" s="192"/>
      <c r="OQO20" s="192"/>
      <c r="OQP20" s="192"/>
      <c r="OQQ20" s="192"/>
      <c r="OQR20" s="192"/>
      <c r="OQS20" s="192"/>
      <c r="OQT20" s="192"/>
      <c r="OQU20" s="192"/>
      <c r="OQV20" s="192"/>
      <c r="OQW20" s="192"/>
      <c r="OQX20" s="192"/>
      <c r="OQY20" s="192"/>
      <c r="OQZ20" s="192"/>
      <c r="ORA20" s="192"/>
      <c r="ORB20" s="192"/>
      <c r="ORC20" s="192"/>
      <c r="ORD20" s="192"/>
      <c r="ORE20" s="192"/>
      <c r="ORF20" s="192"/>
      <c r="ORG20" s="192"/>
      <c r="ORH20" s="192"/>
      <c r="ORI20" s="192"/>
      <c r="ORJ20" s="192"/>
      <c r="ORK20" s="192"/>
      <c r="ORL20" s="192"/>
      <c r="ORM20" s="192"/>
      <c r="ORN20" s="192"/>
      <c r="ORO20" s="192"/>
      <c r="ORP20" s="192"/>
      <c r="ORQ20" s="192"/>
      <c r="ORR20" s="192"/>
      <c r="ORS20" s="192"/>
      <c r="ORT20" s="192"/>
      <c r="ORU20" s="192"/>
      <c r="ORV20" s="192"/>
      <c r="ORW20" s="192"/>
      <c r="ORX20" s="192"/>
      <c r="ORY20" s="192"/>
      <c r="ORZ20" s="192"/>
      <c r="OSA20" s="192"/>
      <c r="OSB20" s="192"/>
      <c r="OSC20" s="192"/>
      <c r="OSD20" s="192"/>
      <c r="OSE20" s="192"/>
      <c r="OSF20" s="192"/>
      <c r="OSG20" s="192"/>
      <c r="OSH20" s="192"/>
      <c r="OSI20" s="192"/>
      <c r="OSJ20" s="192"/>
      <c r="OSK20" s="192"/>
      <c r="OSL20" s="192"/>
      <c r="OSM20" s="192"/>
      <c r="OSN20" s="192"/>
      <c r="OSO20" s="192"/>
      <c r="OSP20" s="192"/>
      <c r="OSQ20" s="192"/>
      <c r="OSR20" s="192"/>
      <c r="OSS20" s="192"/>
      <c r="OST20" s="192"/>
      <c r="OSU20" s="192"/>
      <c r="OSV20" s="192"/>
      <c r="OSW20" s="192"/>
      <c r="OSX20" s="192"/>
      <c r="OSY20" s="192"/>
      <c r="OSZ20" s="192"/>
      <c r="OTA20" s="192"/>
      <c r="OTB20" s="192"/>
      <c r="OTC20" s="192"/>
      <c r="OTD20" s="192"/>
      <c r="OTE20" s="192"/>
      <c r="OTF20" s="192"/>
      <c r="OTG20" s="192"/>
      <c r="OTH20" s="192"/>
      <c r="OTI20" s="192"/>
      <c r="OTJ20" s="192"/>
      <c r="OTK20" s="192"/>
      <c r="OTL20" s="192"/>
      <c r="OTM20" s="192"/>
      <c r="OTN20" s="192"/>
      <c r="OTO20" s="192"/>
      <c r="OTP20" s="192"/>
      <c r="OTQ20" s="192"/>
      <c r="OTR20" s="192"/>
      <c r="OTS20" s="192"/>
      <c r="OTT20" s="192"/>
      <c r="OTU20" s="192"/>
      <c r="OTV20" s="192"/>
      <c r="OTW20" s="192"/>
      <c r="OTX20" s="192"/>
      <c r="OTY20" s="192"/>
      <c r="OTZ20" s="192"/>
      <c r="OUA20" s="192"/>
      <c r="OUB20" s="192"/>
      <c r="OUC20" s="192"/>
      <c r="OUD20" s="192"/>
      <c r="OUE20" s="192"/>
      <c r="OUF20" s="192"/>
      <c r="OUG20" s="192"/>
      <c r="OUH20" s="192"/>
      <c r="OUI20" s="192"/>
      <c r="OUJ20" s="192"/>
      <c r="OUK20" s="192"/>
      <c r="OUL20" s="192"/>
      <c r="OUM20" s="192"/>
      <c r="OUN20" s="192"/>
      <c r="OUO20" s="192"/>
      <c r="OUP20" s="192"/>
      <c r="OUQ20" s="192"/>
      <c r="OUR20" s="192"/>
      <c r="OUS20" s="192"/>
      <c r="OUT20" s="192"/>
      <c r="OUU20" s="192"/>
      <c r="OUV20" s="192"/>
      <c r="OUW20" s="192"/>
      <c r="OUX20" s="192"/>
      <c r="OUY20" s="192"/>
      <c r="OUZ20" s="192"/>
      <c r="OVA20" s="192"/>
      <c r="OVB20" s="192"/>
      <c r="OVC20" s="192"/>
      <c r="OVD20" s="192"/>
      <c r="OVE20" s="192"/>
      <c r="OVF20" s="192"/>
      <c r="OVG20" s="192"/>
      <c r="OVH20" s="192"/>
      <c r="OVI20" s="192"/>
      <c r="OVJ20" s="192"/>
      <c r="OVK20" s="192"/>
      <c r="OVL20" s="192"/>
      <c r="OVM20" s="192"/>
      <c r="OVN20" s="192"/>
      <c r="OVO20" s="192"/>
      <c r="OVP20" s="192"/>
      <c r="OVQ20" s="192"/>
      <c r="OVR20" s="192"/>
      <c r="OVS20" s="192"/>
      <c r="OVT20" s="192"/>
      <c r="OVU20" s="192"/>
      <c r="OVV20" s="192"/>
      <c r="OVW20" s="192"/>
      <c r="OVX20" s="192"/>
      <c r="OVY20" s="192"/>
      <c r="OVZ20" s="192"/>
      <c r="OWA20" s="192"/>
      <c r="OWB20" s="192"/>
      <c r="OWC20" s="192"/>
      <c r="OWD20" s="192"/>
      <c r="OWE20" s="192"/>
      <c r="OWF20" s="192"/>
      <c r="OWG20" s="192"/>
      <c r="OWH20" s="192"/>
      <c r="OWI20" s="192"/>
      <c r="OWJ20" s="192"/>
      <c r="OWK20" s="192"/>
      <c r="OWL20" s="192"/>
      <c r="OWM20" s="192"/>
      <c r="OWN20" s="192"/>
      <c r="OWO20" s="192"/>
      <c r="OWP20" s="192"/>
      <c r="OWQ20" s="192"/>
      <c r="OWR20" s="192"/>
      <c r="OWS20" s="192"/>
      <c r="OWT20" s="192"/>
      <c r="OWU20" s="192"/>
      <c r="OWV20" s="192"/>
      <c r="OWW20" s="192"/>
      <c r="OWX20" s="192"/>
      <c r="OWY20" s="192"/>
      <c r="OWZ20" s="192"/>
      <c r="OXA20" s="192"/>
      <c r="OXB20" s="192"/>
      <c r="OXC20" s="192"/>
      <c r="OXD20" s="192"/>
      <c r="OXE20" s="192"/>
      <c r="OXF20" s="192"/>
      <c r="OXG20" s="192"/>
      <c r="OXH20" s="192"/>
      <c r="OXI20" s="192"/>
      <c r="OXJ20" s="192"/>
      <c r="OXK20" s="192"/>
      <c r="OXL20" s="192"/>
      <c r="OXM20" s="192"/>
      <c r="OXN20" s="192"/>
      <c r="OXO20" s="192"/>
      <c r="OXP20" s="192"/>
      <c r="OXQ20" s="192"/>
      <c r="OXR20" s="192"/>
      <c r="OXS20" s="192"/>
      <c r="OXT20" s="192"/>
      <c r="OXU20" s="192"/>
      <c r="OXV20" s="192"/>
      <c r="OXW20" s="192"/>
      <c r="OXX20" s="192"/>
      <c r="OXY20" s="192"/>
      <c r="OXZ20" s="192"/>
      <c r="OYA20" s="192"/>
      <c r="OYB20" s="192"/>
      <c r="OYC20" s="192"/>
      <c r="OYD20" s="192"/>
      <c r="OYE20" s="192"/>
      <c r="OYF20" s="192"/>
      <c r="OYG20" s="192"/>
      <c r="OYH20" s="192"/>
      <c r="OYI20" s="192"/>
      <c r="OYJ20" s="192"/>
      <c r="OYK20" s="192"/>
      <c r="OYL20" s="192"/>
      <c r="OYM20" s="192"/>
      <c r="OYN20" s="192"/>
      <c r="OYO20" s="192"/>
      <c r="OYP20" s="192"/>
      <c r="OYQ20" s="192"/>
      <c r="OYR20" s="192"/>
      <c r="OYS20" s="192"/>
      <c r="OYT20" s="192"/>
      <c r="OYU20" s="192"/>
      <c r="OYV20" s="192"/>
      <c r="OYW20" s="192"/>
      <c r="OYX20" s="192"/>
      <c r="OYY20" s="192"/>
      <c r="OYZ20" s="192"/>
      <c r="OZA20" s="192"/>
      <c r="OZB20" s="192"/>
      <c r="OZC20" s="192"/>
      <c r="OZD20" s="192"/>
      <c r="OZE20" s="192"/>
      <c r="OZF20" s="192"/>
      <c r="OZG20" s="192"/>
      <c r="OZH20" s="192"/>
      <c r="OZI20" s="192"/>
      <c r="OZJ20" s="192"/>
      <c r="OZK20" s="192"/>
      <c r="OZL20" s="192"/>
      <c r="OZM20" s="192"/>
      <c r="OZN20" s="192"/>
      <c r="OZO20" s="192"/>
      <c r="OZP20" s="192"/>
      <c r="OZQ20" s="192"/>
      <c r="OZR20" s="192"/>
      <c r="OZS20" s="192"/>
      <c r="OZT20" s="192"/>
      <c r="OZU20" s="192"/>
      <c r="OZV20" s="192"/>
      <c r="OZW20" s="192"/>
      <c r="OZX20" s="192"/>
      <c r="OZY20" s="192"/>
      <c r="OZZ20" s="192"/>
      <c r="PAA20" s="192"/>
      <c r="PAB20" s="192"/>
      <c r="PAC20" s="192"/>
      <c r="PAD20" s="192"/>
      <c r="PAE20" s="192"/>
      <c r="PAF20" s="192"/>
      <c r="PAG20" s="192"/>
      <c r="PAH20" s="192"/>
      <c r="PAI20" s="192"/>
      <c r="PAJ20" s="192"/>
      <c r="PAK20" s="192"/>
      <c r="PAL20" s="192"/>
      <c r="PAM20" s="192"/>
      <c r="PAN20" s="192"/>
      <c r="PAO20" s="192"/>
      <c r="PAP20" s="192"/>
      <c r="PAQ20" s="192"/>
      <c r="PAR20" s="192"/>
      <c r="PAS20" s="192"/>
      <c r="PAT20" s="192"/>
      <c r="PAU20" s="192"/>
      <c r="PAV20" s="192"/>
      <c r="PAW20" s="192"/>
      <c r="PAX20" s="192"/>
      <c r="PAY20" s="192"/>
      <c r="PAZ20" s="192"/>
      <c r="PBA20" s="192"/>
      <c r="PBB20" s="192"/>
      <c r="PBC20" s="192"/>
      <c r="PBD20" s="192"/>
      <c r="PBE20" s="192"/>
      <c r="PBF20" s="192"/>
      <c r="PBG20" s="192"/>
      <c r="PBH20" s="192"/>
      <c r="PBI20" s="192"/>
      <c r="PBJ20" s="192"/>
      <c r="PBK20" s="192"/>
      <c r="PBL20" s="192"/>
      <c r="PBM20" s="192"/>
      <c r="PBN20" s="192"/>
      <c r="PBO20" s="192"/>
      <c r="PBP20" s="192"/>
      <c r="PBQ20" s="192"/>
      <c r="PBR20" s="192"/>
      <c r="PBS20" s="192"/>
      <c r="PBT20" s="192"/>
      <c r="PBU20" s="192"/>
      <c r="PBV20" s="192"/>
      <c r="PBW20" s="192"/>
      <c r="PBX20" s="192"/>
      <c r="PBY20" s="192"/>
      <c r="PBZ20" s="192"/>
      <c r="PCA20" s="192"/>
      <c r="PCB20" s="192"/>
      <c r="PCC20" s="192"/>
      <c r="PCD20" s="192"/>
      <c r="PCE20" s="192"/>
      <c r="PCF20" s="192"/>
      <c r="PCG20" s="192"/>
      <c r="PCH20" s="192"/>
      <c r="PCI20" s="192"/>
      <c r="PCJ20" s="192"/>
      <c r="PCK20" s="192"/>
      <c r="PCL20" s="192"/>
      <c r="PCM20" s="192"/>
      <c r="PCN20" s="192"/>
      <c r="PCO20" s="192"/>
      <c r="PCP20" s="192"/>
      <c r="PCQ20" s="192"/>
      <c r="PCR20" s="192"/>
      <c r="PCS20" s="192"/>
      <c r="PCT20" s="192"/>
      <c r="PCU20" s="192"/>
      <c r="PCV20" s="192"/>
      <c r="PCW20" s="192"/>
      <c r="PCX20" s="192"/>
      <c r="PCY20" s="192"/>
      <c r="PCZ20" s="192"/>
      <c r="PDA20" s="192"/>
      <c r="PDB20" s="192"/>
      <c r="PDC20" s="192"/>
      <c r="PDD20" s="192"/>
      <c r="PDE20" s="192"/>
      <c r="PDF20" s="192"/>
      <c r="PDG20" s="192"/>
      <c r="PDH20" s="192"/>
      <c r="PDI20" s="192"/>
      <c r="PDJ20" s="192"/>
      <c r="PDK20" s="192"/>
      <c r="PDL20" s="192"/>
      <c r="PDM20" s="192"/>
      <c r="PDN20" s="192"/>
      <c r="PDO20" s="192"/>
      <c r="PDP20" s="192"/>
      <c r="PDQ20" s="192"/>
      <c r="PDR20" s="192"/>
      <c r="PDS20" s="192"/>
      <c r="PDT20" s="192"/>
      <c r="PDU20" s="192"/>
      <c r="PDV20" s="192"/>
      <c r="PDW20" s="192"/>
      <c r="PDX20" s="192"/>
      <c r="PDY20" s="192"/>
      <c r="PDZ20" s="192"/>
      <c r="PEA20" s="192"/>
      <c r="PEB20" s="192"/>
      <c r="PEC20" s="192"/>
      <c r="PED20" s="192"/>
      <c r="PEE20" s="192"/>
      <c r="PEF20" s="192"/>
      <c r="PEG20" s="192"/>
      <c r="PEH20" s="192"/>
      <c r="PEI20" s="192"/>
      <c r="PEJ20" s="192"/>
      <c r="PEK20" s="192"/>
      <c r="PEL20" s="192"/>
      <c r="PEM20" s="192"/>
      <c r="PEN20" s="192"/>
      <c r="PEO20" s="192"/>
      <c r="PEP20" s="192"/>
      <c r="PEQ20" s="192"/>
      <c r="PER20" s="192"/>
      <c r="PES20" s="192"/>
      <c r="PET20" s="192"/>
      <c r="PEU20" s="192"/>
      <c r="PEV20" s="192"/>
      <c r="PEW20" s="192"/>
      <c r="PEX20" s="192"/>
      <c r="PEY20" s="192"/>
      <c r="PEZ20" s="192"/>
      <c r="PFA20" s="192"/>
      <c r="PFB20" s="192"/>
      <c r="PFC20" s="192"/>
      <c r="PFD20" s="192"/>
      <c r="PFE20" s="192"/>
      <c r="PFF20" s="192"/>
      <c r="PFG20" s="192"/>
      <c r="PFH20" s="192"/>
      <c r="PFI20" s="192"/>
      <c r="PFJ20" s="192"/>
      <c r="PFK20" s="192"/>
      <c r="PFL20" s="192"/>
      <c r="PFM20" s="192"/>
      <c r="PFN20" s="192"/>
      <c r="PFO20" s="192"/>
      <c r="PFP20" s="192"/>
      <c r="PFQ20" s="192"/>
      <c r="PFR20" s="192"/>
      <c r="PFS20" s="192"/>
      <c r="PFT20" s="192"/>
      <c r="PFU20" s="192"/>
      <c r="PFV20" s="192"/>
      <c r="PFW20" s="192"/>
      <c r="PFX20" s="192"/>
      <c r="PFY20" s="192"/>
      <c r="PFZ20" s="192"/>
      <c r="PGA20" s="192"/>
      <c r="PGB20" s="192"/>
      <c r="PGC20" s="192"/>
      <c r="PGD20" s="192"/>
      <c r="PGE20" s="192"/>
      <c r="PGF20" s="192"/>
      <c r="PGG20" s="192"/>
      <c r="PGH20" s="192"/>
      <c r="PGI20" s="192"/>
      <c r="PGJ20" s="192"/>
      <c r="PGK20" s="192"/>
      <c r="PGL20" s="192"/>
      <c r="PGM20" s="192"/>
      <c r="PGN20" s="192"/>
      <c r="PGO20" s="192"/>
      <c r="PGP20" s="192"/>
      <c r="PGQ20" s="192"/>
      <c r="PGR20" s="192"/>
      <c r="PGS20" s="192"/>
      <c r="PGT20" s="192"/>
      <c r="PGU20" s="192"/>
      <c r="PGV20" s="192"/>
      <c r="PGW20" s="192"/>
      <c r="PGX20" s="192"/>
      <c r="PGY20" s="192"/>
      <c r="PGZ20" s="192"/>
      <c r="PHA20" s="192"/>
      <c r="PHB20" s="192"/>
      <c r="PHC20" s="192"/>
      <c r="PHD20" s="192"/>
      <c r="PHE20" s="192"/>
      <c r="PHF20" s="192"/>
      <c r="PHG20" s="192"/>
      <c r="PHH20" s="192"/>
      <c r="PHI20" s="192"/>
      <c r="PHJ20" s="192"/>
      <c r="PHK20" s="192"/>
      <c r="PHL20" s="192"/>
      <c r="PHM20" s="192"/>
      <c r="PHN20" s="192"/>
      <c r="PHO20" s="192"/>
      <c r="PHP20" s="192"/>
      <c r="PHQ20" s="192"/>
      <c r="PHR20" s="192"/>
      <c r="PHS20" s="192"/>
      <c r="PHT20" s="192"/>
      <c r="PHU20" s="192"/>
      <c r="PHV20" s="192"/>
      <c r="PHW20" s="192"/>
      <c r="PHX20" s="192"/>
      <c r="PHY20" s="192"/>
      <c r="PHZ20" s="192"/>
      <c r="PIA20" s="192"/>
      <c r="PIB20" s="192"/>
      <c r="PIC20" s="192"/>
      <c r="PID20" s="192"/>
      <c r="PIE20" s="192"/>
      <c r="PIF20" s="192"/>
      <c r="PIG20" s="192"/>
      <c r="PIH20" s="192"/>
      <c r="PII20" s="192"/>
      <c r="PIJ20" s="192"/>
      <c r="PIK20" s="192"/>
      <c r="PIL20" s="192"/>
      <c r="PIM20" s="192"/>
      <c r="PIN20" s="192"/>
      <c r="PIO20" s="192"/>
      <c r="PIP20" s="192"/>
      <c r="PIQ20" s="192"/>
      <c r="PIR20" s="192"/>
      <c r="PIS20" s="192"/>
      <c r="PIT20" s="192"/>
      <c r="PIU20" s="192"/>
      <c r="PIV20" s="192"/>
      <c r="PIW20" s="192"/>
      <c r="PIX20" s="192"/>
      <c r="PIY20" s="192"/>
      <c r="PIZ20" s="192"/>
      <c r="PJA20" s="192"/>
      <c r="PJB20" s="192"/>
      <c r="PJC20" s="192"/>
      <c r="PJD20" s="192"/>
      <c r="PJE20" s="192"/>
      <c r="PJF20" s="192"/>
      <c r="PJG20" s="192"/>
      <c r="PJH20" s="192"/>
      <c r="PJI20" s="192"/>
      <c r="PJJ20" s="192"/>
      <c r="PJK20" s="192"/>
      <c r="PJL20" s="192"/>
      <c r="PJM20" s="192"/>
      <c r="PJN20" s="192"/>
      <c r="PJO20" s="192"/>
      <c r="PJP20" s="192"/>
      <c r="PJQ20" s="192"/>
      <c r="PJR20" s="192"/>
      <c r="PJS20" s="192"/>
      <c r="PJT20" s="192"/>
      <c r="PJU20" s="192"/>
      <c r="PJV20" s="192"/>
      <c r="PJW20" s="192"/>
      <c r="PJX20" s="192"/>
      <c r="PJY20" s="192"/>
      <c r="PJZ20" s="192"/>
      <c r="PKA20" s="192"/>
      <c r="PKB20" s="192"/>
      <c r="PKC20" s="192"/>
      <c r="PKD20" s="192"/>
      <c r="PKE20" s="192"/>
      <c r="PKF20" s="192"/>
      <c r="PKG20" s="192"/>
      <c r="PKH20" s="192"/>
      <c r="PKI20" s="192"/>
      <c r="PKJ20" s="192"/>
      <c r="PKK20" s="192"/>
      <c r="PKL20" s="192"/>
      <c r="PKM20" s="192"/>
      <c r="PKN20" s="192"/>
      <c r="PKO20" s="192"/>
      <c r="PKP20" s="192"/>
      <c r="PKQ20" s="192"/>
      <c r="PKR20" s="192"/>
      <c r="PKS20" s="192"/>
      <c r="PKT20" s="192"/>
      <c r="PKU20" s="192"/>
      <c r="PKV20" s="192"/>
      <c r="PKW20" s="192"/>
      <c r="PKX20" s="192"/>
      <c r="PKY20" s="192"/>
      <c r="PKZ20" s="192"/>
      <c r="PLA20" s="192"/>
      <c r="PLB20" s="192"/>
      <c r="PLC20" s="192"/>
      <c r="PLD20" s="192"/>
      <c r="PLE20" s="192"/>
      <c r="PLF20" s="192"/>
      <c r="PLG20" s="192"/>
      <c r="PLH20" s="192"/>
      <c r="PLI20" s="192"/>
      <c r="PLJ20" s="192"/>
      <c r="PLK20" s="192"/>
      <c r="PLL20" s="192"/>
      <c r="PLM20" s="192"/>
      <c r="PLN20" s="192"/>
      <c r="PLO20" s="192"/>
      <c r="PLP20" s="192"/>
      <c r="PLQ20" s="192"/>
      <c r="PLR20" s="192"/>
      <c r="PLS20" s="192"/>
      <c r="PLT20" s="192"/>
      <c r="PLU20" s="192"/>
      <c r="PLV20" s="192"/>
      <c r="PLW20" s="192"/>
      <c r="PLX20" s="192"/>
      <c r="PLY20" s="192"/>
      <c r="PLZ20" s="192"/>
      <c r="PMA20" s="192"/>
      <c r="PMB20" s="192"/>
      <c r="PMC20" s="192"/>
      <c r="PMD20" s="192"/>
      <c r="PME20" s="192"/>
      <c r="PMF20" s="192"/>
      <c r="PMG20" s="192"/>
      <c r="PMH20" s="192"/>
      <c r="PMI20" s="192"/>
      <c r="PMJ20" s="192"/>
      <c r="PMK20" s="192"/>
      <c r="PML20" s="192"/>
      <c r="PMM20" s="192"/>
      <c r="PMN20" s="192"/>
      <c r="PMO20" s="192"/>
      <c r="PMP20" s="192"/>
      <c r="PMQ20" s="192"/>
      <c r="PMR20" s="192"/>
      <c r="PMS20" s="192"/>
      <c r="PMT20" s="192"/>
      <c r="PMU20" s="192"/>
      <c r="PMV20" s="192"/>
      <c r="PMW20" s="192"/>
      <c r="PMX20" s="192"/>
      <c r="PMY20" s="192"/>
      <c r="PMZ20" s="192"/>
      <c r="PNA20" s="192"/>
      <c r="PNB20" s="192"/>
      <c r="PNC20" s="192"/>
      <c r="PND20" s="192"/>
      <c r="PNE20" s="192"/>
      <c r="PNF20" s="192"/>
      <c r="PNG20" s="192"/>
      <c r="PNH20" s="192"/>
      <c r="PNI20" s="192"/>
      <c r="PNJ20" s="192"/>
      <c r="PNK20" s="192"/>
      <c r="PNL20" s="192"/>
      <c r="PNM20" s="192"/>
      <c r="PNN20" s="192"/>
      <c r="PNO20" s="192"/>
      <c r="PNP20" s="192"/>
      <c r="PNQ20" s="192"/>
      <c r="PNR20" s="192"/>
      <c r="PNS20" s="192"/>
      <c r="PNT20" s="192"/>
      <c r="PNU20" s="192"/>
      <c r="PNV20" s="192"/>
      <c r="PNW20" s="192"/>
      <c r="PNX20" s="192"/>
      <c r="PNY20" s="192"/>
      <c r="PNZ20" s="192"/>
      <c r="POA20" s="192"/>
      <c r="POB20" s="192"/>
      <c r="POC20" s="192"/>
      <c r="POD20" s="192"/>
      <c r="POE20" s="192"/>
      <c r="POF20" s="192"/>
      <c r="POG20" s="192"/>
      <c r="POH20" s="192"/>
      <c r="POI20" s="192"/>
      <c r="POJ20" s="192"/>
      <c r="POK20" s="192"/>
      <c r="POL20" s="192"/>
      <c r="POM20" s="192"/>
      <c r="PON20" s="192"/>
      <c r="POO20" s="192"/>
      <c r="POP20" s="192"/>
      <c r="POQ20" s="192"/>
      <c r="POR20" s="192"/>
      <c r="POS20" s="192"/>
      <c r="POT20" s="192"/>
      <c r="POU20" s="192"/>
      <c r="POV20" s="192"/>
      <c r="POW20" s="192"/>
      <c r="POX20" s="192"/>
      <c r="POY20" s="192"/>
      <c r="POZ20" s="192"/>
      <c r="PPA20" s="192"/>
      <c r="PPB20" s="192"/>
      <c r="PPC20" s="192"/>
      <c r="PPD20" s="192"/>
      <c r="PPE20" s="192"/>
      <c r="PPF20" s="192"/>
      <c r="PPG20" s="192"/>
      <c r="PPH20" s="192"/>
      <c r="PPI20" s="192"/>
      <c r="PPJ20" s="192"/>
      <c r="PPK20" s="192"/>
      <c r="PPL20" s="192"/>
      <c r="PPM20" s="192"/>
      <c r="PPN20" s="192"/>
      <c r="PPO20" s="192"/>
      <c r="PPP20" s="192"/>
      <c r="PPQ20" s="192"/>
      <c r="PPR20" s="192"/>
      <c r="PPS20" s="192"/>
      <c r="PPT20" s="192"/>
      <c r="PPU20" s="192"/>
      <c r="PPV20" s="192"/>
      <c r="PPW20" s="192"/>
      <c r="PPX20" s="192"/>
      <c r="PPY20" s="192"/>
      <c r="PPZ20" s="192"/>
      <c r="PQA20" s="192"/>
      <c r="PQB20" s="192"/>
      <c r="PQC20" s="192"/>
      <c r="PQD20" s="192"/>
      <c r="PQE20" s="192"/>
      <c r="PQF20" s="192"/>
      <c r="PQG20" s="192"/>
      <c r="PQH20" s="192"/>
      <c r="PQI20" s="192"/>
      <c r="PQJ20" s="192"/>
      <c r="PQK20" s="192"/>
      <c r="PQL20" s="192"/>
      <c r="PQM20" s="192"/>
      <c r="PQN20" s="192"/>
      <c r="PQO20" s="192"/>
      <c r="PQP20" s="192"/>
      <c r="PQQ20" s="192"/>
      <c r="PQR20" s="192"/>
      <c r="PQS20" s="192"/>
      <c r="PQT20" s="192"/>
      <c r="PQU20" s="192"/>
      <c r="PQV20" s="192"/>
      <c r="PQW20" s="192"/>
      <c r="PQX20" s="192"/>
      <c r="PQY20" s="192"/>
      <c r="PQZ20" s="192"/>
      <c r="PRA20" s="192"/>
      <c r="PRB20" s="192"/>
      <c r="PRC20" s="192"/>
      <c r="PRD20" s="192"/>
      <c r="PRE20" s="192"/>
      <c r="PRF20" s="192"/>
      <c r="PRG20" s="192"/>
      <c r="PRH20" s="192"/>
      <c r="PRI20" s="192"/>
      <c r="PRJ20" s="192"/>
      <c r="PRK20" s="192"/>
      <c r="PRL20" s="192"/>
      <c r="PRM20" s="192"/>
      <c r="PRN20" s="192"/>
      <c r="PRO20" s="192"/>
      <c r="PRP20" s="192"/>
      <c r="PRQ20" s="192"/>
      <c r="PRR20" s="192"/>
      <c r="PRS20" s="192"/>
      <c r="PRT20" s="192"/>
      <c r="PRU20" s="192"/>
      <c r="PRV20" s="192"/>
      <c r="PRW20" s="192"/>
      <c r="PRX20" s="192"/>
      <c r="PRY20" s="192"/>
      <c r="PRZ20" s="192"/>
      <c r="PSA20" s="192"/>
      <c r="PSB20" s="192"/>
      <c r="PSC20" s="192"/>
      <c r="PSD20" s="192"/>
      <c r="PSE20" s="192"/>
      <c r="PSF20" s="192"/>
      <c r="PSG20" s="192"/>
      <c r="PSH20" s="192"/>
      <c r="PSI20" s="192"/>
      <c r="PSJ20" s="192"/>
      <c r="PSK20" s="192"/>
      <c r="PSL20" s="192"/>
      <c r="PSM20" s="192"/>
      <c r="PSN20" s="192"/>
      <c r="PSO20" s="192"/>
      <c r="PSP20" s="192"/>
      <c r="PSQ20" s="192"/>
      <c r="PSR20" s="192"/>
      <c r="PSS20" s="192"/>
      <c r="PST20" s="192"/>
      <c r="PSU20" s="192"/>
      <c r="PSV20" s="192"/>
      <c r="PSW20" s="192"/>
      <c r="PSX20" s="192"/>
      <c r="PSY20" s="192"/>
      <c r="PSZ20" s="192"/>
      <c r="PTA20" s="192"/>
      <c r="PTB20" s="192"/>
      <c r="PTC20" s="192"/>
      <c r="PTD20" s="192"/>
      <c r="PTE20" s="192"/>
      <c r="PTF20" s="192"/>
      <c r="PTG20" s="192"/>
      <c r="PTH20" s="192"/>
      <c r="PTI20" s="192"/>
      <c r="PTJ20" s="192"/>
      <c r="PTK20" s="192"/>
      <c r="PTL20" s="192"/>
      <c r="PTM20" s="192"/>
      <c r="PTN20" s="192"/>
      <c r="PTO20" s="192"/>
      <c r="PTP20" s="192"/>
      <c r="PTQ20" s="192"/>
      <c r="PTR20" s="192"/>
      <c r="PTS20" s="192"/>
      <c r="PTT20" s="192"/>
      <c r="PTU20" s="192"/>
      <c r="PTV20" s="192"/>
      <c r="PTW20" s="192"/>
      <c r="PTX20" s="192"/>
      <c r="PTY20" s="192"/>
      <c r="PTZ20" s="192"/>
      <c r="PUA20" s="192"/>
      <c r="PUB20" s="192"/>
      <c r="PUC20" s="192"/>
      <c r="PUD20" s="192"/>
      <c r="PUE20" s="192"/>
      <c r="PUF20" s="192"/>
      <c r="PUG20" s="192"/>
      <c r="PUH20" s="192"/>
      <c r="PUI20" s="192"/>
      <c r="PUJ20" s="192"/>
      <c r="PUK20" s="192"/>
      <c r="PUL20" s="192"/>
      <c r="PUM20" s="192"/>
      <c r="PUN20" s="192"/>
      <c r="PUO20" s="192"/>
      <c r="PUP20" s="192"/>
      <c r="PUQ20" s="192"/>
      <c r="PUR20" s="192"/>
      <c r="PUS20" s="192"/>
      <c r="PUT20" s="192"/>
      <c r="PUU20" s="192"/>
      <c r="PUV20" s="192"/>
      <c r="PUW20" s="192"/>
      <c r="PUX20" s="192"/>
      <c r="PUY20" s="192"/>
      <c r="PUZ20" s="192"/>
      <c r="PVA20" s="192"/>
      <c r="PVB20" s="192"/>
      <c r="PVC20" s="192"/>
      <c r="PVD20" s="192"/>
      <c r="PVE20" s="192"/>
      <c r="PVF20" s="192"/>
      <c r="PVG20" s="192"/>
      <c r="PVH20" s="192"/>
      <c r="PVI20" s="192"/>
      <c r="PVJ20" s="192"/>
      <c r="PVK20" s="192"/>
      <c r="PVL20" s="192"/>
      <c r="PVM20" s="192"/>
      <c r="PVN20" s="192"/>
      <c r="PVO20" s="192"/>
      <c r="PVP20" s="192"/>
      <c r="PVQ20" s="192"/>
      <c r="PVR20" s="192"/>
      <c r="PVS20" s="192"/>
      <c r="PVT20" s="192"/>
      <c r="PVU20" s="192"/>
      <c r="PVV20" s="192"/>
      <c r="PVW20" s="192"/>
      <c r="PVX20" s="192"/>
      <c r="PVY20" s="192"/>
      <c r="PVZ20" s="192"/>
      <c r="PWA20" s="192"/>
      <c r="PWB20" s="192"/>
      <c r="PWC20" s="192"/>
      <c r="PWD20" s="192"/>
      <c r="PWE20" s="192"/>
      <c r="PWF20" s="192"/>
      <c r="PWG20" s="192"/>
      <c r="PWH20" s="192"/>
      <c r="PWI20" s="192"/>
      <c r="PWJ20" s="192"/>
      <c r="PWK20" s="192"/>
      <c r="PWL20" s="192"/>
      <c r="PWM20" s="192"/>
      <c r="PWN20" s="192"/>
      <c r="PWO20" s="192"/>
      <c r="PWP20" s="192"/>
      <c r="PWQ20" s="192"/>
      <c r="PWR20" s="192"/>
      <c r="PWS20" s="192"/>
      <c r="PWT20" s="192"/>
      <c r="PWU20" s="192"/>
      <c r="PWV20" s="192"/>
      <c r="PWW20" s="192"/>
      <c r="PWX20" s="192"/>
      <c r="PWY20" s="192"/>
      <c r="PWZ20" s="192"/>
      <c r="PXA20" s="192"/>
      <c r="PXB20" s="192"/>
      <c r="PXC20" s="192"/>
      <c r="PXD20" s="192"/>
      <c r="PXE20" s="192"/>
      <c r="PXF20" s="192"/>
      <c r="PXG20" s="192"/>
      <c r="PXH20" s="192"/>
      <c r="PXI20" s="192"/>
      <c r="PXJ20" s="192"/>
      <c r="PXK20" s="192"/>
      <c r="PXL20" s="192"/>
      <c r="PXM20" s="192"/>
      <c r="PXN20" s="192"/>
      <c r="PXO20" s="192"/>
      <c r="PXP20" s="192"/>
      <c r="PXQ20" s="192"/>
      <c r="PXR20" s="192"/>
      <c r="PXS20" s="192"/>
      <c r="PXT20" s="192"/>
      <c r="PXU20" s="192"/>
      <c r="PXV20" s="192"/>
      <c r="PXW20" s="192"/>
      <c r="PXX20" s="192"/>
      <c r="PXY20" s="192"/>
      <c r="PXZ20" s="192"/>
      <c r="PYA20" s="192"/>
      <c r="PYB20" s="192"/>
      <c r="PYC20" s="192"/>
      <c r="PYD20" s="192"/>
      <c r="PYE20" s="192"/>
      <c r="PYF20" s="192"/>
      <c r="PYG20" s="192"/>
      <c r="PYH20" s="192"/>
      <c r="PYI20" s="192"/>
      <c r="PYJ20" s="192"/>
      <c r="PYK20" s="192"/>
      <c r="PYL20" s="192"/>
      <c r="PYM20" s="192"/>
      <c r="PYN20" s="192"/>
      <c r="PYO20" s="192"/>
      <c r="PYP20" s="192"/>
      <c r="PYQ20" s="192"/>
      <c r="PYR20" s="192"/>
      <c r="PYS20" s="192"/>
      <c r="PYT20" s="192"/>
      <c r="PYU20" s="192"/>
      <c r="PYV20" s="192"/>
      <c r="PYW20" s="192"/>
      <c r="PYX20" s="192"/>
      <c r="PYY20" s="192"/>
      <c r="PYZ20" s="192"/>
      <c r="PZA20" s="192"/>
      <c r="PZB20" s="192"/>
      <c r="PZC20" s="192"/>
      <c r="PZD20" s="192"/>
      <c r="PZE20" s="192"/>
      <c r="PZF20" s="192"/>
      <c r="PZG20" s="192"/>
      <c r="PZH20" s="192"/>
      <c r="PZI20" s="192"/>
      <c r="PZJ20" s="192"/>
      <c r="PZK20" s="192"/>
      <c r="PZL20" s="192"/>
      <c r="PZM20" s="192"/>
      <c r="PZN20" s="192"/>
      <c r="PZO20" s="192"/>
      <c r="PZP20" s="192"/>
      <c r="PZQ20" s="192"/>
      <c r="PZR20" s="192"/>
      <c r="PZS20" s="192"/>
      <c r="PZT20" s="192"/>
      <c r="PZU20" s="192"/>
      <c r="PZV20" s="192"/>
      <c r="PZW20" s="192"/>
      <c r="PZX20" s="192"/>
      <c r="PZY20" s="192"/>
      <c r="PZZ20" s="192"/>
      <c r="QAA20" s="192"/>
      <c r="QAB20" s="192"/>
      <c r="QAC20" s="192"/>
      <c r="QAD20" s="192"/>
      <c r="QAE20" s="192"/>
      <c r="QAF20" s="192"/>
      <c r="QAG20" s="192"/>
      <c r="QAH20" s="192"/>
      <c r="QAI20" s="192"/>
      <c r="QAJ20" s="192"/>
      <c r="QAK20" s="192"/>
      <c r="QAL20" s="192"/>
      <c r="QAM20" s="192"/>
      <c r="QAN20" s="192"/>
      <c r="QAO20" s="192"/>
      <c r="QAP20" s="192"/>
      <c r="QAQ20" s="192"/>
      <c r="QAR20" s="192"/>
      <c r="QAS20" s="192"/>
      <c r="QAT20" s="192"/>
      <c r="QAU20" s="192"/>
      <c r="QAV20" s="192"/>
      <c r="QAW20" s="192"/>
      <c r="QAX20" s="192"/>
      <c r="QAY20" s="192"/>
      <c r="QAZ20" s="192"/>
      <c r="QBA20" s="192"/>
      <c r="QBB20" s="192"/>
      <c r="QBC20" s="192"/>
      <c r="QBD20" s="192"/>
      <c r="QBE20" s="192"/>
      <c r="QBF20" s="192"/>
      <c r="QBG20" s="192"/>
      <c r="QBH20" s="192"/>
      <c r="QBI20" s="192"/>
      <c r="QBJ20" s="192"/>
      <c r="QBK20" s="192"/>
      <c r="QBL20" s="192"/>
      <c r="QBM20" s="192"/>
      <c r="QBN20" s="192"/>
      <c r="QBO20" s="192"/>
      <c r="QBP20" s="192"/>
      <c r="QBQ20" s="192"/>
      <c r="QBR20" s="192"/>
      <c r="QBS20" s="192"/>
      <c r="QBT20" s="192"/>
      <c r="QBU20" s="192"/>
      <c r="QBV20" s="192"/>
      <c r="QBW20" s="192"/>
      <c r="QBX20" s="192"/>
      <c r="QBY20" s="192"/>
      <c r="QBZ20" s="192"/>
      <c r="QCA20" s="192"/>
      <c r="QCB20" s="192"/>
      <c r="QCC20" s="192"/>
      <c r="QCD20" s="192"/>
      <c r="QCE20" s="192"/>
      <c r="QCF20" s="192"/>
      <c r="QCG20" s="192"/>
      <c r="QCH20" s="192"/>
      <c r="QCI20" s="192"/>
      <c r="QCJ20" s="192"/>
      <c r="QCK20" s="192"/>
      <c r="QCL20" s="192"/>
      <c r="QCM20" s="192"/>
      <c r="QCN20" s="192"/>
      <c r="QCO20" s="192"/>
      <c r="QCP20" s="192"/>
      <c r="QCQ20" s="192"/>
      <c r="QCR20" s="192"/>
      <c r="QCS20" s="192"/>
      <c r="QCT20" s="192"/>
      <c r="QCU20" s="192"/>
      <c r="QCV20" s="192"/>
      <c r="QCW20" s="192"/>
      <c r="QCX20" s="192"/>
      <c r="QCY20" s="192"/>
      <c r="QCZ20" s="192"/>
      <c r="QDA20" s="192"/>
      <c r="QDB20" s="192"/>
      <c r="QDC20" s="192"/>
      <c r="QDD20" s="192"/>
      <c r="QDE20" s="192"/>
      <c r="QDF20" s="192"/>
      <c r="QDG20" s="192"/>
      <c r="QDH20" s="192"/>
      <c r="QDI20" s="192"/>
      <c r="QDJ20" s="192"/>
      <c r="QDK20" s="192"/>
      <c r="QDL20" s="192"/>
      <c r="QDM20" s="192"/>
      <c r="QDN20" s="192"/>
      <c r="QDO20" s="192"/>
      <c r="QDP20" s="192"/>
      <c r="QDQ20" s="192"/>
      <c r="QDR20" s="192"/>
      <c r="QDS20" s="192"/>
      <c r="QDT20" s="192"/>
      <c r="QDU20" s="192"/>
      <c r="QDV20" s="192"/>
      <c r="QDW20" s="192"/>
      <c r="QDX20" s="192"/>
      <c r="QDY20" s="192"/>
      <c r="QDZ20" s="192"/>
      <c r="QEA20" s="192"/>
      <c r="QEB20" s="192"/>
      <c r="QEC20" s="192"/>
      <c r="QED20" s="192"/>
      <c r="QEE20" s="192"/>
      <c r="QEF20" s="192"/>
      <c r="QEG20" s="192"/>
      <c r="QEH20" s="192"/>
      <c r="QEI20" s="192"/>
      <c r="QEJ20" s="192"/>
      <c r="QEK20" s="192"/>
      <c r="QEL20" s="192"/>
      <c r="QEM20" s="192"/>
      <c r="QEN20" s="192"/>
      <c r="QEO20" s="192"/>
      <c r="QEP20" s="192"/>
      <c r="QEQ20" s="192"/>
      <c r="QER20" s="192"/>
      <c r="QES20" s="192"/>
      <c r="QET20" s="192"/>
      <c r="QEU20" s="192"/>
      <c r="QEV20" s="192"/>
      <c r="QEW20" s="192"/>
      <c r="QEX20" s="192"/>
      <c r="QEY20" s="192"/>
      <c r="QEZ20" s="192"/>
      <c r="QFA20" s="192"/>
      <c r="QFB20" s="192"/>
      <c r="QFC20" s="192"/>
      <c r="QFD20" s="192"/>
      <c r="QFE20" s="192"/>
      <c r="QFF20" s="192"/>
      <c r="QFG20" s="192"/>
      <c r="QFH20" s="192"/>
      <c r="QFI20" s="192"/>
      <c r="QFJ20" s="192"/>
      <c r="QFK20" s="192"/>
      <c r="QFL20" s="192"/>
      <c r="QFM20" s="192"/>
      <c r="QFN20" s="192"/>
      <c r="QFO20" s="192"/>
      <c r="QFP20" s="192"/>
      <c r="QFQ20" s="192"/>
      <c r="QFR20" s="192"/>
      <c r="QFS20" s="192"/>
      <c r="QFT20" s="192"/>
      <c r="QFU20" s="192"/>
      <c r="QFV20" s="192"/>
      <c r="QFW20" s="192"/>
      <c r="QFX20" s="192"/>
      <c r="QFY20" s="192"/>
      <c r="QFZ20" s="192"/>
      <c r="QGA20" s="192"/>
      <c r="QGB20" s="192"/>
      <c r="QGC20" s="192"/>
      <c r="QGD20" s="192"/>
      <c r="QGE20" s="192"/>
      <c r="QGF20" s="192"/>
      <c r="QGG20" s="192"/>
      <c r="QGH20" s="192"/>
      <c r="QGI20" s="192"/>
      <c r="QGJ20" s="192"/>
      <c r="QGK20" s="192"/>
      <c r="QGL20" s="192"/>
      <c r="QGM20" s="192"/>
      <c r="QGN20" s="192"/>
      <c r="QGO20" s="192"/>
      <c r="QGP20" s="192"/>
      <c r="QGQ20" s="192"/>
      <c r="QGR20" s="192"/>
      <c r="QGS20" s="192"/>
      <c r="QGT20" s="192"/>
      <c r="QGU20" s="192"/>
      <c r="QGV20" s="192"/>
      <c r="QGW20" s="192"/>
      <c r="QGX20" s="192"/>
      <c r="QGY20" s="192"/>
      <c r="QGZ20" s="192"/>
      <c r="QHA20" s="192"/>
      <c r="QHB20" s="192"/>
      <c r="QHC20" s="192"/>
      <c r="QHD20" s="192"/>
      <c r="QHE20" s="192"/>
      <c r="QHF20" s="192"/>
      <c r="QHG20" s="192"/>
      <c r="QHH20" s="192"/>
      <c r="QHI20" s="192"/>
      <c r="QHJ20" s="192"/>
      <c r="QHK20" s="192"/>
      <c r="QHL20" s="192"/>
      <c r="QHM20" s="192"/>
      <c r="QHN20" s="192"/>
      <c r="QHO20" s="192"/>
      <c r="QHP20" s="192"/>
      <c r="QHQ20" s="192"/>
      <c r="QHR20" s="192"/>
      <c r="QHS20" s="192"/>
      <c r="QHT20" s="192"/>
      <c r="QHU20" s="192"/>
      <c r="QHV20" s="192"/>
      <c r="QHW20" s="192"/>
      <c r="QHX20" s="192"/>
      <c r="QHY20" s="192"/>
      <c r="QHZ20" s="192"/>
      <c r="QIA20" s="192"/>
      <c r="QIB20" s="192"/>
      <c r="QIC20" s="192"/>
      <c r="QID20" s="192"/>
      <c r="QIE20" s="192"/>
      <c r="QIF20" s="192"/>
      <c r="QIG20" s="192"/>
      <c r="QIH20" s="192"/>
      <c r="QII20" s="192"/>
      <c r="QIJ20" s="192"/>
      <c r="QIK20" s="192"/>
      <c r="QIL20" s="192"/>
      <c r="QIM20" s="192"/>
      <c r="QIN20" s="192"/>
      <c r="QIO20" s="192"/>
      <c r="QIP20" s="192"/>
      <c r="QIQ20" s="192"/>
      <c r="QIR20" s="192"/>
      <c r="QIS20" s="192"/>
      <c r="QIT20" s="192"/>
      <c r="QIU20" s="192"/>
      <c r="QIV20" s="192"/>
      <c r="QIW20" s="192"/>
      <c r="QIX20" s="192"/>
      <c r="QIY20" s="192"/>
      <c r="QIZ20" s="192"/>
      <c r="QJA20" s="192"/>
      <c r="QJB20" s="192"/>
      <c r="QJC20" s="192"/>
      <c r="QJD20" s="192"/>
      <c r="QJE20" s="192"/>
      <c r="QJF20" s="192"/>
      <c r="QJG20" s="192"/>
      <c r="QJH20" s="192"/>
      <c r="QJI20" s="192"/>
      <c r="QJJ20" s="192"/>
      <c r="QJK20" s="192"/>
      <c r="QJL20" s="192"/>
      <c r="QJM20" s="192"/>
      <c r="QJN20" s="192"/>
      <c r="QJO20" s="192"/>
      <c r="QJP20" s="192"/>
      <c r="QJQ20" s="192"/>
      <c r="QJR20" s="192"/>
      <c r="QJS20" s="192"/>
      <c r="QJT20" s="192"/>
      <c r="QJU20" s="192"/>
      <c r="QJV20" s="192"/>
      <c r="QJW20" s="192"/>
      <c r="QJX20" s="192"/>
      <c r="QJY20" s="192"/>
      <c r="QJZ20" s="192"/>
      <c r="QKA20" s="192"/>
      <c r="QKB20" s="192"/>
      <c r="QKC20" s="192"/>
      <c r="QKD20" s="192"/>
      <c r="QKE20" s="192"/>
      <c r="QKF20" s="192"/>
      <c r="QKG20" s="192"/>
      <c r="QKH20" s="192"/>
      <c r="QKI20" s="192"/>
      <c r="QKJ20" s="192"/>
      <c r="QKK20" s="192"/>
      <c r="QKL20" s="192"/>
      <c r="QKM20" s="192"/>
      <c r="QKN20" s="192"/>
      <c r="QKO20" s="192"/>
      <c r="QKP20" s="192"/>
      <c r="QKQ20" s="192"/>
      <c r="QKR20" s="192"/>
      <c r="QKS20" s="192"/>
      <c r="QKT20" s="192"/>
      <c r="QKU20" s="192"/>
      <c r="QKV20" s="192"/>
      <c r="QKW20" s="192"/>
      <c r="QKX20" s="192"/>
      <c r="QKY20" s="192"/>
      <c r="QKZ20" s="192"/>
      <c r="QLA20" s="192"/>
      <c r="QLB20" s="192"/>
      <c r="QLC20" s="192"/>
      <c r="QLD20" s="192"/>
      <c r="QLE20" s="192"/>
      <c r="QLF20" s="192"/>
      <c r="QLG20" s="192"/>
      <c r="QLH20" s="192"/>
      <c r="QLI20" s="192"/>
      <c r="QLJ20" s="192"/>
      <c r="QLK20" s="192"/>
      <c r="QLL20" s="192"/>
      <c r="QLM20" s="192"/>
      <c r="QLN20" s="192"/>
      <c r="QLO20" s="192"/>
      <c r="QLP20" s="192"/>
      <c r="QLQ20" s="192"/>
      <c r="QLR20" s="192"/>
      <c r="QLS20" s="192"/>
      <c r="QLT20" s="192"/>
      <c r="QLU20" s="192"/>
      <c r="QLV20" s="192"/>
      <c r="QLW20" s="192"/>
      <c r="QLX20" s="192"/>
      <c r="QLY20" s="192"/>
      <c r="QLZ20" s="192"/>
      <c r="QMA20" s="192"/>
      <c r="QMB20" s="192"/>
      <c r="QMC20" s="192"/>
      <c r="QMD20" s="192"/>
      <c r="QME20" s="192"/>
      <c r="QMF20" s="192"/>
      <c r="QMG20" s="192"/>
      <c r="QMH20" s="192"/>
      <c r="QMI20" s="192"/>
      <c r="QMJ20" s="192"/>
      <c r="QMK20" s="192"/>
      <c r="QML20" s="192"/>
      <c r="QMM20" s="192"/>
      <c r="QMN20" s="192"/>
      <c r="QMO20" s="192"/>
      <c r="QMP20" s="192"/>
      <c r="QMQ20" s="192"/>
      <c r="QMR20" s="192"/>
      <c r="QMS20" s="192"/>
      <c r="QMT20" s="192"/>
      <c r="QMU20" s="192"/>
      <c r="QMV20" s="192"/>
      <c r="QMW20" s="192"/>
      <c r="QMX20" s="192"/>
      <c r="QMY20" s="192"/>
      <c r="QMZ20" s="192"/>
      <c r="QNA20" s="192"/>
      <c r="QNB20" s="192"/>
      <c r="QNC20" s="192"/>
      <c r="QND20" s="192"/>
      <c r="QNE20" s="192"/>
      <c r="QNF20" s="192"/>
      <c r="QNG20" s="192"/>
      <c r="QNH20" s="192"/>
      <c r="QNI20" s="192"/>
      <c r="QNJ20" s="192"/>
      <c r="QNK20" s="192"/>
      <c r="QNL20" s="192"/>
      <c r="QNM20" s="192"/>
      <c r="QNN20" s="192"/>
      <c r="QNO20" s="192"/>
      <c r="QNP20" s="192"/>
      <c r="QNQ20" s="192"/>
      <c r="QNR20" s="192"/>
      <c r="QNS20" s="192"/>
      <c r="QNT20" s="192"/>
      <c r="QNU20" s="192"/>
      <c r="QNV20" s="192"/>
      <c r="QNW20" s="192"/>
      <c r="QNX20" s="192"/>
      <c r="QNY20" s="192"/>
      <c r="QNZ20" s="192"/>
      <c r="QOA20" s="192"/>
      <c r="QOB20" s="192"/>
      <c r="QOC20" s="192"/>
      <c r="QOD20" s="192"/>
      <c r="QOE20" s="192"/>
      <c r="QOF20" s="192"/>
      <c r="QOG20" s="192"/>
      <c r="QOH20" s="192"/>
      <c r="QOI20" s="192"/>
      <c r="QOJ20" s="192"/>
      <c r="QOK20" s="192"/>
      <c r="QOL20" s="192"/>
      <c r="QOM20" s="192"/>
      <c r="QON20" s="192"/>
      <c r="QOO20" s="192"/>
      <c r="QOP20" s="192"/>
      <c r="QOQ20" s="192"/>
      <c r="QOR20" s="192"/>
      <c r="QOS20" s="192"/>
      <c r="QOT20" s="192"/>
      <c r="QOU20" s="192"/>
      <c r="QOV20" s="192"/>
      <c r="QOW20" s="192"/>
      <c r="QOX20" s="192"/>
      <c r="QOY20" s="192"/>
      <c r="QOZ20" s="192"/>
      <c r="QPA20" s="192"/>
      <c r="QPB20" s="192"/>
      <c r="QPC20" s="192"/>
      <c r="QPD20" s="192"/>
      <c r="QPE20" s="192"/>
      <c r="QPF20" s="192"/>
      <c r="QPG20" s="192"/>
      <c r="QPH20" s="192"/>
      <c r="QPI20" s="192"/>
      <c r="QPJ20" s="192"/>
      <c r="QPK20" s="192"/>
      <c r="QPL20" s="192"/>
      <c r="QPM20" s="192"/>
      <c r="QPN20" s="192"/>
      <c r="QPO20" s="192"/>
      <c r="QPP20" s="192"/>
      <c r="QPQ20" s="192"/>
      <c r="QPR20" s="192"/>
      <c r="QPS20" s="192"/>
      <c r="QPT20" s="192"/>
      <c r="QPU20" s="192"/>
      <c r="QPV20" s="192"/>
      <c r="QPW20" s="192"/>
      <c r="QPX20" s="192"/>
      <c r="QPY20" s="192"/>
      <c r="QPZ20" s="192"/>
      <c r="QQA20" s="192"/>
      <c r="QQB20" s="192"/>
      <c r="QQC20" s="192"/>
      <c r="QQD20" s="192"/>
      <c r="QQE20" s="192"/>
      <c r="QQF20" s="192"/>
      <c r="QQG20" s="192"/>
      <c r="QQH20" s="192"/>
      <c r="QQI20" s="192"/>
      <c r="QQJ20" s="192"/>
      <c r="QQK20" s="192"/>
      <c r="QQL20" s="192"/>
      <c r="QQM20" s="192"/>
      <c r="QQN20" s="192"/>
      <c r="QQO20" s="192"/>
      <c r="QQP20" s="192"/>
      <c r="QQQ20" s="192"/>
      <c r="QQR20" s="192"/>
      <c r="QQS20" s="192"/>
      <c r="QQT20" s="192"/>
      <c r="QQU20" s="192"/>
      <c r="QQV20" s="192"/>
      <c r="QQW20" s="192"/>
      <c r="QQX20" s="192"/>
      <c r="QQY20" s="192"/>
      <c r="QQZ20" s="192"/>
      <c r="QRA20" s="192"/>
      <c r="QRB20" s="192"/>
      <c r="QRC20" s="192"/>
      <c r="QRD20" s="192"/>
      <c r="QRE20" s="192"/>
      <c r="QRF20" s="192"/>
      <c r="QRG20" s="192"/>
      <c r="QRH20" s="192"/>
      <c r="QRI20" s="192"/>
      <c r="QRJ20" s="192"/>
      <c r="QRK20" s="192"/>
      <c r="QRL20" s="192"/>
      <c r="QRM20" s="192"/>
      <c r="QRN20" s="192"/>
      <c r="QRO20" s="192"/>
      <c r="QRP20" s="192"/>
      <c r="QRQ20" s="192"/>
      <c r="QRR20" s="192"/>
      <c r="QRS20" s="192"/>
      <c r="QRT20" s="192"/>
      <c r="QRU20" s="192"/>
      <c r="QRV20" s="192"/>
      <c r="QRW20" s="192"/>
      <c r="QRX20" s="192"/>
      <c r="QRY20" s="192"/>
      <c r="QRZ20" s="192"/>
      <c r="QSA20" s="192"/>
      <c r="QSB20" s="192"/>
      <c r="QSC20" s="192"/>
      <c r="QSD20" s="192"/>
      <c r="QSE20" s="192"/>
      <c r="QSF20" s="192"/>
      <c r="QSG20" s="192"/>
      <c r="QSH20" s="192"/>
      <c r="QSI20" s="192"/>
      <c r="QSJ20" s="192"/>
      <c r="QSK20" s="192"/>
      <c r="QSL20" s="192"/>
      <c r="QSM20" s="192"/>
      <c r="QSN20" s="192"/>
      <c r="QSO20" s="192"/>
      <c r="QSP20" s="192"/>
      <c r="QSQ20" s="192"/>
      <c r="QSR20" s="192"/>
      <c r="QSS20" s="192"/>
      <c r="QST20" s="192"/>
      <c r="QSU20" s="192"/>
      <c r="QSV20" s="192"/>
      <c r="QSW20" s="192"/>
      <c r="QSX20" s="192"/>
      <c r="QSY20" s="192"/>
      <c r="QSZ20" s="192"/>
      <c r="QTA20" s="192"/>
      <c r="QTB20" s="192"/>
      <c r="QTC20" s="192"/>
      <c r="QTD20" s="192"/>
      <c r="QTE20" s="192"/>
      <c r="QTF20" s="192"/>
      <c r="QTG20" s="192"/>
      <c r="QTH20" s="192"/>
      <c r="QTI20" s="192"/>
      <c r="QTJ20" s="192"/>
      <c r="QTK20" s="192"/>
      <c r="QTL20" s="192"/>
      <c r="QTM20" s="192"/>
      <c r="QTN20" s="192"/>
      <c r="QTO20" s="192"/>
      <c r="QTP20" s="192"/>
      <c r="QTQ20" s="192"/>
      <c r="QTR20" s="192"/>
      <c r="QTS20" s="192"/>
      <c r="QTT20" s="192"/>
      <c r="QTU20" s="192"/>
      <c r="QTV20" s="192"/>
      <c r="QTW20" s="192"/>
      <c r="QTX20" s="192"/>
      <c r="QTY20" s="192"/>
      <c r="QTZ20" s="192"/>
      <c r="QUA20" s="192"/>
      <c r="QUB20" s="192"/>
      <c r="QUC20" s="192"/>
      <c r="QUD20" s="192"/>
      <c r="QUE20" s="192"/>
      <c r="QUF20" s="192"/>
      <c r="QUG20" s="192"/>
      <c r="QUH20" s="192"/>
      <c r="QUI20" s="192"/>
      <c r="QUJ20" s="192"/>
      <c r="QUK20" s="192"/>
      <c r="QUL20" s="192"/>
      <c r="QUM20" s="192"/>
      <c r="QUN20" s="192"/>
      <c r="QUO20" s="192"/>
      <c r="QUP20" s="192"/>
      <c r="QUQ20" s="192"/>
      <c r="QUR20" s="192"/>
      <c r="QUS20" s="192"/>
      <c r="QUT20" s="192"/>
      <c r="QUU20" s="192"/>
      <c r="QUV20" s="192"/>
      <c r="QUW20" s="192"/>
      <c r="QUX20" s="192"/>
      <c r="QUY20" s="192"/>
      <c r="QUZ20" s="192"/>
      <c r="QVA20" s="192"/>
      <c r="QVB20" s="192"/>
      <c r="QVC20" s="192"/>
      <c r="QVD20" s="192"/>
      <c r="QVE20" s="192"/>
      <c r="QVF20" s="192"/>
      <c r="QVG20" s="192"/>
      <c r="QVH20" s="192"/>
      <c r="QVI20" s="192"/>
      <c r="QVJ20" s="192"/>
      <c r="QVK20" s="192"/>
      <c r="QVL20" s="192"/>
      <c r="QVM20" s="192"/>
      <c r="QVN20" s="192"/>
      <c r="QVO20" s="192"/>
      <c r="QVP20" s="192"/>
      <c r="QVQ20" s="192"/>
      <c r="QVR20" s="192"/>
      <c r="QVS20" s="192"/>
      <c r="QVT20" s="192"/>
      <c r="QVU20" s="192"/>
      <c r="QVV20" s="192"/>
      <c r="QVW20" s="192"/>
      <c r="QVX20" s="192"/>
      <c r="QVY20" s="192"/>
      <c r="QVZ20" s="192"/>
      <c r="QWA20" s="192"/>
      <c r="QWB20" s="192"/>
      <c r="QWC20" s="192"/>
      <c r="QWD20" s="192"/>
      <c r="QWE20" s="192"/>
      <c r="QWF20" s="192"/>
      <c r="QWG20" s="192"/>
      <c r="QWH20" s="192"/>
      <c r="QWI20" s="192"/>
      <c r="QWJ20" s="192"/>
      <c r="QWK20" s="192"/>
      <c r="QWL20" s="192"/>
      <c r="QWM20" s="192"/>
      <c r="QWN20" s="192"/>
      <c r="QWO20" s="192"/>
      <c r="QWP20" s="192"/>
      <c r="QWQ20" s="192"/>
      <c r="QWR20" s="192"/>
      <c r="QWS20" s="192"/>
      <c r="QWT20" s="192"/>
      <c r="QWU20" s="192"/>
      <c r="QWV20" s="192"/>
      <c r="QWW20" s="192"/>
      <c r="QWX20" s="192"/>
      <c r="QWY20" s="192"/>
      <c r="QWZ20" s="192"/>
      <c r="QXA20" s="192"/>
      <c r="QXB20" s="192"/>
      <c r="QXC20" s="192"/>
      <c r="QXD20" s="192"/>
      <c r="QXE20" s="192"/>
      <c r="QXF20" s="192"/>
      <c r="QXG20" s="192"/>
      <c r="QXH20" s="192"/>
      <c r="QXI20" s="192"/>
      <c r="QXJ20" s="192"/>
      <c r="QXK20" s="192"/>
      <c r="QXL20" s="192"/>
      <c r="QXM20" s="192"/>
      <c r="QXN20" s="192"/>
      <c r="QXO20" s="192"/>
      <c r="QXP20" s="192"/>
      <c r="QXQ20" s="192"/>
      <c r="QXR20" s="192"/>
      <c r="QXS20" s="192"/>
      <c r="QXT20" s="192"/>
      <c r="QXU20" s="192"/>
      <c r="QXV20" s="192"/>
      <c r="QXW20" s="192"/>
      <c r="QXX20" s="192"/>
      <c r="QXY20" s="192"/>
      <c r="QXZ20" s="192"/>
      <c r="QYA20" s="192"/>
      <c r="QYB20" s="192"/>
      <c r="QYC20" s="192"/>
      <c r="QYD20" s="192"/>
      <c r="QYE20" s="192"/>
      <c r="QYF20" s="192"/>
      <c r="QYG20" s="192"/>
      <c r="QYH20" s="192"/>
      <c r="QYI20" s="192"/>
      <c r="QYJ20" s="192"/>
      <c r="QYK20" s="192"/>
      <c r="QYL20" s="192"/>
      <c r="QYM20" s="192"/>
      <c r="QYN20" s="192"/>
      <c r="QYO20" s="192"/>
      <c r="QYP20" s="192"/>
      <c r="QYQ20" s="192"/>
      <c r="QYR20" s="192"/>
      <c r="QYS20" s="192"/>
      <c r="QYT20" s="192"/>
      <c r="QYU20" s="192"/>
      <c r="QYV20" s="192"/>
      <c r="QYW20" s="192"/>
      <c r="QYX20" s="192"/>
      <c r="QYY20" s="192"/>
      <c r="QYZ20" s="192"/>
      <c r="QZA20" s="192"/>
      <c r="QZB20" s="192"/>
      <c r="QZC20" s="192"/>
      <c r="QZD20" s="192"/>
      <c r="QZE20" s="192"/>
      <c r="QZF20" s="192"/>
      <c r="QZG20" s="192"/>
      <c r="QZH20" s="192"/>
      <c r="QZI20" s="192"/>
      <c r="QZJ20" s="192"/>
      <c r="QZK20" s="192"/>
      <c r="QZL20" s="192"/>
      <c r="QZM20" s="192"/>
      <c r="QZN20" s="192"/>
      <c r="QZO20" s="192"/>
      <c r="QZP20" s="192"/>
      <c r="QZQ20" s="192"/>
      <c r="QZR20" s="192"/>
      <c r="QZS20" s="192"/>
      <c r="QZT20" s="192"/>
      <c r="QZU20" s="192"/>
      <c r="QZV20" s="192"/>
      <c r="QZW20" s="192"/>
      <c r="QZX20" s="192"/>
      <c r="QZY20" s="192"/>
      <c r="QZZ20" s="192"/>
      <c r="RAA20" s="192"/>
      <c r="RAB20" s="192"/>
      <c r="RAC20" s="192"/>
      <c r="RAD20" s="192"/>
      <c r="RAE20" s="192"/>
      <c r="RAF20" s="192"/>
      <c r="RAG20" s="192"/>
      <c r="RAH20" s="192"/>
      <c r="RAI20" s="192"/>
      <c r="RAJ20" s="192"/>
      <c r="RAK20" s="192"/>
      <c r="RAL20" s="192"/>
      <c r="RAM20" s="192"/>
      <c r="RAN20" s="192"/>
      <c r="RAO20" s="192"/>
      <c r="RAP20" s="192"/>
      <c r="RAQ20" s="192"/>
      <c r="RAR20" s="192"/>
      <c r="RAS20" s="192"/>
      <c r="RAT20" s="192"/>
      <c r="RAU20" s="192"/>
      <c r="RAV20" s="192"/>
      <c r="RAW20" s="192"/>
      <c r="RAX20" s="192"/>
      <c r="RAY20" s="192"/>
      <c r="RAZ20" s="192"/>
      <c r="RBA20" s="192"/>
      <c r="RBB20" s="192"/>
      <c r="RBC20" s="192"/>
      <c r="RBD20" s="192"/>
      <c r="RBE20" s="192"/>
      <c r="RBF20" s="192"/>
      <c r="RBG20" s="192"/>
      <c r="RBH20" s="192"/>
      <c r="RBI20" s="192"/>
      <c r="RBJ20" s="192"/>
      <c r="RBK20" s="192"/>
      <c r="RBL20" s="192"/>
      <c r="RBM20" s="192"/>
      <c r="RBN20" s="192"/>
      <c r="RBO20" s="192"/>
      <c r="RBP20" s="192"/>
      <c r="RBQ20" s="192"/>
      <c r="RBR20" s="192"/>
      <c r="RBS20" s="192"/>
      <c r="RBT20" s="192"/>
      <c r="RBU20" s="192"/>
      <c r="RBV20" s="192"/>
      <c r="RBW20" s="192"/>
      <c r="RBX20" s="192"/>
      <c r="RBY20" s="192"/>
      <c r="RBZ20" s="192"/>
      <c r="RCA20" s="192"/>
      <c r="RCB20" s="192"/>
      <c r="RCC20" s="192"/>
      <c r="RCD20" s="192"/>
      <c r="RCE20" s="192"/>
      <c r="RCF20" s="192"/>
      <c r="RCG20" s="192"/>
      <c r="RCH20" s="192"/>
      <c r="RCI20" s="192"/>
      <c r="RCJ20" s="192"/>
      <c r="RCK20" s="192"/>
      <c r="RCL20" s="192"/>
      <c r="RCM20" s="192"/>
      <c r="RCN20" s="192"/>
      <c r="RCO20" s="192"/>
      <c r="RCP20" s="192"/>
      <c r="RCQ20" s="192"/>
      <c r="RCR20" s="192"/>
      <c r="RCS20" s="192"/>
      <c r="RCT20" s="192"/>
      <c r="RCU20" s="192"/>
      <c r="RCV20" s="192"/>
      <c r="RCW20" s="192"/>
      <c r="RCX20" s="192"/>
      <c r="RCY20" s="192"/>
      <c r="RCZ20" s="192"/>
      <c r="RDA20" s="192"/>
      <c r="RDB20" s="192"/>
      <c r="RDC20" s="192"/>
      <c r="RDD20" s="192"/>
      <c r="RDE20" s="192"/>
      <c r="RDF20" s="192"/>
      <c r="RDG20" s="192"/>
      <c r="RDH20" s="192"/>
      <c r="RDI20" s="192"/>
      <c r="RDJ20" s="192"/>
      <c r="RDK20" s="192"/>
      <c r="RDL20" s="192"/>
      <c r="RDM20" s="192"/>
      <c r="RDN20" s="192"/>
      <c r="RDO20" s="192"/>
      <c r="RDP20" s="192"/>
      <c r="RDQ20" s="192"/>
      <c r="RDR20" s="192"/>
      <c r="RDS20" s="192"/>
      <c r="RDT20" s="192"/>
      <c r="RDU20" s="192"/>
      <c r="RDV20" s="192"/>
      <c r="RDW20" s="192"/>
      <c r="RDX20" s="192"/>
      <c r="RDY20" s="192"/>
      <c r="RDZ20" s="192"/>
      <c r="REA20" s="192"/>
      <c r="REB20" s="192"/>
      <c r="REC20" s="192"/>
      <c r="RED20" s="192"/>
      <c r="REE20" s="192"/>
      <c r="REF20" s="192"/>
      <c r="REG20" s="192"/>
      <c r="REH20" s="192"/>
      <c r="REI20" s="192"/>
      <c r="REJ20" s="192"/>
      <c r="REK20" s="192"/>
      <c r="REL20" s="192"/>
      <c r="REM20" s="192"/>
      <c r="REN20" s="192"/>
      <c r="REO20" s="192"/>
      <c r="REP20" s="192"/>
      <c r="REQ20" s="192"/>
      <c r="RER20" s="192"/>
      <c r="RES20" s="192"/>
      <c r="RET20" s="192"/>
      <c r="REU20" s="192"/>
      <c r="REV20" s="192"/>
      <c r="REW20" s="192"/>
      <c r="REX20" s="192"/>
      <c r="REY20" s="192"/>
      <c r="REZ20" s="192"/>
      <c r="RFA20" s="192"/>
      <c r="RFB20" s="192"/>
      <c r="RFC20" s="192"/>
      <c r="RFD20" s="192"/>
      <c r="RFE20" s="192"/>
      <c r="RFF20" s="192"/>
      <c r="RFG20" s="192"/>
      <c r="RFH20" s="192"/>
      <c r="RFI20" s="192"/>
      <c r="RFJ20" s="192"/>
      <c r="RFK20" s="192"/>
      <c r="RFL20" s="192"/>
      <c r="RFM20" s="192"/>
      <c r="RFN20" s="192"/>
      <c r="RFO20" s="192"/>
      <c r="RFP20" s="192"/>
      <c r="RFQ20" s="192"/>
      <c r="RFR20" s="192"/>
      <c r="RFS20" s="192"/>
      <c r="RFT20" s="192"/>
      <c r="RFU20" s="192"/>
      <c r="RFV20" s="192"/>
      <c r="RFW20" s="192"/>
      <c r="RFX20" s="192"/>
      <c r="RFY20" s="192"/>
      <c r="RFZ20" s="192"/>
      <c r="RGA20" s="192"/>
      <c r="RGB20" s="192"/>
      <c r="RGC20" s="192"/>
      <c r="RGD20" s="192"/>
      <c r="RGE20" s="192"/>
      <c r="RGF20" s="192"/>
      <c r="RGG20" s="192"/>
      <c r="RGH20" s="192"/>
      <c r="RGI20" s="192"/>
      <c r="RGJ20" s="192"/>
      <c r="RGK20" s="192"/>
      <c r="RGL20" s="192"/>
      <c r="RGM20" s="192"/>
      <c r="RGN20" s="192"/>
      <c r="RGO20" s="192"/>
      <c r="RGP20" s="192"/>
      <c r="RGQ20" s="192"/>
      <c r="RGR20" s="192"/>
      <c r="RGS20" s="192"/>
      <c r="RGT20" s="192"/>
      <c r="RGU20" s="192"/>
      <c r="RGV20" s="192"/>
      <c r="RGW20" s="192"/>
      <c r="RGX20" s="192"/>
      <c r="RGY20" s="192"/>
      <c r="RGZ20" s="192"/>
      <c r="RHA20" s="192"/>
      <c r="RHB20" s="192"/>
      <c r="RHC20" s="192"/>
      <c r="RHD20" s="192"/>
      <c r="RHE20" s="192"/>
      <c r="RHF20" s="192"/>
      <c r="RHG20" s="192"/>
      <c r="RHH20" s="192"/>
      <c r="RHI20" s="192"/>
      <c r="RHJ20" s="192"/>
      <c r="RHK20" s="192"/>
      <c r="RHL20" s="192"/>
      <c r="RHM20" s="192"/>
      <c r="RHN20" s="192"/>
      <c r="RHO20" s="192"/>
      <c r="RHP20" s="192"/>
      <c r="RHQ20" s="192"/>
      <c r="RHR20" s="192"/>
      <c r="RHS20" s="192"/>
      <c r="RHT20" s="192"/>
      <c r="RHU20" s="192"/>
      <c r="RHV20" s="192"/>
      <c r="RHW20" s="192"/>
      <c r="RHX20" s="192"/>
      <c r="RHY20" s="192"/>
      <c r="RHZ20" s="192"/>
      <c r="RIA20" s="192"/>
      <c r="RIB20" s="192"/>
      <c r="RIC20" s="192"/>
      <c r="RID20" s="192"/>
      <c r="RIE20" s="192"/>
      <c r="RIF20" s="192"/>
      <c r="RIG20" s="192"/>
      <c r="RIH20" s="192"/>
      <c r="RII20" s="192"/>
      <c r="RIJ20" s="192"/>
      <c r="RIK20" s="192"/>
      <c r="RIL20" s="192"/>
      <c r="RIM20" s="192"/>
      <c r="RIN20" s="192"/>
      <c r="RIO20" s="192"/>
      <c r="RIP20" s="192"/>
      <c r="RIQ20" s="192"/>
      <c r="RIR20" s="192"/>
      <c r="RIS20" s="192"/>
      <c r="RIT20" s="192"/>
      <c r="RIU20" s="192"/>
      <c r="RIV20" s="192"/>
      <c r="RIW20" s="192"/>
      <c r="RIX20" s="192"/>
      <c r="RIY20" s="192"/>
      <c r="RIZ20" s="192"/>
      <c r="RJA20" s="192"/>
      <c r="RJB20" s="192"/>
      <c r="RJC20" s="192"/>
      <c r="RJD20" s="192"/>
      <c r="RJE20" s="192"/>
      <c r="RJF20" s="192"/>
      <c r="RJG20" s="192"/>
      <c r="RJH20" s="192"/>
      <c r="RJI20" s="192"/>
      <c r="RJJ20" s="192"/>
      <c r="RJK20" s="192"/>
      <c r="RJL20" s="192"/>
      <c r="RJM20" s="192"/>
      <c r="RJN20" s="192"/>
      <c r="RJO20" s="192"/>
      <c r="RJP20" s="192"/>
      <c r="RJQ20" s="192"/>
      <c r="RJR20" s="192"/>
      <c r="RJS20" s="192"/>
      <c r="RJT20" s="192"/>
      <c r="RJU20" s="192"/>
      <c r="RJV20" s="192"/>
      <c r="RJW20" s="192"/>
      <c r="RJX20" s="192"/>
      <c r="RJY20" s="192"/>
      <c r="RJZ20" s="192"/>
      <c r="RKA20" s="192"/>
      <c r="RKB20" s="192"/>
      <c r="RKC20" s="192"/>
      <c r="RKD20" s="192"/>
      <c r="RKE20" s="192"/>
      <c r="RKF20" s="192"/>
      <c r="RKG20" s="192"/>
      <c r="RKH20" s="192"/>
      <c r="RKI20" s="192"/>
      <c r="RKJ20" s="192"/>
      <c r="RKK20" s="192"/>
      <c r="RKL20" s="192"/>
      <c r="RKM20" s="192"/>
      <c r="RKN20" s="192"/>
      <c r="RKO20" s="192"/>
      <c r="RKP20" s="192"/>
      <c r="RKQ20" s="192"/>
      <c r="RKR20" s="192"/>
      <c r="RKS20" s="192"/>
      <c r="RKT20" s="192"/>
      <c r="RKU20" s="192"/>
      <c r="RKV20" s="192"/>
      <c r="RKW20" s="192"/>
      <c r="RKX20" s="192"/>
      <c r="RKY20" s="192"/>
      <c r="RKZ20" s="192"/>
      <c r="RLA20" s="192"/>
      <c r="RLB20" s="192"/>
      <c r="RLC20" s="192"/>
      <c r="RLD20" s="192"/>
      <c r="RLE20" s="192"/>
      <c r="RLF20" s="192"/>
      <c r="RLG20" s="192"/>
      <c r="RLH20" s="192"/>
      <c r="RLI20" s="192"/>
      <c r="RLJ20" s="192"/>
      <c r="RLK20" s="192"/>
      <c r="RLL20" s="192"/>
      <c r="RLM20" s="192"/>
      <c r="RLN20" s="192"/>
      <c r="RLO20" s="192"/>
      <c r="RLP20" s="192"/>
      <c r="RLQ20" s="192"/>
      <c r="RLR20" s="192"/>
      <c r="RLS20" s="192"/>
      <c r="RLT20" s="192"/>
      <c r="RLU20" s="192"/>
      <c r="RLV20" s="192"/>
      <c r="RLW20" s="192"/>
      <c r="RLX20" s="192"/>
      <c r="RLY20" s="192"/>
      <c r="RLZ20" s="192"/>
      <c r="RMA20" s="192"/>
      <c r="RMB20" s="192"/>
      <c r="RMC20" s="192"/>
      <c r="RMD20" s="192"/>
      <c r="RME20" s="192"/>
      <c r="RMF20" s="192"/>
      <c r="RMG20" s="192"/>
      <c r="RMH20" s="192"/>
      <c r="RMI20" s="192"/>
      <c r="RMJ20" s="192"/>
      <c r="RMK20" s="192"/>
      <c r="RML20" s="192"/>
      <c r="RMM20" s="192"/>
      <c r="RMN20" s="192"/>
      <c r="RMO20" s="192"/>
      <c r="RMP20" s="192"/>
      <c r="RMQ20" s="192"/>
      <c r="RMR20" s="192"/>
      <c r="RMS20" s="192"/>
      <c r="RMT20" s="192"/>
      <c r="RMU20" s="192"/>
      <c r="RMV20" s="192"/>
      <c r="RMW20" s="192"/>
      <c r="RMX20" s="192"/>
      <c r="RMY20" s="192"/>
      <c r="RMZ20" s="192"/>
      <c r="RNA20" s="192"/>
      <c r="RNB20" s="192"/>
      <c r="RNC20" s="192"/>
      <c r="RND20" s="192"/>
      <c r="RNE20" s="192"/>
      <c r="RNF20" s="192"/>
      <c r="RNG20" s="192"/>
      <c r="RNH20" s="192"/>
      <c r="RNI20" s="192"/>
      <c r="RNJ20" s="192"/>
      <c r="RNK20" s="192"/>
      <c r="RNL20" s="192"/>
      <c r="RNM20" s="192"/>
      <c r="RNN20" s="192"/>
      <c r="RNO20" s="192"/>
      <c r="RNP20" s="192"/>
      <c r="RNQ20" s="192"/>
      <c r="RNR20" s="192"/>
      <c r="RNS20" s="192"/>
      <c r="RNT20" s="192"/>
      <c r="RNU20" s="192"/>
      <c r="RNV20" s="192"/>
      <c r="RNW20" s="192"/>
      <c r="RNX20" s="192"/>
      <c r="RNY20" s="192"/>
      <c r="RNZ20" s="192"/>
      <c r="ROA20" s="192"/>
      <c r="ROB20" s="192"/>
      <c r="ROC20" s="192"/>
      <c r="ROD20" s="192"/>
      <c r="ROE20" s="192"/>
      <c r="ROF20" s="192"/>
      <c r="ROG20" s="192"/>
      <c r="ROH20" s="192"/>
      <c r="ROI20" s="192"/>
      <c r="ROJ20" s="192"/>
      <c r="ROK20" s="192"/>
      <c r="ROL20" s="192"/>
      <c r="ROM20" s="192"/>
      <c r="RON20" s="192"/>
      <c r="ROO20" s="192"/>
      <c r="ROP20" s="192"/>
      <c r="ROQ20" s="192"/>
      <c r="ROR20" s="192"/>
      <c r="ROS20" s="192"/>
      <c r="ROT20" s="192"/>
      <c r="ROU20" s="192"/>
      <c r="ROV20" s="192"/>
      <c r="ROW20" s="192"/>
      <c r="ROX20" s="192"/>
      <c r="ROY20" s="192"/>
      <c r="ROZ20" s="192"/>
      <c r="RPA20" s="192"/>
      <c r="RPB20" s="192"/>
      <c r="RPC20" s="192"/>
      <c r="RPD20" s="192"/>
      <c r="RPE20" s="192"/>
      <c r="RPF20" s="192"/>
      <c r="RPG20" s="192"/>
      <c r="RPH20" s="192"/>
      <c r="RPI20" s="192"/>
      <c r="RPJ20" s="192"/>
      <c r="RPK20" s="192"/>
      <c r="RPL20" s="192"/>
      <c r="RPM20" s="192"/>
      <c r="RPN20" s="192"/>
      <c r="RPO20" s="192"/>
      <c r="RPP20" s="192"/>
      <c r="RPQ20" s="192"/>
      <c r="RPR20" s="192"/>
      <c r="RPS20" s="192"/>
      <c r="RPT20" s="192"/>
      <c r="RPU20" s="192"/>
      <c r="RPV20" s="192"/>
      <c r="RPW20" s="192"/>
      <c r="RPX20" s="192"/>
      <c r="RPY20" s="192"/>
      <c r="RPZ20" s="192"/>
      <c r="RQA20" s="192"/>
      <c r="RQB20" s="192"/>
      <c r="RQC20" s="192"/>
      <c r="RQD20" s="192"/>
      <c r="RQE20" s="192"/>
      <c r="RQF20" s="192"/>
      <c r="RQG20" s="192"/>
      <c r="RQH20" s="192"/>
      <c r="RQI20" s="192"/>
      <c r="RQJ20" s="192"/>
      <c r="RQK20" s="192"/>
      <c r="RQL20" s="192"/>
      <c r="RQM20" s="192"/>
      <c r="RQN20" s="192"/>
      <c r="RQO20" s="192"/>
      <c r="RQP20" s="192"/>
      <c r="RQQ20" s="192"/>
      <c r="RQR20" s="192"/>
      <c r="RQS20" s="192"/>
      <c r="RQT20" s="192"/>
      <c r="RQU20" s="192"/>
      <c r="RQV20" s="192"/>
      <c r="RQW20" s="192"/>
      <c r="RQX20" s="192"/>
      <c r="RQY20" s="192"/>
      <c r="RQZ20" s="192"/>
      <c r="RRA20" s="192"/>
      <c r="RRB20" s="192"/>
      <c r="RRC20" s="192"/>
      <c r="RRD20" s="192"/>
      <c r="RRE20" s="192"/>
      <c r="RRF20" s="192"/>
      <c r="RRG20" s="192"/>
      <c r="RRH20" s="192"/>
      <c r="RRI20" s="192"/>
      <c r="RRJ20" s="192"/>
      <c r="RRK20" s="192"/>
      <c r="RRL20" s="192"/>
      <c r="RRM20" s="192"/>
      <c r="RRN20" s="192"/>
      <c r="RRO20" s="192"/>
      <c r="RRP20" s="192"/>
      <c r="RRQ20" s="192"/>
      <c r="RRR20" s="192"/>
      <c r="RRS20" s="192"/>
      <c r="RRT20" s="192"/>
      <c r="RRU20" s="192"/>
      <c r="RRV20" s="192"/>
      <c r="RRW20" s="192"/>
      <c r="RRX20" s="192"/>
      <c r="RRY20" s="192"/>
      <c r="RRZ20" s="192"/>
      <c r="RSA20" s="192"/>
      <c r="RSB20" s="192"/>
      <c r="RSC20" s="192"/>
      <c r="RSD20" s="192"/>
      <c r="RSE20" s="192"/>
      <c r="RSF20" s="192"/>
      <c r="RSG20" s="192"/>
      <c r="RSH20" s="192"/>
      <c r="RSI20" s="192"/>
      <c r="RSJ20" s="192"/>
      <c r="RSK20" s="192"/>
      <c r="RSL20" s="192"/>
      <c r="RSM20" s="192"/>
      <c r="RSN20" s="192"/>
      <c r="RSO20" s="192"/>
      <c r="RSP20" s="192"/>
      <c r="RSQ20" s="192"/>
      <c r="RSR20" s="192"/>
      <c r="RSS20" s="192"/>
      <c r="RST20" s="192"/>
      <c r="RSU20" s="192"/>
      <c r="RSV20" s="192"/>
      <c r="RSW20" s="192"/>
      <c r="RSX20" s="192"/>
      <c r="RSY20" s="192"/>
      <c r="RSZ20" s="192"/>
      <c r="RTA20" s="192"/>
      <c r="RTB20" s="192"/>
      <c r="RTC20" s="192"/>
      <c r="RTD20" s="192"/>
      <c r="RTE20" s="192"/>
      <c r="RTF20" s="192"/>
      <c r="RTG20" s="192"/>
      <c r="RTH20" s="192"/>
      <c r="RTI20" s="192"/>
      <c r="RTJ20" s="192"/>
      <c r="RTK20" s="192"/>
      <c r="RTL20" s="192"/>
      <c r="RTM20" s="192"/>
      <c r="RTN20" s="192"/>
      <c r="RTO20" s="192"/>
      <c r="RTP20" s="192"/>
      <c r="RTQ20" s="192"/>
      <c r="RTR20" s="192"/>
      <c r="RTS20" s="192"/>
      <c r="RTT20" s="192"/>
      <c r="RTU20" s="192"/>
      <c r="RTV20" s="192"/>
      <c r="RTW20" s="192"/>
      <c r="RTX20" s="192"/>
      <c r="RTY20" s="192"/>
      <c r="RTZ20" s="192"/>
      <c r="RUA20" s="192"/>
      <c r="RUB20" s="192"/>
      <c r="RUC20" s="192"/>
      <c r="RUD20" s="192"/>
      <c r="RUE20" s="192"/>
      <c r="RUF20" s="192"/>
      <c r="RUG20" s="192"/>
      <c r="RUH20" s="192"/>
      <c r="RUI20" s="192"/>
      <c r="RUJ20" s="192"/>
      <c r="RUK20" s="192"/>
      <c r="RUL20" s="192"/>
      <c r="RUM20" s="192"/>
      <c r="RUN20" s="192"/>
      <c r="RUO20" s="192"/>
      <c r="RUP20" s="192"/>
      <c r="RUQ20" s="192"/>
      <c r="RUR20" s="192"/>
      <c r="RUS20" s="192"/>
      <c r="RUT20" s="192"/>
      <c r="RUU20" s="192"/>
      <c r="RUV20" s="192"/>
      <c r="RUW20" s="192"/>
      <c r="RUX20" s="192"/>
      <c r="RUY20" s="192"/>
      <c r="RUZ20" s="192"/>
      <c r="RVA20" s="192"/>
      <c r="RVB20" s="192"/>
      <c r="RVC20" s="192"/>
      <c r="RVD20" s="192"/>
      <c r="RVE20" s="192"/>
      <c r="RVF20" s="192"/>
      <c r="RVG20" s="192"/>
      <c r="RVH20" s="192"/>
      <c r="RVI20" s="192"/>
      <c r="RVJ20" s="192"/>
      <c r="RVK20" s="192"/>
      <c r="RVL20" s="192"/>
      <c r="RVM20" s="192"/>
      <c r="RVN20" s="192"/>
      <c r="RVO20" s="192"/>
      <c r="RVP20" s="192"/>
      <c r="RVQ20" s="192"/>
      <c r="RVR20" s="192"/>
      <c r="RVS20" s="192"/>
      <c r="RVT20" s="192"/>
      <c r="RVU20" s="192"/>
      <c r="RVV20" s="192"/>
      <c r="RVW20" s="192"/>
      <c r="RVX20" s="192"/>
      <c r="RVY20" s="192"/>
      <c r="RVZ20" s="192"/>
      <c r="RWA20" s="192"/>
      <c r="RWB20" s="192"/>
      <c r="RWC20" s="192"/>
      <c r="RWD20" s="192"/>
      <c r="RWE20" s="192"/>
      <c r="RWF20" s="192"/>
      <c r="RWG20" s="192"/>
      <c r="RWH20" s="192"/>
      <c r="RWI20" s="192"/>
      <c r="RWJ20" s="192"/>
      <c r="RWK20" s="192"/>
      <c r="RWL20" s="192"/>
      <c r="RWM20" s="192"/>
      <c r="RWN20" s="192"/>
      <c r="RWO20" s="192"/>
      <c r="RWP20" s="192"/>
      <c r="RWQ20" s="192"/>
      <c r="RWR20" s="192"/>
      <c r="RWS20" s="192"/>
      <c r="RWT20" s="192"/>
      <c r="RWU20" s="192"/>
      <c r="RWV20" s="192"/>
      <c r="RWW20" s="192"/>
      <c r="RWX20" s="192"/>
      <c r="RWY20" s="192"/>
      <c r="RWZ20" s="192"/>
      <c r="RXA20" s="192"/>
      <c r="RXB20" s="192"/>
      <c r="RXC20" s="192"/>
      <c r="RXD20" s="192"/>
      <c r="RXE20" s="192"/>
      <c r="RXF20" s="192"/>
      <c r="RXG20" s="192"/>
      <c r="RXH20" s="192"/>
      <c r="RXI20" s="192"/>
      <c r="RXJ20" s="192"/>
      <c r="RXK20" s="192"/>
      <c r="RXL20" s="192"/>
      <c r="RXM20" s="192"/>
      <c r="RXN20" s="192"/>
      <c r="RXO20" s="192"/>
      <c r="RXP20" s="192"/>
      <c r="RXQ20" s="192"/>
      <c r="RXR20" s="192"/>
      <c r="RXS20" s="192"/>
      <c r="RXT20" s="192"/>
      <c r="RXU20" s="192"/>
      <c r="RXV20" s="192"/>
      <c r="RXW20" s="192"/>
      <c r="RXX20" s="192"/>
      <c r="RXY20" s="192"/>
      <c r="RXZ20" s="192"/>
      <c r="RYA20" s="192"/>
      <c r="RYB20" s="192"/>
      <c r="RYC20" s="192"/>
      <c r="RYD20" s="192"/>
      <c r="RYE20" s="192"/>
      <c r="RYF20" s="192"/>
      <c r="RYG20" s="192"/>
      <c r="RYH20" s="192"/>
      <c r="RYI20" s="192"/>
      <c r="RYJ20" s="192"/>
      <c r="RYK20" s="192"/>
      <c r="RYL20" s="192"/>
      <c r="RYM20" s="192"/>
      <c r="RYN20" s="192"/>
      <c r="RYO20" s="192"/>
      <c r="RYP20" s="192"/>
      <c r="RYQ20" s="192"/>
      <c r="RYR20" s="192"/>
      <c r="RYS20" s="192"/>
      <c r="RYT20" s="192"/>
      <c r="RYU20" s="192"/>
      <c r="RYV20" s="192"/>
      <c r="RYW20" s="192"/>
      <c r="RYX20" s="192"/>
      <c r="RYY20" s="192"/>
      <c r="RYZ20" s="192"/>
      <c r="RZA20" s="192"/>
      <c r="RZB20" s="192"/>
      <c r="RZC20" s="192"/>
      <c r="RZD20" s="192"/>
      <c r="RZE20" s="192"/>
      <c r="RZF20" s="192"/>
      <c r="RZG20" s="192"/>
      <c r="RZH20" s="192"/>
      <c r="RZI20" s="192"/>
      <c r="RZJ20" s="192"/>
      <c r="RZK20" s="192"/>
      <c r="RZL20" s="192"/>
      <c r="RZM20" s="192"/>
      <c r="RZN20" s="192"/>
      <c r="RZO20" s="192"/>
      <c r="RZP20" s="192"/>
      <c r="RZQ20" s="192"/>
      <c r="RZR20" s="192"/>
      <c r="RZS20" s="192"/>
      <c r="RZT20" s="192"/>
      <c r="RZU20" s="192"/>
      <c r="RZV20" s="192"/>
      <c r="RZW20" s="192"/>
      <c r="RZX20" s="192"/>
      <c r="RZY20" s="192"/>
      <c r="RZZ20" s="192"/>
      <c r="SAA20" s="192"/>
      <c r="SAB20" s="192"/>
      <c r="SAC20" s="192"/>
      <c r="SAD20" s="192"/>
      <c r="SAE20" s="192"/>
      <c r="SAF20" s="192"/>
      <c r="SAG20" s="192"/>
      <c r="SAH20" s="192"/>
      <c r="SAI20" s="192"/>
      <c r="SAJ20" s="192"/>
      <c r="SAK20" s="192"/>
      <c r="SAL20" s="192"/>
      <c r="SAM20" s="192"/>
      <c r="SAN20" s="192"/>
      <c r="SAO20" s="192"/>
      <c r="SAP20" s="192"/>
      <c r="SAQ20" s="192"/>
      <c r="SAR20" s="192"/>
      <c r="SAS20" s="192"/>
      <c r="SAT20" s="192"/>
      <c r="SAU20" s="192"/>
      <c r="SAV20" s="192"/>
      <c r="SAW20" s="192"/>
      <c r="SAX20" s="192"/>
      <c r="SAY20" s="192"/>
      <c r="SAZ20" s="192"/>
      <c r="SBA20" s="192"/>
      <c r="SBB20" s="192"/>
      <c r="SBC20" s="192"/>
      <c r="SBD20" s="192"/>
      <c r="SBE20" s="192"/>
      <c r="SBF20" s="192"/>
      <c r="SBG20" s="192"/>
      <c r="SBH20" s="192"/>
      <c r="SBI20" s="192"/>
      <c r="SBJ20" s="192"/>
      <c r="SBK20" s="192"/>
      <c r="SBL20" s="192"/>
      <c r="SBM20" s="192"/>
      <c r="SBN20" s="192"/>
      <c r="SBO20" s="192"/>
      <c r="SBP20" s="192"/>
      <c r="SBQ20" s="192"/>
      <c r="SBR20" s="192"/>
      <c r="SBS20" s="192"/>
      <c r="SBT20" s="192"/>
      <c r="SBU20" s="192"/>
      <c r="SBV20" s="192"/>
      <c r="SBW20" s="192"/>
      <c r="SBX20" s="192"/>
      <c r="SBY20" s="192"/>
      <c r="SBZ20" s="192"/>
      <c r="SCA20" s="192"/>
      <c r="SCB20" s="192"/>
      <c r="SCC20" s="192"/>
      <c r="SCD20" s="192"/>
      <c r="SCE20" s="192"/>
      <c r="SCF20" s="192"/>
      <c r="SCG20" s="192"/>
      <c r="SCH20" s="192"/>
      <c r="SCI20" s="192"/>
      <c r="SCJ20" s="192"/>
      <c r="SCK20" s="192"/>
      <c r="SCL20" s="192"/>
      <c r="SCM20" s="192"/>
      <c r="SCN20" s="192"/>
      <c r="SCO20" s="192"/>
      <c r="SCP20" s="192"/>
      <c r="SCQ20" s="192"/>
      <c r="SCR20" s="192"/>
      <c r="SCS20" s="192"/>
      <c r="SCT20" s="192"/>
      <c r="SCU20" s="192"/>
      <c r="SCV20" s="192"/>
      <c r="SCW20" s="192"/>
      <c r="SCX20" s="192"/>
      <c r="SCY20" s="192"/>
      <c r="SCZ20" s="192"/>
      <c r="SDA20" s="192"/>
      <c r="SDB20" s="192"/>
      <c r="SDC20" s="192"/>
      <c r="SDD20" s="192"/>
      <c r="SDE20" s="192"/>
      <c r="SDF20" s="192"/>
      <c r="SDG20" s="192"/>
      <c r="SDH20" s="192"/>
      <c r="SDI20" s="192"/>
      <c r="SDJ20" s="192"/>
      <c r="SDK20" s="192"/>
      <c r="SDL20" s="192"/>
      <c r="SDM20" s="192"/>
      <c r="SDN20" s="192"/>
      <c r="SDO20" s="192"/>
      <c r="SDP20" s="192"/>
      <c r="SDQ20" s="192"/>
      <c r="SDR20" s="192"/>
      <c r="SDS20" s="192"/>
      <c r="SDT20" s="192"/>
      <c r="SDU20" s="192"/>
      <c r="SDV20" s="192"/>
      <c r="SDW20" s="192"/>
      <c r="SDX20" s="192"/>
      <c r="SDY20" s="192"/>
      <c r="SDZ20" s="192"/>
      <c r="SEA20" s="192"/>
      <c r="SEB20" s="192"/>
      <c r="SEC20" s="192"/>
      <c r="SED20" s="192"/>
      <c r="SEE20" s="192"/>
      <c r="SEF20" s="192"/>
      <c r="SEG20" s="192"/>
      <c r="SEH20" s="192"/>
      <c r="SEI20" s="192"/>
      <c r="SEJ20" s="192"/>
      <c r="SEK20" s="192"/>
      <c r="SEL20" s="192"/>
      <c r="SEM20" s="192"/>
      <c r="SEN20" s="192"/>
      <c r="SEO20" s="192"/>
      <c r="SEP20" s="192"/>
      <c r="SEQ20" s="192"/>
      <c r="SER20" s="192"/>
      <c r="SES20" s="192"/>
      <c r="SET20" s="192"/>
      <c r="SEU20" s="192"/>
      <c r="SEV20" s="192"/>
      <c r="SEW20" s="192"/>
      <c r="SEX20" s="192"/>
      <c r="SEY20" s="192"/>
      <c r="SEZ20" s="192"/>
      <c r="SFA20" s="192"/>
      <c r="SFB20" s="192"/>
      <c r="SFC20" s="192"/>
      <c r="SFD20" s="192"/>
      <c r="SFE20" s="192"/>
      <c r="SFF20" s="192"/>
      <c r="SFG20" s="192"/>
      <c r="SFH20" s="192"/>
      <c r="SFI20" s="192"/>
      <c r="SFJ20" s="192"/>
      <c r="SFK20" s="192"/>
      <c r="SFL20" s="192"/>
      <c r="SFM20" s="192"/>
      <c r="SFN20" s="192"/>
      <c r="SFO20" s="192"/>
      <c r="SFP20" s="192"/>
      <c r="SFQ20" s="192"/>
      <c r="SFR20" s="192"/>
      <c r="SFS20" s="192"/>
      <c r="SFT20" s="192"/>
      <c r="SFU20" s="192"/>
      <c r="SFV20" s="192"/>
      <c r="SFW20" s="192"/>
      <c r="SFX20" s="192"/>
      <c r="SFY20" s="192"/>
      <c r="SFZ20" s="192"/>
      <c r="SGA20" s="192"/>
      <c r="SGB20" s="192"/>
      <c r="SGC20" s="192"/>
      <c r="SGD20" s="192"/>
      <c r="SGE20" s="192"/>
      <c r="SGF20" s="192"/>
      <c r="SGG20" s="192"/>
      <c r="SGH20" s="192"/>
      <c r="SGI20" s="192"/>
      <c r="SGJ20" s="192"/>
      <c r="SGK20" s="192"/>
      <c r="SGL20" s="192"/>
      <c r="SGM20" s="192"/>
      <c r="SGN20" s="192"/>
      <c r="SGO20" s="192"/>
      <c r="SGP20" s="192"/>
      <c r="SGQ20" s="192"/>
      <c r="SGR20" s="192"/>
      <c r="SGS20" s="192"/>
      <c r="SGT20" s="192"/>
      <c r="SGU20" s="192"/>
      <c r="SGV20" s="192"/>
      <c r="SGW20" s="192"/>
      <c r="SGX20" s="192"/>
      <c r="SGY20" s="192"/>
      <c r="SGZ20" s="192"/>
      <c r="SHA20" s="192"/>
      <c r="SHB20" s="192"/>
      <c r="SHC20" s="192"/>
      <c r="SHD20" s="192"/>
      <c r="SHE20" s="192"/>
      <c r="SHF20" s="192"/>
      <c r="SHG20" s="192"/>
      <c r="SHH20" s="192"/>
      <c r="SHI20" s="192"/>
      <c r="SHJ20" s="192"/>
      <c r="SHK20" s="192"/>
      <c r="SHL20" s="192"/>
      <c r="SHM20" s="192"/>
      <c r="SHN20" s="192"/>
      <c r="SHO20" s="192"/>
      <c r="SHP20" s="192"/>
      <c r="SHQ20" s="192"/>
      <c r="SHR20" s="192"/>
      <c r="SHS20" s="192"/>
      <c r="SHT20" s="192"/>
      <c r="SHU20" s="192"/>
      <c r="SHV20" s="192"/>
      <c r="SHW20" s="192"/>
      <c r="SHX20" s="192"/>
      <c r="SHY20" s="192"/>
      <c r="SHZ20" s="192"/>
      <c r="SIA20" s="192"/>
      <c r="SIB20" s="192"/>
      <c r="SIC20" s="192"/>
      <c r="SID20" s="192"/>
      <c r="SIE20" s="192"/>
      <c r="SIF20" s="192"/>
      <c r="SIG20" s="192"/>
      <c r="SIH20" s="192"/>
      <c r="SII20" s="192"/>
      <c r="SIJ20" s="192"/>
      <c r="SIK20" s="192"/>
      <c r="SIL20" s="192"/>
      <c r="SIM20" s="192"/>
      <c r="SIN20" s="192"/>
      <c r="SIO20" s="192"/>
      <c r="SIP20" s="192"/>
      <c r="SIQ20" s="192"/>
      <c r="SIR20" s="192"/>
      <c r="SIS20" s="192"/>
      <c r="SIT20" s="192"/>
      <c r="SIU20" s="192"/>
      <c r="SIV20" s="192"/>
      <c r="SIW20" s="192"/>
      <c r="SIX20" s="192"/>
      <c r="SIY20" s="192"/>
      <c r="SIZ20" s="192"/>
      <c r="SJA20" s="192"/>
      <c r="SJB20" s="192"/>
      <c r="SJC20" s="192"/>
      <c r="SJD20" s="192"/>
      <c r="SJE20" s="192"/>
      <c r="SJF20" s="192"/>
      <c r="SJG20" s="192"/>
      <c r="SJH20" s="192"/>
      <c r="SJI20" s="192"/>
      <c r="SJJ20" s="192"/>
      <c r="SJK20" s="192"/>
      <c r="SJL20" s="192"/>
      <c r="SJM20" s="192"/>
      <c r="SJN20" s="192"/>
      <c r="SJO20" s="192"/>
      <c r="SJP20" s="192"/>
      <c r="SJQ20" s="192"/>
      <c r="SJR20" s="192"/>
      <c r="SJS20" s="192"/>
      <c r="SJT20" s="192"/>
      <c r="SJU20" s="192"/>
      <c r="SJV20" s="192"/>
      <c r="SJW20" s="192"/>
      <c r="SJX20" s="192"/>
      <c r="SJY20" s="192"/>
      <c r="SJZ20" s="192"/>
      <c r="SKA20" s="192"/>
      <c r="SKB20" s="192"/>
      <c r="SKC20" s="192"/>
      <c r="SKD20" s="192"/>
      <c r="SKE20" s="192"/>
      <c r="SKF20" s="192"/>
      <c r="SKG20" s="192"/>
      <c r="SKH20" s="192"/>
      <c r="SKI20" s="192"/>
      <c r="SKJ20" s="192"/>
      <c r="SKK20" s="192"/>
      <c r="SKL20" s="192"/>
      <c r="SKM20" s="192"/>
      <c r="SKN20" s="192"/>
      <c r="SKO20" s="192"/>
      <c r="SKP20" s="192"/>
      <c r="SKQ20" s="192"/>
      <c r="SKR20" s="192"/>
      <c r="SKS20" s="192"/>
      <c r="SKT20" s="192"/>
      <c r="SKU20" s="192"/>
      <c r="SKV20" s="192"/>
      <c r="SKW20" s="192"/>
      <c r="SKX20" s="192"/>
      <c r="SKY20" s="192"/>
      <c r="SKZ20" s="192"/>
      <c r="SLA20" s="192"/>
      <c r="SLB20" s="192"/>
      <c r="SLC20" s="192"/>
      <c r="SLD20" s="192"/>
      <c r="SLE20" s="192"/>
      <c r="SLF20" s="192"/>
      <c r="SLG20" s="192"/>
      <c r="SLH20" s="192"/>
      <c r="SLI20" s="192"/>
      <c r="SLJ20" s="192"/>
      <c r="SLK20" s="192"/>
      <c r="SLL20" s="192"/>
      <c r="SLM20" s="192"/>
      <c r="SLN20" s="192"/>
      <c r="SLO20" s="192"/>
      <c r="SLP20" s="192"/>
      <c r="SLQ20" s="192"/>
      <c r="SLR20" s="192"/>
      <c r="SLS20" s="192"/>
      <c r="SLT20" s="192"/>
      <c r="SLU20" s="192"/>
      <c r="SLV20" s="192"/>
      <c r="SLW20" s="192"/>
      <c r="SLX20" s="192"/>
      <c r="SLY20" s="192"/>
      <c r="SLZ20" s="192"/>
      <c r="SMA20" s="192"/>
      <c r="SMB20" s="192"/>
      <c r="SMC20" s="192"/>
      <c r="SMD20" s="192"/>
      <c r="SME20" s="192"/>
      <c r="SMF20" s="192"/>
      <c r="SMG20" s="192"/>
      <c r="SMH20" s="192"/>
      <c r="SMI20" s="192"/>
      <c r="SMJ20" s="192"/>
      <c r="SMK20" s="192"/>
      <c r="SML20" s="192"/>
      <c r="SMM20" s="192"/>
      <c r="SMN20" s="192"/>
      <c r="SMO20" s="192"/>
      <c r="SMP20" s="192"/>
      <c r="SMQ20" s="192"/>
      <c r="SMR20" s="192"/>
      <c r="SMS20" s="192"/>
      <c r="SMT20" s="192"/>
      <c r="SMU20" s="192"/>
      <c r="SMV20" s="192"/>
      <c r="SMW20" s="192"/>
      <c r="SMX20" s="192"/>
      <c r="SMY20" s="192"/>
      <c r="SMZ20" s="192"/>
      <c r="SNA20" s="192"/>
      <c r="SNB20" s="192"/>
      <c r="SNC20" s="192"/>
      <c r="SND20" s="192"/>
      <c r="SNE20" s="192"/>
      <c r="SNF20" s="192"/>
      <c r="SNG20" s="192"/>
      <c r="SNH20" s="192"/>
      <c r="SNI20" s="192"/>
      <c r="SNJ20" s="192"/>
      <c r="SNK20" s="192"/>
      <c r="SNL20" s="192"/>
      <c r="SNM20" s="192"/>
      <c r="SNN20" s="192"/>
      <c r="SNO20" s="192"/>
      <c r="SNP20" s="192"/>
      <c r="SNQ20" s="192"/>
      <c r="SNR20" s="192"/>
      <c r="SNS20" s="192"/>
      <c r="SNT20" s="192"/>
      <c r="SNU20" s="192"/>
      <c r="SNV20" s="192"/>
      <c r="SNW20" s="192"/>
      <c r="SNX20" s="192"/>
      <c r="SNY20" s="192"/>
      <c r="SNZ20" s="192"/>
      <c r="SOA20" s="192"/>
      <c r="SOB20" s="192"/>
      <c r="SOC20" s="192"/>
      <c r="SOD20" s="192"/>
      <c r="SOE20" s="192"/>
      <c r="SOF20" s="192"/>
      <c r="SOG20" s="192"/>
      <c r="SOH20" s="192"/>
      <c r="SOI20" s="192"/>
      <c r="SOJ20" s="192"/>
      <c r="SOK20" s="192"/>
      <c r="SOL20" s="192"/>
      <c r="SOM20" s="192"/>
      <c r="SON20" s="192"/>
      <c r="SOO20" s="192"/>
      <c r="SOP20" s="192"/>
      <c r="SOQ20" s="192"/>
      <c r="SOR20" s="192"/>
      <c r="SOS20" s="192"/>
      <c r="SOT20" s="192"/>
      <c r="SOU20" s="192"/>
      <c r="SOV20" s="192"/>
      <c r="SOW20" s="192"/>
      <c r="SOX20" s="192"/>
      <c r="SOY20" s="192"/>
      <c r="SOZ20" s="192"/>
      <c r="SPA20" s="192"/>
      <c r="SPB20" s="192"/>
      <c r="SPC20" s="192"/>
      <c r="SPD20" s="192"/>
      <c r="SPE20" s="192"/>
      <c r="SPF20" s="192"/>
      <c r="SPG20" s="192"/>
      <c r="SPH20" s="192"/>
      <c r="SPI20" s="192"/>
      <c r="SPJ20" s="192"/>
      <c r="SPK20" s="192"/>
      <c r="SPL20" s="192"/>
      <c r="SPM20" s="192"/>
      <c r="SPN20" s="192"/>
      <c r="SPO20" s="192"/>
      <c r="SPP20" s="192"/>
      <c r="SPQ20" s="192"/>
      <c r="SPR20" s="192"/>
      <c r="SPS20" s="192"/>
      <c r="SPT20" s="192"/>
      <c r="SPU20" s="192"/>
      <c r="SPV20" s="192"/>
      <c r="SPW20" s="192"/>
      <c r="SPX20" s="192"/>
      <c r="SPY20" s="192"/>
      <c r="SPZ20" s="192"/>
      <c r="SQA20" s="192"/>
      <c r="SQB20" s="192"/>
      <c r="SQC20" s="192"/>
      <c r="SQD20" s="192"/>
      <c r="SQE20" s="192"/>
      <c r="SQF20" s="192"/>
      <c r="SQG20" s="192"/>
      <c r="SQH20" s="192"/>
      <c r="SQI20" s="192"/>
      <c r="SQJ20" s="192"/>
      <c r="SQK20" s="192"/>
      <c r="SQL20" s="192"/>
      <c r="SQM20" s="192"/>
      <c r="SQN20" s="192"/>
      <c r="SQO20" s="192"/>
      <c r="SQP20" s="192"/>
      <c r="SQQ20" s="192"/>
      <c r="SQR20" s="192"/>
      <c r="SQS20" s="192"/>
      <c r="SQT20" s="192"/>
      <c r="SQU20" s="192"/>
      <c r="SQV20" s="192"/>
      <c r="SQW20" s="192"/>
      <c r="SQX20" s="192"/>
      <c r="SQY20" s="192"/>
      <c r="SQZ20" s="192"/>
      <c r="SRA20" s="192"/>
      <c r="SRB20" s="192"/>
      <c r="SRC20" s="192"/>
      <c r="SRD20" s="192"/>
      <c r="SRE20" s="192"/>
      <c r="SRF20" s="192"/>
      <c r="SRG20" s="192"/>
      <c r="SRH20" s="192"/>
      <c r="SRI20" s="192"/>
      <c r="SRJ20" s="192"/>
      <c r="SRK20" s="192"/>
      <c r="SRL20" s="192"/>
      <c r="SRM20" s="192"/>
      <c r="SRN20" s="192"/>
      <c r="SRO20" s="192"/>
      <c r="SRP20" s="192"/>
      <c r="SRQ20" s="192"/>
      <c r="SRR20" s="192"/>
      <c r="SRS20" s="192"/>
      <c r="SRT20" s="192"/>
      <c r="SRU20" s="192"/>
      <c r="SRV20" s="192"/>
      <c r="SRW20" s="192"/>
      <c r="SRX20" s="192"/>
      <c r="SRY20" s="192"/>
      <c r="SRZ20" s="192"/>
      <c r="SSA20" s="192"/>
      <c r="SSB20" s="192"/>
      <c r="SSC20" s="192"/>
      <c r="SSD20" s="192"/>
      <c r="SSE20" s="192"/>
      <c r="SSF20" s="192"/>
      <c r="SSG20" s="192"/>
      <c r="SSH20" s="192"/>
      <c r="SSI20" s="192"/>
      <c r="SSJ20" s="192"/>
      <c r="SSK20" s="192"/>
      <c r="SSL20" s="192"/>
      <c r="SSM20" s="192"/>
      <c r="SSN20" s="192"/>
      <c r="SSO20" s="192"/>
      <c r="SSP20" s="192"/>
      <c r="SSQ20" s="192"/>
      <c r="SSR20" s="192"/>
      <c r="SSS20" s="192"/>
      <c r="SST20" s="192"/>
      <c r="SSU20" s="192"/>
      <c r="SSV20" s="192"/>
      <c r="SSW20" s="192"/>
      <c r="SSX20" s="192"/>
      <c r="SSY20" s="192"/>
      <c r="SSZ20" s="192"/>
      <c r="STA20" s="192"/>
      <c r="STB20" s="192"/>
      <c r="STC20" s="192"/>
      <c r="STD20" s="192"/>
      <c r="STE20" s="192"/>
      <c r="STF20" s="192"/>
      <c r="STG20" s="192"/>
      <c r="STH20" s="192"/>
      <c r="STI20" s="192"/>
      <c r="STJ20" s="192"/>
      <c r="STK20" s="192"/>
      <c r="STL20" s="192"/>
      <c r="STM20" s="192"/>
      <c r="STN20" s="192"/>
      <c r="STO20" s="192"/>
      <c r="STP20" s="192"/>
      <c r="STQ20" s="192"/>
      <c r="STR20" s="192"/>
      <c r="STS20" s="192"/>
      <c r="STT20" s="192"/>
      <c r="STU20" s="192"/>
      <c r="STV20" s="192"/>
      <c r="STW20" s="192"/>
      <c r="STX20" s="192"/>
      <c r="STY20" s="192"/>
      <c r="STZ20" s="192"/>
      <c r="SUA20" s="192"/>
      <c r="SUB20" s="192"/>
      <c r="SUC20" s="192"/>
      <c r="SUD20" s="192"/>
      <c r="SUE20" s="192"/>
      <c r="SUF20" s="192"/>
      <c r="SUG20" s="192"/>
      <c r="SUH20" s="192"/>
      <c r="SUI20" s="192"/>
      <c r="SUJ20" s="192"/>
      <c r="SUK20" s="192"/>
      <c r="SUL20" s="192"/>
      <c r="SUM20" s="192"/>
      <c r="SUN20" s="192"/>
      <c r="SUO20" s="192"/>
      <c r="SUP20" s="192"/>
      <c r="SUQ20" s="192"/>
      <c r="SUR20" s="192"/>
      <c r="SUS20" s="192"/>
      <c r="SUT20" s="192"/>
      <c r="SUU20" s="192"/>
      <c r="SUV20" s="192"/>
      <c r="SUW20" s="192"/>
      <c r="SUX20" s="192"/>
      <c r="SUY20" s="192"/>
      <c r="SUZ20" s="192"/>
      <c r="SVA20" s="192"/>
      <c r="SVB20" s="192"/>
      <c r="SVC20" s="192"/>
      <c r="SVD20" s="192"/>
      <c r="SVE20" s="192"/>
      <c r="SVF20" s="192"/>
      <c r="SVG20" s="192"/>
      <c r="SVH20" s="192"/>
      <c r="SVI20" s="192"/>
      <c r="SVJ20" s="192"/>
      <c r="SVK20" s="192"/>
      <c r="SVL20" s="192"/>
      <c r="SVM20" s="192"/>
      <c r="SVN20" s="192"/>
      <c r="SVO20" s="192"/>
      <c r="SVP20" s="192"/>
      <c r="SVQ20" s="192"/>
      <c r="SVR20" s="192"/>
      <c r="SVS20" s="192"/>
      <c r="SVT20" s="192"/>
      <c r="SVU20" s="192"/>
      <c r="SVV20" s="192"/>
      <c r="SVW20" s="192"/>
      <c r="SVX20" s="192"/>
      <c r="SVY20" s="192"/>
      <c r="SVZ20" s="192"/>
      <c r="SWA20" s="192"/>
      <c r="SWB20" s="192"/>
      <c r="SWC20" s="192"/>
      <c r="SWD20" s="192"/>
      <c r="SWE20" s="192"/>
      <c r="SWF20" s="192"/>
      <c r="SWG20" s="192"/>
      <c r="SWH20" s="192"/>
      <c r="SWI20" s="192"/>
      <c r="SWJ20" s="192"/>
      <c r="SWK20" s="192"/>
      <c r="SWL20" s="192"/>
      <c r="SWM20" s="192"/>
      <c r="SWN20" s="192"/>
      <c r="SWO20" s="192"/>
      <c r="SWP20" s="192"/>
      <c r="SWQ20" s="192"/>
      <c r="SWR20" s="192"/>
      <c r="SWS20" s="192"/>
      <c r="SWT20" s="192"/>
      <c r="SWU20" s="192"/>
      <c r="SWV20" s="192"/>
      <c r="SWW20" s="192"/>
      <c r="SWX20" s="192"/>
      <c r="SWY20" s="192"/>
      <c r="SWZ20" s="192"/>
      <c r="SXA20" s="192"/>
      <c r="SXB20" s="192"/>
      <c r="SXC20" s="192"/>
      <c r="SXD20" s="192"/>
      <c r="SXE20" s="192"/>
      <c r="SXF20" s="192"/>
      <c r="SXG20" s="192"/>
      <c r="SXH20" s="192"/>
      <c r="SXI20" s="192"/>
      <c r="SXJ20" s="192"/>
      <c r="SXK20" s="192"/>
      <c r="SXL20" s="192"/>
      <c r="SXM20" s="192"/>
      <c r="SXN20" s="192"/>
      <c r="SXO20" s="192"/>
      <c r="SXP20" s="192"/>
      <c r="SXQ20" s="192"/>
      <c r="SXR20" s="192"/>
      <c r="SXS20" s="192"/>
      <c r="SXT20" s="192"/>
      <c r="SXU20" s="192"/>
      <c r="SXV20" s="192"/>
      <c r="SXW20" s="192"/>
      <c r="SXX20" s="192"/>
      <c r="SXY20" s="192"/>
      <c r="SXZ20" s="192"/>
      <c r="SYA20" s="192"/>
      <c r="SYB20" s="192"/>
      <c r="SYC20" s="192"/>
      <c r="SYD20" s="192"/>
      <c r="SYE20" s="192"/>
      <c r="SYF20" s="192"/>
      <c r="SYG20" s="192"/>
      <c r="SYH20" s="192"/>
      <c r="SYI20" s="192"/>
      <c r="SYJ20" s="192"/>
      <c r="SYK20" s="192"/>
      <c r="SYL20" s="192"/>
      <c r="SYM20" s="192"/>
      <c r="SYN20" s="192"/>
      <c r="SYO20" s="192"/>
      <c r="SYP20" s="192"/>
      <c r="SYQ20" s="192"/>
      <c r="SYR20" s="192"/>
      <c r="SYS20" s="192"/>
      <c r="SYT20" s="192"/>
      <c r="SYU20" s="192"/>
      <c r="SYV20" s="192"/>
      <c r="SYW20" s="192"/>
      <c r="SYX20" s="192"/>
      <c r="SYY20" s="192"/>
      <c r="SYZ20" s="192"/>
      <c r="SZA20" s="192"/>
      <c r="SZB20" s="192"/>
      <c r="SZC20" s="192"/>
      <c r="SZD20" s="192"/>
      <c r="SZE20" s="192"/>
      <c r="SZF20" s="192"/>
      <c r="SZG20" s="192"/>
      <c r="SZH20" s="192"/>
      <c r="SZI20" s="192"/>
      <c r="SZJ20" s="192"/>
      <c r="SZK20" s="192"/>
      <c r="SZL20" s="192"/>
      <c r="SZM20" s="192"/>
      <c r="SZN20" s="192"/>
      <c r="SZO20" s="192"/>
      <c r="SZP20" s="192"/>
      <c r="SZQ20" s="192"/>
      <c r="SZR20" s="192"/>
      <c r="SZS20" s="192"/>
      <c r="SZT20" s="192"/>
      <c r="SZU20" s="192"/>
      <c r="SZV20" s="192"/>
      <c r="SZW20" s="192"/>
      <c r="SZX20" s="192"/>
      <c r="SZY20" s="192"/>
      <c r="SZZ20" s="192"/>
      <c r="TAA20" s="192"/>
      <c r="TAB20" s="192"/>
      <c r="TAC20" s="192"/>
      <c r="TAD20" s="192"/>
      <c r="TAE20" s="192"/>
      <c r="TAF20" s="192"/>
      <c r="TAG20" s="192"/>
      <c r="TAH20" s="192"/>
      <c r="TAI20" s="192"/>
      <c r="TAJ20" s="192"/>
      <c r="TAK20" s="192"/>
      <c r="TAL20" s="192"/>
      <c r="TAM20" s="192"/>
      <c r="TAN20" s="192"/>
      <c r="TAO20" s="192"/>
      <c r="TAP20" s="192"/>
      <c r="TAQ20" s="192"/>
      <c r="TAR20" s="192"/>
      <c r="TAS20" s="192"/>
      <c r="TAT20" s="192"/>
      <c r="TAU20" s="192"/>
      <c r="TAV20" s="192"/>
      <c r="TAW20" s="192"/>
      <c r="TAX20" s="192"/>
      <c r="TAY20" s="192"/>
      <c r="TAZ20" s="192"/>
      <c r="TBA20" s="192"/>
      <c r="TBB20" s="192"/>
      <c r="TBC20" s="192"/>
      <c r="TBD20" s="192"/>
      <c r="TBE20" s="192"/>
      <c r="TBF20" s="192"/>
      <c r="TBG20" s="192"/>
      <c r="TBH20" s="192"/>
      <c r="TBI20" s="192"/>
      <c r="TBJ20" s="192"/>
      <c r="TBK20" s="192"/>
      <c r="TBL20" s="192"/>
      <c r="TBM20" s="192"/>
      <c r="TBN20" s="192"/>
      <c r="TBO20" s="192"/>
      <c r="TBP20" s="192"/>
      <c r="TBQ20" s="192"/>
      <c r="TBR20" s="192"/>
      <c r="TBS20" s="192"/>
      <c r="TBT20" s="192"/>
      <c r="TBU20" s="192"/>
      <c r="TBV20" s="192"/>
      <c r="TBW20" s="192"/>
      <c r="TBX20" s="192"/>
      <c r="TBY20" s="192"/>
      <c r="TBZ20" s="192"/>
      <c r="TCA20" s="192"/>
      <c r="TCB20" s="192"/>
      <c r="TCC20" s="192"/>
      <c r="TCD20" s="192"/>
      <c r="TCE20" s="192"/>
      <c r="TCF20" s="192"/>
      <c r="TCG20" s="192"/>
      <c r="TCH20" s="192"/>
      <c r="TCI20" s="192"/>
      <c r="TCJ20" s="192"/>
      <c r="TCK20" s="192"/>
      <c r="TCL20" s="192"/>
      <c r="TCM20" s="192"/>
      <c r="TCN20" s="192"/>
      <c r="TCO20" s="192"/>
      <c r="TCP20" s="192"/>
      <c r="TCQ20" s="192"/>
      <c r="TCR20" s="192"/>
      <c r="TCS20" s="192"/>
      <c r="TCT20" s="192"/>
      <c r="TCU20" s="192"/>
      <c r="TCV20" s="192"/>
      <c r="TCW20" s="192"/>
      <c r="TCX20" s="192"/>
      <c r="TCY20" s="192"/>
      <c r="TCZ20" s="192"/>
      <c r="TDA20" s="192"/>
      <c r="TDB20" s="192"/>
      <c r="TDC20" s="192"/>
      <c r="TDD20" s="192"/>
      <c r="TDE20" s="192"/>
      <c r="TDF20" s="192"/>
      <c r="TDG20" s="192"/>
      <c r="TDH20" s="192"/>
      <c r="TDI20" s="192"/>
      <c r="TDJ20" s="192"/>
      <c r="TDK20" s="192"/>
      <c r="TDL20" s="192"/>
      <c r="TDM20" s="192"/>
      <c r="TDN20" s="192"/>
      <c r="TDO20" s="192"/>
      <c r="TDP20" s="192"/>
      <c r="TDQ20" s="192"/>
      <c r="TDR20" s="192"/>
      <c r="TDS20" s="192"/>
      <c r="TDT20" s="192"/>
      <c r="TDU20" s="192"/>
      <c r="TDV20" s="192"/>
      <c r="TDW20" s="192"/>
      <c r="TDX20" s="192"/>
      <c r="TDY20" s="192"/>
      <c r="TDZ20" s="192"/>
      <c r="TEA20" s="192"/>
      <c r="TEB20" s="192"/>
      <c r="TEC20" s="192"/>
      <c r="TED20" s="192"/>
      <c r="TEE20" s="192"/>
      <c r="TEF20" s="192"/>
      <c r="TEG20" s="192"/>
      <c r="TEH20" s="192"/>
      <c r="TEI20" s="192"/>
      <c r="TEJ20" s="192"/>
      <c r="TEK20" s="192"/>
      <c r="TEL20" s="192"/>
      <c r="TEM20" s="192"/>
      <c r="TEN20" s="192"/>
      <c r="TEO20" s="192"/>
      <c r="TEP20" s="192"/>
      <c r="TEQ20" s="192"/>
      <c r="TER20" s="192"/>
      <c r="TES20" s="192"/>
      <c r="TET20" s="192"/>
      <c r="TEU20" s="192"/>
      <c r="TEV20" s="192"/>
      <c r="TEW20" s="192"/>
      <c r="TEX20" s="192"/>
      <c r="TEY20" s="192"/>
      <c r="TEZ20" s="192"/>
      <c r="TFA20" s="192"/>
      <c r="TFB20" s="192"/>
      <c r="TFC20" s="192"/>
      <c r="TFD20" s="192"/>
      <c r="TFE20" s="192"/>
      <c r="TFF20" s="192"/>
      <c r="TFG20" s="192"/>
      <c r="TFH20" s="192"/>
      <c r="TFI20" s="192"/>
      <c r="TFJ20" s="192"/>
      <c r="TFK20" s="192"/>
      <c r="TFL20" s="192"/>
      <c r="TFM20" s="192"/>
      <c r="TFN20" s="192"/>
      <c r="TFO20" s="192"/>
      <c r="TFP20" s="192"/>
      <c r="TFQ20" s="192"/>
      <c r="TFR20" s="192"/>
      <c r="TFS20" s="192"/>
      <c r="TFT20" s="192"/>
      <c r="TFU20" s="192"/>
      <c r="TFV20" s="192"/>
      <c r="TFW20" s="192"/>
      <c r="TFX20" s="192"/>
      <c r="TFY20" s="192"/>
      <c r="TFZ20" s="192"/>
      <c r="TGA20" s="192"/>
      <c r="TGB20" s="192"/>
      <c r="TGC20" s="192"/>
      <c r="TGD20" s="192"/>
      <c r="TGE20" s="192"/>
      <c r="TGF20" s="192"/>
      <c r="TGG20" s="192"/>
      <c r="TGH20" s="192"/>
      <c r="TGI20" s="192"/>
      <c r="TGJ20" s="192"/>
      <c r="TGK20" s="192"/>
      <c r="TGL20" s="192"/>
      <c r="TGM20" s="192"/>
      <c r="TGN20" s="192"/>
      <c r="TGO20" s="192"/>
      <c r="TGP20" s="192"/>
      <c r="TGQ20" s="192"/>
      <c r="TGR20" s="192"/>
      <c r="TGS20" s="192"/>
      <c r="TGT20" s="192"/>
      <c r="TGU20" s="192"/>
      <c r="TGV20" s="192"/>
      <c r="TGW20" s="192"/>
      <c r="TGX20" s="192"/>
      <c r="TGY20" s="192"/>
      <c r="TGZ20" s="192"/>
      <c r="THA20" s="192"/>
      <c r="THB20" s="192"/>
      <c r="THC20" s="192"/>
      <c r="THD20" s="192"/>
      <c r="THE20" s="192"/>
      <c r="THF20" s="192"/>
      <c r="THG20" s="192"/>
      <c r="THH20" s="192"/>
      <c r="THI20" s="192"/>
      <c r="THJ20" s="192"/>
      <c r="THK20" s="192"/>
      <c r="THL20" s="192"/>
      <c r="THM20" s="192"/>
      <c r="THN20" s="192"/>
      <c r="THO20" s="192"/>
      <c r="THP20" s="192"/>
      <c r="THQ20" s="192"/>
      <c r="THR20" s="192"/>
      <c r="THS20" s="192"/>
      <c r="THT20" s="192"/>
      <c r="THU20" s="192"/>
      <c r="THV20" s="192"/>
      <c r="THW20" s="192"/>
      <c r="THX20" s="192"/>
      <c r="THY20" s="192"/>
      <c r="THZ20" s="192"/>
      <c r="TIA20" s="192"/>
      <c r="TIB20" s="192"/>
      <c r="TIC20" s="192"/>
      <c r="TID20" s="192"/>
      <c r="TIE20" s="192"/>
      <c r="TIF20" s="192"/>
      <c r="TIG20" s="192"/>
      <c r="TIH20" s="192"/>
      <c r="TII20" s="192"/>
      <c r="TIJ20" s="192"/>
      <c r="TIK20" s="192"/>
      <c r="TIL20" s="192"/>
      <c r="TIM20" s="192"/>
      <c r="TIN20" s="192"/>
      <c r="TIO20" s="192"/>
      <c r="TIP20" s="192"/>
      <c r="TIQ20" s="192"/>
      <c r="TIR20" s="192"/>
      <c r="TIS20" s="192"/>
      <c r="TIT20" s="192"/>
      <c r="TIU20" s="192"/>
      <c r="TIV20" s="192"/>
      <c r="TIW20" s="192"/>
      <c r="TIX20" s="192"/>
      <c r="TIY20" s="192"/>
      <c r="TIZ20" s="192"/>
      <c r="TJA20" s="192"/>
      <c r="TJB20" s="192"/>
      <c r="TJC20" s="192"/>
      <c r="TJD20" s="192"/>
      <c r="TJE20" s="192"/>
      <c r="TJF20" s="192"/>
      <c r="TJG20" s="192"/>
      <c r="TJH20" s="192"/>
      <c r="TJI20" s="192"/>
      <c r="TJJ20" s="192"/>
      <c r="TJK20" s="192"/>
      <c r="TJL20" s="192"/>
      <c r="TJM20" s="192"/>
      <c r="TJN20" s="192"/>
      <c r="TJO20" s="192"/>
      <c r="TJP20" s="192"/>
      <c r="TJQ20" s="192"/>
      <c r="TJR20" s="192"/>
      <c r="TJS20" s="192"/>
      <c r="TJT20" s="192"/>
      <c r="TJU20" s="192"/>
      <c r="TJV20" s="192"/>
      <c r="TJW20" s="192"/>
      <c r="TJX20" s="192"/>
      <c r="TJY20" s="192"/>
      <c r="TJZ20" s="192"/>
      <c r="TKA20" s="192"/>
      <c r="TKB20" s="192"/>
      <c r="TKC20" s="192"/>
      <c r="TKD20" s="192"/>
      <c r="TKE20" s="192"/>
      <c r="TKF20" s="192"/>
      <c r="TKG20" s="192"/>
      <c r="TKH20" s="192"/>
      <c r="TKI20" s="192"/>
      <c r="TKJ20" s="192"/>
      <c r="TKK20" s="192"/>
      <c r="TKL20" s="192"/>
      <c r="TKM20" s="192"/>
      <c r="TKN20" s="192"/>
      <c r="TKO20" s="192"/>
      <c r="TKP20" s="192"/>
      <c r="TKQ20" s="192"/>
      <c r="TKR20" s="192"/>
      <c r="TKS20" s="192"/>
      <c r="TKT20" s="192"/>
      <c r="TKU20" s="192"/>
      <c r="TKV20" s="192"/>
      <c r="TKW20" s="192"/>
      <c r="TKX20" s="192"/>
      <c r="TKY20" s="192"/>
      <c r="TKZ20" s="192"/>
      <c r="TLA20" s="192"/>
      <c r="TLB20" s="192"/>
      <c r="TLC20" s="192"/>
      <c r="TLD20" s="192"/>
      <c r="TLE20" s="192"/>
      <c r="TLF20" s="192"/>
      <c r="TLG20" s="192"/>
      <c r="TLH20" s="192"/>
      <c r="TLI20" s="192"/>
      <c r="TLJ20" s="192"/>
      <c r="TLK20" s="192"/>
      <c r="TLL20" s="192"/>
      <c r="TLM20" s="192"/>
      <c r="TLN20" s="192"/>
      <c r="TLO20" s="192"/>
      <c r="TLP20" s="192"/>
      <c r="TLQ20" s="192"/>
      <c r="TLR20" s="192"/>
      <c r="TLS20" s="192"/>
      <c r="TLT20" s="192"/>
      <c r="TLU20" s="192"/>
      <c r="TLV20" s="192"/>
      <c r="TLW20" s="192"/>
      <c r="TLX20" s="192"/>
      <c r="TLY20" s="192"/>
      <c r="TLZ20" s="192"/>
      <c r="TMA20" s="192"/>
      <c r="TMB20" s="192"/>
      <c r="TMC20" s="192"/>
      <c r="TMD20" s="192"/>
      <c r="TME20" s="192"/>
      <c r="TMF20" s="192"/>
      <c r="TMG20" s="192"/>
      <c r="TMH20" s="192"/>
      <c r="TMI20" s="192"/>
      <c r="TMJ20" s="192"/>
      <c r="TMK20" s="192"/>
      <c r="TML20" s="192"/>
      <c r="TMM20" s="192"/>
      <c r="TMN20" s="192"/>
      <c r="TMO20" s="192"/>
      <c r="TMP20" s="192"/>
      <c r="TMQ20" s="192"/>
      <c r="TMR20" s="192"/>
      <c r="TMS20" s="192"/>
      <c r="TMT20" s="192"/>
      <c r="TMU20" s="192"/>
      <c r="TMV20" s="192"/>
      <c r="TMW20" s="192"/>
      <c r="TMX20" s="192"/>
      <c r="TMY20" s="192"/>
      <c r="TMZ20" s="192"/>
      <c r="TNA20" s="192"/>
      <c r="TNB20" s="192"/>
      <c r="TNC20" s="192"/>
      <c r="TND20" s="192"/>
      <c r="TNE20" s="192"/>
      <c r="TNF20" s="192"/>
      <c r="TNG20" s="192"/>
      <c r="TNH20" s="192"/>
      <c r="TNI20" s="192"/>
      <c r="TNJ20" s="192"/>
      <c r="TNK20" s="192"/>
      <c r="TNL20" s="192"/>
      <c r="TNM20" s="192"/>
      <c r="TNN20" s="192"/>
      <c r="TNO20" s="192"/>
      <c r="TNP20" s="192"/>
      <c r="TNQ20" s="192"/>
      <c r="TNR20" s="192"/>
      <c r="TNS20" s="192"/>
      <c r="TNT20" s="192"/>
      <c r="TNU20" s="192"/>
      <c r="TNV20" s="192"/>
      <c r="TNW20" s="192"/>
      <c r="TNX20" s="192"/>
      <c r="TNY20" s="192"/>
      <c r="TNZ20" s="192"/>
      <c r="TOA20" s="192"/>
      <c r="TOB20" s="192"/>
      <c r="TOC20" s="192"/>
      <c r="TOD20" s="192"/>
      <c r="TOE20" s="192"/>
      <c r="TOF20" s="192"/>
      <c r="TOG20" s="192"/>
      <c r="TOH20" s="192"/>
      <c r="TOI20" s="192"/>
      <c r="TOJ20" s="192"/>
      <c r="TOK20" s="192"/>
      <c r="TOL20" s="192"/>
      <c r="TOM20" s="192"/>
      <c r="TON20" s="192"/>
      <c r="TOO20" s="192"/>
      <c r="TOP20" s="192"/>
      <c r="TOQ20" s="192"/>
      <c r="TOR20" s="192"/>
      <c r="TOS20" s="192"/>
      <c r="TOT20" s="192"/>
      <c r="TOU20" s="192"/>
      <c r="TOV20" s="192"/>
      <c r="TOW20" s="192"/>
      <c r="TOX20" s="192"/>
      <c r="TOY20" s="192"/>
      <c r="TOZ20" s="192"/>
      <c r="TPA20" s="192"/>
      <c r="TPB20" s="192"/>
      <c r="TPC20" s="192"/>
      <c r="TPD20" s="192"/>
      <c r="TPE20" s="192"/>
      <c r="TPF20" s="192"/>
      <c r="TPG20" s="192"/>
      <c r="TPH20" s="192"/>
      <c r="TPI20" s="192"/>
      <c r="TPJ20" s="192"/>
      <c r="TPK20" s="192"/>
      <c r="TPL20" s="192"/>
      <c r="TPM20" s="192"/>
      <c r="TPN20" s="192"/>
      <c r="TPO20" s="192"/>
      <c r="TPP20" s="192"/>
      <c r="TPQ20" s="192"/>
      <c r="TPR20" s="192"/>
      <c r="TPS20" s="192"/>
      <c r="TPT20" s="192"/>
      <c r="TPU20" s="192"/>
      <c r="TPV20" s="192"/>
      <c r="TPW20" s="192"/>
      <c r="TPX20" s="192"/>
      <c r="TPY20" s="192"/>
      <c r="TPZ20" s="192"/>
      <c r="TQA20" s="192"/>
      <c r="TQB20" s="192"/>
      <c r="TQC20" s="192"/>
      <c r="TQD20" s="192"/>
      <c r="TQE20" s="192"/>
      <c r="TQF20" s="192"/>
      <c r="TQG20" s="192"/>
      <c r="TQH20" s="192"/>
      <c r="TQI20" s="192"/>
      <c r="TQJ20" s="192"/>
      <c r="TQK20" s="192"/>
      <c r="TQL20" s="192"/>
      <c r="TQM20" s="192"/>
      <c r="TQN20" s="192"/>
      <c r="TQO20" s="192"/>
      <c r="TQP20" s="192"/>
      <c r="TQQ20" s="192"/>
      <c r="TQR20" s="192"/>
      <c r="TQS20" s="192"/>
      <c r="TQT20" s="192"/>
      <c r="TQU20" s="192"/>
      <c r="TQV20" s="192"/>
      <c r="TQW20" s="192"/>
      <c r="TQX20" s="192"/>
      <c r="TQY20" s="192"/>
      <c r="TQZ20" s="192"/>
      <c r="TRA20" s="192"/>
      <c r="TRB20" s="192"/>
      <c r="TRC20" s="192"/>
      <c r="TRD20" s="192"/>
      <c r="TRE20" s="192"/>
      <c r="TRF20" s="192"/>
      <c r="TRG20" s="192"/>
      <c r="TRH20" s="192"/>
      <c r="TRI20" s="192"/>
      <c r="TRJ20" s="192"/>
      <c r="TRK20" s="192"/>
      <c r="TRL20" s="192"/>
      <c r="TRM20" s="192"/>
      <c r="TRN20" s="192"/>
      <c r="TRO20" s="192"/>
      <c r="TRP20" s="192"/>
      <c r="TRQ20" s="192"/>
      <c r="TRR20" s="192"/>
      <c r="TRS20" s="192"/>
      <c r="TRT20" s="192"/>
      <c r="TRU20" s="192"/>
      <c r="TRV20" s="192"/>
      <c r="TRW20" s="192"/>
      <c r="TRX20" s="192"/>
      <c r="TRY20" s="192"/>
      <c r="TRZ20" s="192"/>
      <c r="TSA20" s="192"/>
      <c r="TSB20" s="192"/>
      <c r="TSC20" s="192"/>
      <c r="TSD20" s="192"/>
      <c r="TSE20" s="192"/>
      <c r="TSF20" s="192"/>
      <c r="TSG20" s="192"/>
      <c r="TSH20" s="192"/>
      <c r="TSI20" s="192"/>
      <c r="TSJ20" s="192"/>
      <c r="TSK20" s="192"/>
      <c r="TSL20" s="192"/>
      <c r="TSM20" s="192"/>
      <c r="TSN20" s="192"/>
      <c r="TSO20" s="192"/>
      <c r="TSP20" s="192"/>
      <c r="TSQ20" s="192"/>
      <c r="TSR20" s="192"/>
      <c r="TSS20" s="192"/>
      <c r="TST20" s="192"/>
      <c r="TSU20" s="192"/>
      <c r="TSV20" s="192"/>
      <c r="TSW20" s="192"/>
      <c r="TSX20" s="192"/>
      <c r="TSY20" s="192"/>
      <c r="TSZ20" s="192"/>
      <c r="TTA20" s="192"/>
      <c r="TTB20" s="192"/>
      <c r="TTC20" s="192"/>
      <c r="TTD20" s="192"/>
      <c r="TTE20" s="192"/>
      <c r="TTF20" s="192"/>
      <c r="TTG20" s="192"/>
      <c r="TTH20" s="192"/>
      <c r="TTI20" s="192"/>
      <c r="TTJ20" s="192"/>
      <c r="TTK20" s="192"/>
      <c r="TTL20" s="192"/>
      <c r="TTM20" s="192"/>
      <c r="TTN20" s="192"/>
      <c r="TTO20" s="192"/>
      <c r="TTP20" s="192"/>
      <c r="TTQ20" s="192"/>
      <c r="TTR20" s="192"/>
      <c r="TTS20" s="192"/>
      <c r="TTT20" s="192"/>
      <c r="TTU20" s="192"/>
      <c r="TTV20" s="192"/>
      <c r="TTW20" s="192"/>
      <c r="TTX20" s="192"/>
      <c r="TTY20" s="192"/>
      <c r="TTZ20" s="192"/>
      <c r="TUA20" s="192"/>
      <c r="TUB20" s="192"/>
      <c r="TUC20" s="192"/>
      <c r="TUD20" s="192"/>
      <c r="TUE20" s="192"/>
      <c r="TUF20" s="192"/>
      <c r="TUG20" s="192"/>
      <c r="TUH20" s="192"/>
      <c r="TUI20" s="192"/>
      <c r="TUJ20" s="192"/>
      <c r="TUK20" s="192"/>
      <c r="TUL20" s="192"/>
      <c r="TUM20" s="192"/>
      <c r="TUN20" s="192"/>
      <c r="TUO20" s="192"/>
      <c r="TUP20" s="192"/>
      <c r="TUQ20" s="192"/>
      <c r="TUR20" s="192"/>
      <c r="TUS20" s="192"/>
      <c r="TUT20" s="192"/>
      <c r="TUU20" s="192"/>
      <c r="TUV20" s="192"/>
      <c r="TUW20" s="192"/>
      <c r="TUX20" s="192"/>
      <c r="TUY20" s="192"/>
      <c r="TUZ20" s="192"/>
      <c r="TVA20" s="192"/>
      <c r="TVB20" s="192"/>
      <c r="TVC20" s="192"/>
      <c r="TVD20" s="192"/>
      <c r="TVE20" s="192"/>
      <c r="TVF20" s="192"/>
      <c r="TVG20" s="192"/>
      <c r="TVH20" s="192"/>
      <c r="TVI20" s="192"/>
      <c r="TVJ20" s="192"/>
      <c r="TVK20" s="192"/>
      <c r="TVL20" s="192"/>
      <c r="TVM20" s="192"/>
      <c r="TVN20" s="192"/>
      <c r="TVO20" s="192"/>
      <c r="TVP20" s="192"/>
      <c r="TVQ20" s="192"/>
      <c r="TVR20" s="192"/>
      <c r="TVS20" s="192"/>
      <c r="TVT20" s="192"/>
      <c r="TVU20" s="192"/>
      <c r="TVV20" s="192"/>
      <c r="TVW20" s="192"/>
      <c r="TVX20" s="192"/>
      <c r="TVY20" s="192"/>
      <c r="TVZ20" s="192"/>
      <c r="TWA20" s="192"/>
      <c r="TWB20" s="192"/>
      <c r="TWC20" s="192"/>
      <c r="TWD20" s="192"/>
      <c r="TWE20" s="192"/>
      <c r="TWF20" s="192"/>
      <c r="TWG20" s="192"/>
      <c r="TWH20" s="192"/>
      <c r="TWI20" s="192"/>
      <c r="TWJ20" s="192"/>
      <c r="TWK20" s="192"/>
      <c r="TWL20" s="192"/>
      <c r="TWM20" s="192"/>
      <c r="TWN20" s="192"/>
      <c r="TWO20" s="192"/>
      <c r="TWP20" s="192"/>
      <c r="TWQ20" s="192"/>
      <c r="TWR20" s="192"/>
      <c r="TWS20" s="192"/>
      <c r="TWT20" s="192"/>
      <c r="TWU20" s="192"/>
      <c r="TWV20" s="192"/>
      <c r="TWW20" s="192"/>
      <c r="TWX20" s="192"/>
      <c r="TWY20" s="192"/>
      <c r="TWZ20" s="192"/>
      <c r="TXA20" s="192"/>
      <c r="TXB20" s="192"/>
      <c r="TXC20" s="192"/>
      <c r="TXD20" s="192"/>
      <c r="TXE20" s="192"/>
      <c r="TXF20" s="192"/>
      <c r="TXG20" s="192"/>
      <c r="TXH20" s="192"/>
      <c r="TXI20" s="192"/>
      <c r="TXJ20" s="192"/>
      <c r="TXK20" s="192"/>
      <c r="TXL20" s="192"/>
      <c r="TXM20" s="192"/>
      <c r="TXN20" s="192"/>
      <c r="TXO20" s="192"/>
      <c r="TXP20" s="192"/>
      <c r="TXQ20" s="192"/>
      <c r="TXR20" s="192"/>
      <c r="TXS20" s="192"/>
      <c r="TXT20" s="192"/>
      <c r="TXU20" s="192"/>
      <c r="TXV20" s="192"/>
      <c r="TXW20" s="192"/>
      <c r="TXX20" s="192"/>
      <c r="TXY20" s="192"/>
      <c r="TXZ20" s="192"/>
      <c r="TYA20" s="192"/>
      <c r="TYB20" s="192"/>
      <c r="TYC20" s="192"/>
      <c r="TYD20" s="192"/>
      <c r="TYE20" s="192"/>
      <c r="TYF20" s="192"/>
      <c r="TYG20" s="192"/>
      <c r="TYH20" s="192"/>
      <c r="TYI20" s="192"/>
      <c r="TYJ20" s="192"/>
      <c r="TYK20" s="192"/>
      <c r="TYL20" s="192"/>
      <c r="TYM20" s="192"/>
      <c r="TYN20" s="192"/>
      <c r="TYO20" s="192"/>
      <c r="TYP20" s="192"/>
      <c r="TYQ20" s="192"/>
      <c r="TYR20" s="192"/>
      <c r="TYS20" s="192"/>
      <c r="TYT20" s="192"/>
      <c r="TYU20" s="192"/>
      <c r="TYV20" s="192"/>
      <c r="TYW20" s="192"/>
      <c r="TYX20" s="192"/>
      <c r="TYY20" s="192"/>
      <c r="TYZ20" s="192"/>
      <c r="TZA20" s="192"/>
      <c r="TZB20" s="192"/>
      <c r="TZC20" s="192"/>
      <c r="TZD20" s="192"/>
      <c r="TZE20" s="192"/>
      <c r="TZF20" s="192"/>
      <c r="TZG20" s="192"/>
      <c r="TZH20" s="192"/>
      <c r="TZI20" s="192"/>
      <c r="TZJ20" s="192"/>
      <c r="TZK20" s="192"/>
      <c r="TZL20" s="192"/>
      <c r="TZM20" s="192"/>
      <c r="TZN20" s="192"/>
      <c r="TZO20" s="192"/>
      <c r="TZP20" s="192"/>
      <c r="TZQ20" s="192"/>
      <c r="TZR20" s="192"/>
      <c r="TZS20" s="192"/>
      <c r="TZT20" s="192"/>
      <c r="TZU20" s="192"/>
      <c r="TZV20" s="192"/>
      <c r="TZW20" s="192"/>
      <c r="TZX20" s="192"/>
      <c r="TZY20" s="192"/>
      <c r="TZZ20" s="192"/>
      <c r="UAA20" s="192"/>
      <c r="UAB20" s="192"/>
      <c r="UAC20" s="192"/>
      <c r="UAD20" s="192"/>
      <c r="UAE20" s="192"/>
      <c r="UAF20" s="192"/>
      <c r="UAG20" s="192"/>
      <c r="UAH20" s="192"/>
      <c r="UAI20" s="192"/>
      <c r="UAJ20" s="192"/>
      <c r="UAK20" s="192"/>
      <c r="UAL20" s="192"/>
      <c r="UAM20" s="192"/>
      <c r="UAN20" s="192"/>
      <c r="UAO20" s="192"/>
      <c r="UAP20" s="192"/>
      <c r="UAQ20" s="192"/>
      <c r="UAR20" s="192"/>
      <c r="UAS20" s="192"/>
      <c r="UAT20" s="192"/>
      <c r="UAU20" s="192"/>
      <c r="UAV20" s="192"/>
      <c r="UAW20" s="192"/>
      <c r="UAX20" s="192"/>
      <c r="UAY20" s="192"/>
      <c r="UAZ20" s="192"/>
      <c r="UBA20" s="192"/>
      <c r="UBB20" s="192"/>
      <c r="UBC20" s="192"/>
      <c r="UBD20" s="192"/>
      <c r="UBE20" s="192"/>
      <c r="UBF20" s="192"/>
      <c r="UBG20" s="192"/>
      <c r="UBH20" s="192"/>
      <c r="UBI20" s="192"/>
      <c r="UBJ20" s="192"/>
      <c r="UBK20" s="192"/>
      <c r="UBL20" s="192"/>
      <c r="UBM20" s="192"/>
      <c r="UBN20" s="192"/>
      <c r="UBO20" s="192"/>
      <c r="UBP20" s="192"/>
      <c r="UBQ20" s="192"/>
      <c r="UBR20" s="192"/>
      <c r="UBS20" s="192"/>
      <c r="UBT20" s="192"/>
      <c r="UBU20" s="192"/>
      <c r="UBV20" s="192"/>
      <c r="UBW20" s="192"/>
      <c r="UBX20" s="192"/>
      <c r="UBY20" s="192"/>
      <c r="UBZ20" s="192"/>
      <c r="UCA20" s="192"/>
      <c r="UCB20" s="192"/>
      <c r="UCC20" s="192"/>
      <c r="UCD20" s="192"/>
      <c r="UCE20" s="192"/>
      <c r="UCF20" s="192"/>
      <c r="UCG20" s="192"/>
      <c r="UCH20" s="192"/>
      <c r="UCI20" s="192"/>
      <c r="UCJ20" s="192"/>
      <c r="UCK20" s="192"/>
      <c r="UCL20" s="192"/>
      <c r="UCM20" s="192"/>
      <c r="UCN20" s="192"/>
      <c r="UCO20" s="192"/>
      <c r="UCP20" s="192"/>
      <c r="UCQ20" s="192"/>
      <c r="UCR20" s="192"/>
      <c r="UCS20" s="192"/>
      <c r="UCT20" s="192"/>
      <c r="UCU20" s="192"/>
      <c r="UCV20" s="192"/>
      <c r="UCW20" s="192"/>
      <c r="UCX20" s="192"/>
      <c r="UCY20" s="192"/>
      <c r="UCZ20" s="192"/>
      <c r="UDA20" s="192"/>
      <c r="UDB20" s="192"/>
      <c r="UDC20" s="192"/>
      <c r="UDD20" s="192"/>
      <c r="UDE20" s="192"/>
      <c r="UDF20" s="192"/>
      <c r="UDG20" s="192"/>
      <c r="UDH20" s="192"/>
      <c r="UDI20" s="192"/>
      <c r="UDJ20" s="192"/>
      <c r="UDK20" s="192"/>
      <c r="UDL20" s="192"/>
      <c r="UDM20" s="192"/>
      <c r="UDN20" s="192"/>
      <c r="UDO20" s="192"/>
      <c r="UDP20" s="192"/>
      <c r="UDQ20" s="192"/>
      <c r="UDR20" s="192"/>
      <c r="UDS20" s="192"/>
      <c r="UDT20" s="192"/>
      <c r="UDU20" s="192"/>
      <c r="UDV20" s="192"/>
      <c r="UDW20" s="192"/>
      <c r="UDX20" s="192"/>
      <c r="UDY20" s="192"/>
      <c r="UDZ20" s="192"/>
      <c r="UEA20" s="192"/>
      <c r="UEB20" s="192"/>
      <c r="UEC20" s="192"/>
      <c r="UED20" s="192"/>
      <c r="UEE20" s="192"/>
      <c r="UEF20" s="192"/>
      <c r="UEG20" s="192"/>
      <c r="UEH20" s="192"/>
      <c r="UEI20" s="192"/>
      <c r="UEJ20" s="192"/>
      <c r="UEK20" s="192"/>
      <c r="UEL20" s="192"/>
      <c r="UEM20" s="192"/>
      <c r="UEN20" s="192"/>
      <c r="UEO20" s="192"/>
      <c r="UEP20" s="192"/>
      <c r="UEQ20" s="192"/>
      <c r="UER20" s="192"/>
      <c r="UES20" s="192"/>
      <c r="UET20" s="192"/>
      <c r="UEU20" s="192"/>
      <c r="UEV20" s="192"/>
      <c r="UEW20" s="192"/>
      <c r="UEX20" s="192"/>
      <c r="UEY20" s="192"/>
      <c r="UEZ20" s="192"/>
      <c r="UFA20" s="192"/>
      <c r="UFB20" s="192"/>
      <c r="UFC20" s="192"/>
      <c r="UFD20" s="192"/>
      <c r="UFE20" s="192"/>
      <c r="UFF20" s="192"/>
      <c r="UFG20" s="192"/>
      <c r="UFH20" s="192"/>
      <c r="UFI20" s="192"/>
      <c r="UFJ20" s="192"/>
      <c r="UFK20" s="192"/>
      <c r="UFL20" s="192"/>
      <c r="UFM20" s="192"/>
      <c r="UFN20" s="192"/>
      <c r="UFO20" s="192"/>
      <c r="UFP20" s="192"/>
      <c r="UFQ20" s="192"/>
      <c r="UFR20" s="192"/>
      <c r="UFS20" s="192"/>
      <c r="UFT20" s="192"/>
      <c r="UFU20" s="192"/>
      <c r="UFV20" s="192"/>
      <c r="UFW20" s="192"/>
      <c r="UFX20" s="192"/>
      <c r="UFY20" s="192"/>
      <c r="UFZ20" s="192"/>
      <c r="UGA20" s="192"/>
      <c r="UGB20" s="192"/>
      <c r="UGC20" s="192"/>
      <c r="UGD20" s="192"/>
      <c r="UGE20" s="192"/>
      <c r="UGF20" s="192"/>
      <c r="UGG20" s="192"/>
      <c r="UGH20" s="192"/>
      <c r="UGI20" s="192"/>
      <c r="UGJ20" s="192"/>
      <c r="UGK20" s="192"/>
      <c r="UGL20" s="192"/>
      <c r="UGM20" s="192"/>
      <c r="UGN20" s="192"/>
      <c r="UGO20" s="192"/>
      <c r="UGP20" s="192"/>
      <c r="UGQ20" s="192"/>
      <c r="UGR20" s="192"/>
      <c r="UGS20" s="192"/>
      <c r="UGT20" s="192"/>
      <c r="UGU20" s="192"/>
      <c r="UGV20" s="192"/>
      <c r="UGW20" s="192"/>
      <c r="UGX20" s="192"/>
      <c r="UGY20" s="192"/>
      <c r="UGZ20" s="192"/>
      <c r="UHA20" s="192"/>
      <c r="UHB20" s="192"/>
      <c r="UHC20" s="192"/>
      <c r="UHD20" s="192"/>
      <c r="UHE20" s="192"/>
      <c r="UHF20" s="192"/>
      <c r="UHG20" s="192"/>
      <c r="UHH20" s="192"/>
      <c r="UHI20" s="192"/>
      <c r="UHJ20" s="192"/>
      <c r="UHK20" s="192"/>
      <c r="UHL20" s="192"/>
      <c r="UHM20" s="192"/>
      <c r="UHN20" s="192"/>
      <c r="UHO20" s="192"/>
      <c r="UHP20" s="192"/>
      <c r="UHQ20" s="192"/>
      <c r="UHR20" s="192"/>
      <c r="UHS20" s="192"/>
      <c r="UHT20" s="192"/>
      <c r="UHU20" s="192"/>
      <c r="UHV20" s="192"/>
      <c r="UHW20" s="192"/>
      <c r="UHX20" s="192"/>
      <c r="UHY20" s="192"/>
      <c r="UHZ20" s="192"/>
      <c r="UIA20" s="192"/>
      <c r="UIB20" s="192"/>
      <c r="UIC20" s="192"/>
      <c r="UID20" s="192"/>
      <c r="UIE20" s="192"/>
      <c r="UIF20" s="192"/>
      <c r="UIG20" s="192"/>
      <c r="UIH20" s="192"/>
      <c r="UII20" s="192"/>
      <c r="UIJ20" s="192"/>
      <c r="UIK20" s="192"/>
      <c r="UIL20" s="192"/>
      <c r="UIM20" s="192"/>
      <c r="UIN20" s="192"/>
      <c r="UIO20" s="192"/>
      <c r="UIP20" s="192"/>
      <c r="UIQ20" s="192"/>
      <c r="UIR20" s="192"/>
      <c r="UIS20" s="192"/>
      <c r="UIT20" s="192"/>
      <c r="UIU20" s="192"/>
      <c r="UIV20" s="192"/>
      <c r="UIW20" s="192"/>
      <c r="UIX20" s="192"/>
      <c r="UIY20" s="192"/>
      <c r="UIZ20" s="192"/>
      <c r="UJA20" s="192"/>
      <c r="UJB20" s="192"/>
      <c r="UJC20" s="192"/>
      <c r="UJD20" s="192"/>
      <c r="UJE20" s="192"/>
      <c r="UJF20" s="192"/>
      <c r="UJG20" s="192"/>
      <c r="UJH20" s="192"/>
      <c r="UJI20" s="192"/>
      <c r="UJJ20" s="192"/>
      <c r="UJK20" s="192"/>
      <c r="UJL20" s="192"/>
      <c r="UJM20" s="192"/>
      <c r="UJN20" s="192"/>
      <c r="UJO20" s="192"/>
      <c r="UJP20" s="192"/>
      <c r="UJQ20" s="192"/>
      <c r="UJR20" s="192"/>
      <c r="UJS20" s="192"/>
      <c r="UJT20" s="192"/>
      <c r="UJU20" s="192"/>
      <c r="UJV20" s="192"/>
      <c r="UJW20" s="192"/>
      <c r="UJX20" s="192"/>
      <c r="UJY20" s="192"/>
      <c r="UJZ20" s="192"/>
      <c r="UKA20" s="192"/>
      <c r="UKB20" s="192"/>
      <c r="UKC20" s="192"/>
      <c r="UKD20" s="192"/>
      <c r="UKE20" s="192"/>
      <c r="UKF20" s="192"/>
      <c r="UKG20" s="192"/>
      <c r="UKH20" s="192"/>
      <c r="UKI20" s="192"/>
      <c r="UKJ20" s="192"/>
      <c r="UKK20" s="192"/>
      <c r="UKL20" s="192"/>
      <c r="UKM20" s="192"/>
      <c r="UKN20" s="192"/>
      <c r="UKO20" s="192"/>
      <c r="UKP20" s="192"/>
      <c r="UKQ20" s="192"/>
      <c r="UKR20" s="192"/>
      <c r="UKS20" s="192"/>
      <c r="UKT20" s="192"/>
      <c r="UKU20" s="192"/>
      <c r="UKV20" s="192"/>
      <c r="UKW20" s="192"/>
      <c r="UKX20" s="192"/>
      <c r="UKY20" s="192"/>
      <c r="UKZ20" s="192"/>
      <c r="ULA20" s="192"/>
      <c r="ULB20" s="192"/>
      <c r="ULC20" s="192"/>
      <c r="ULD20" s="192"/>
      <c r="ULE20" s="192"/>
      <c r="ULF20" s="192"/>
      <c r="ULG20" s="192"/>
      <c r="ULH20" s="192"/>
      <c r="ULI20" s="192"/>
      <c r="ULJ20" s="192"/>
      <c r="ULK20" s="192"/>
      <c r="ULL20" s="192"/>
      <c r="ULM20" s="192"/>
      <c r="ULN20" s="192"/>
      <c r="ULO20" s="192"/>
      <c r="ULP20" s="192"/>
      <c r="ULQ20" s="192"/>
      <c r="ULR20" s="192"/>
      <c r="ULS20" s="192"/>
      <c r="ULT20" s="192"/>
      <c r="ULU20" s="192"/>
      <c r="ULV20" s="192"/>
      <c r="ULW20" s="192"/>
      <c r="ULX20" s="192"/>
      <c r="ULY20" s="192"/>
      <c r="ULZ20" s="192"/>
      <c r="UMA20" s="192"/>
      <c r="UMB20" s="192"/>
      <c r="UMC20" s="192"/>
      <c r="UMD20" s="192"/>
      <c r="UME20" s="192"/>
      <c r="UMF20" s="192"/>
      <c r="UMG20" s="192"/>
      <c r="UMH20" s="192"/>
      <c r="UMI20" s="192"/>
      <c r="UMJ20" s="192"/>
      <c r="UMK20" s="192"/>
      <c r="UML20" s="192"/>
      <c r="UMM20" s="192"/>
      <c r="UMN20" s="192"/>
      <c r="UMO20" s="192"/>
      <c r="UMP20" s="192"/>
      <c r="UMQ20" s="192"/>
      <c r="UMR20" s="192"/>
      <c r="UMS20" s="192"/>
      <c r="UMT20" s="192"/>
      <c r="UMU20" s="192"/>
      <c r="UMV20" s="192"/>
      <c r="UMW20" s="192"/>
      <c r="UMX20" s="192"/>
      <c r="UMY20" s="192"/>
      <c r="UMZ20" s="192"/>
      <c r="UNA20" s="192"/>
      <c r="UNB20" s="192"/>
      <c r="UNC20" s="192"/>
      <c r="UND20" s="192"/>
      <c r="UNE20" s="192"/>
      <c r="UNF20" s="192"/>
      <c r="UNG20" s="192"/>
      <c r="UNH20" s="192"/>
      <c r="UNI20" s="192"/>
      <c r="UNJ20" s="192"/>
      <c r="UNK20" s="192"/>
      <c r="UNL20" s="192"/>
      <c r="UNM20" s="192"/>
      <c r="UNN20" s="192"/>
      <c r="UNO20" s="192"/>
      <c r="UNP20" s="192"/>
      <c r="UNQ20" s="192"/>
      <c r="UNR20" s="192"/>
      <c r="UNS20" s="192"/>
      <c r="UNT20" s="192"/>
      <c r="UNU20" s="192"/>
      <c r="UNV20" s="192"/>
      <c r="UNW20" s="192"/>
      <c r="UNX20" s="192"/>
      <c r="UNY20" s="192"/>
      <c r="UNZ20" s="192"/>
      <c r="UOA20" s="192"/>
      <c r="UOB20" s="192"/>
      <c r="UOC20" s="192"/>
      <c r="UOD20" s="192"/>
      <c r="UOE20" s="192"/>
      <c r="UOF20" s="192"/>
      <c r="UOG20" s="192"/>
      <c r="UOH20" s="192"/>
      <c r="UOI20" s="192"/>
      <c r="UOJ20" s="192"/>
      <c r="UOK20" s="192"/>
      <c r="UOL20" s="192"/>
      <c r="UOM20" s="192"/>
      <c r="UON20" s="192"/>
      <c r="UOO20" s="192"/>
      <c r="UOP20" s="192"/>
      <c r="UOQ20" s="192"/>
      <c r="UOR20" s="192"/>
      <c r="UOS20" s="192"/>
      <c r="UOT20" s="192"/>
      <c r="UOU20" s="192"/>
      <c r="UOV20" s="192"/>
      <c r="UOW20" s="192"/>
      <c r="UOX20" s="192"/>
      <c r="UOY20" s="192"/>
      <c r="UOZ20" s="192"/>
      <c r="UPA20" s="192"/>
      <c r="UPB20" s="192"/>
      <c r="UPC20" s="192"/>
      <c r="UPD20" s="192"/>
      <c r="UPE20" s="192"/>
      <c r="UPF20" s="192"/>
      <c r="UPG20" s="192"/>
      <c r="UPH20" s="192"/>
      <c r="UPI20" s="192"/>
      <c r="UPJ20" s="192"/>
      <c r="UPK20" s="192"/>
      <c r="UPL20" s="192"/>
      <c r="UPM20" s="192"/>
      <c r="UPN20" s="192"/>
      <c r="UPO20" s="192"/>
      <c r="UPP20" s="192"/>
      <c r="UPQ20" s="192"/>
      <c r="UPR20" s="192"/>
      <c r="UPS20" s="192"/>
      <c r="UPT20" s="192"/>
      <c r="UPU20" s="192"/>
      <c r="UPV20" s="192"/>
      <c r="UPW20" s="192"/>
      <c r="UPX20" s="192"/>
      <c r="UPY20" s="192"/>
      <c r="UPZ20" s="192"/>
      <c r="UQA20" s="192"/>
      <c r="UQB20" s="192"/>
      <c r="UQC20" s="192"/>
      <c r="UQD20" s="192"/>
      <c r="UQE20" s="192"/>
      <c r="UQF20" s="192"/>
      <c r="UQG20" s="192"/>
      <c r="UQH20" s="192"/>
      <c r="UQI20" s="192"/>
      <c r="UQJ20" s="192"/>
      <c r="UQK20" s="192"/>
      <c r="UQL20" s="192"/>
      <c r="UQM20" s="192"/>
      <c r="UQN20" s="192"/>
      <c r="UQO20" s="192"/>
      <c r="UQP20" s="192"/>
      <c r="UQQ20" s="192"/>
      <c r="UQR20" s="192"/>
      <c r="UQS20" s="192"/>
      <c r="UQT20" s="192"/>
      <c r="UQU20" s="192"/>
      <c r="UQV20" s="192"/>
      <c r="UQW20" s="192"/>
      <c r="UQX20" s="192"/>
      <c r="UQY20" s="192"/>
      <c r="UQZ20" s="192"/>
      <c r="URA20" s="192"/>
      <c r="URB20" s="192"/>
      <c r="URC20" s="192"/>
      <c r="URD20" s="192"/>
      <c r="URE20" s="192"/>
      <c r="URF20" s="192"/>
      <c r="URG20" s="192"/>
      <c r="URH20" s="192"/>
      <c r="URI20" s="192"/>
      <c r="URJ20" s="192"/>
      <c r="URK20" s="192"/>
      <c r="URL20" s="192"/>
      <c r="URM20" s="192"/>
      <c r="URN20" s="192"/>
      <c r="URO20" s="192"/>
      <c r="URP20" s="192"/>
      <c r="URQ20" s="192"/>
      <c r="URR20" s="192"/>
      <c r="URS20" s="192"/>
      <c r="URT20" s="192"/>
      <c r="URU20" s="192"/>
      <c r="URV20" s="192"/>
      <c r="URW20" s="192"/>
      <c r="URX20" s="192"/>
      <c r="URY20" s="192"/>
      <c r="URZ20" s="192"/>
      <c r="USA20" s="192"/>
      <c r="USB20" s="192"/>
      <c r="USC20" s="192"/>
      <c r="USD20" s="192"/>
      <c r="USE20" s="192"/>
      <c r="USF20" s="192"/>
      <c r="USG20" s="192"/>
      <c r="USH20" s="192"/>
      <c r="USI20" s="192"/>
      <c r="USJ20" s="192"/>
      <c r="USK20" s="192"/>
      <c r="USL20" s="192"/>
      <c r="USM20" s="192"/>
      <c r="USN20" s="192"/>
      <c r="USO20" s="192"/>
      <c r="USP20" s="192"/>
      <c r="USQ20" s="192"/>
      <c r="USR20" s="192"/>
      <c r="USS20" s="192"/>
      <c r="UST20" s="192"/>
      <c r="USU20" s="192"/>
      <c r="USV20" s="192"/>
      <c r="USW20" s="192"/>
      <c r="USX20" s="192"/>
      <c r="USY20" s="192"/>
      <c r="USZ20" s="192"/>
      <c r="UTA20" s="192"/>
      <c r="UTB20" s="192"/>
      <c r="UTC20" s="192"/>
      <c r="UTD20" s="192"/>
      <c r="UTE20" s="192"/>
      <c r="UTF20" s="192"/>
      <c r="UTG20" s="192"/>
      <c r="UTH20" s="192"/>
      <c r="UTI20" s="192"/>
      <c r="UTJ20" s="192"/>
      <c r="UTK20" s="192"/>
      <c r="UTL20" s="192"/>
      <c r="UTM20" s="192"/>
      <c r="UTN20" s="192"/>
      <c r="UTO20" s="192"/>
      <c r="UTP20" s="192"/>
      <c r="UTQ20" s="192"/>
      <c r="UTR20" s="192"/>
      <c r="UTS20" s="192"/>
      <c r="UTT20" s="192"/>
      <c r="UTU20" s="192"/>
      <c r="UTV20" s="192"/>
      <c r="UTW20" s="192"/>
      <c r="UTX20" s="192"/>
      <c r="UTY20" s="192"/>
      <c r="UTZ20" s="192"/>
      <c r="UUA20" s="192"/>
      <c r="UUB20" s="192"/>
      <c r="UUC20" s="192"/>
      <c r="UUD20" s="192"/>
      <c r="UUE20" s="192"/>
      <c r="UUF20" s="192"/>
      <c r="UUG20" s="192"/>
      <c r="UUH20" s="192"/>
      <c r="UUI20" s="192"/>
      <c r="UUJ20" s="192"/>
      <c r="UUK20" s="192"/>
      <c r="UUL20" s="192"/>
      <c r="UUM20" s="192"/>
      <c r="UUN20" s="192"/>
      <c r="UUO20" s="192"/>
      <c r="UUP20" s="192"/>
      <c r="UUQ20" s="192"/>
      <c r="UUR20" s="192"/>
      <c r="UUS20" s="192"/>
      <c r="UUT20" s="192"/>
      <c r="UUU20" s="192"/>
      <c r="UUV20" s="192"/>
      <c r="UUW20" s="192"/>
      <c r="UUX20" s="192"/>
      <c r="UUY20" s="192"/>
      <c r="UUZ20" s="192"/>
      <c r="UVA20" s="192"/>
      <c r="UVB20" s="192"/>
      <c r="UVC20" s="192"/>
      <c r="UVD20" s="192"/>
      <c r="UVE20" s="192"/>
      <c r="UVF20" s="192"/>
      <c r="UVG20" s="192"/>
      <c r="UVH20" s="192"/>
      <c r="UVI20" s="192"/>
      <c r="UVJ20" s="192"/>
      <c r="UVK20" s="192"/>
      <c r="UVL20" s="192"/>
      <c r="UVM20" s="192"/>
      <c r="UVN20" s="192"/>
      <c r="UVO20" s="192"/>
      <c r="UVP20" s="192"/>
      <c r="UVQ20" s="192"/>
      <c r="UVR20" s="192"/>
      <c r="UVS20" s="192"/>
      <c r="UVT20" s="192"/>
      <c r="UVU20" s="192"/>
      <c r="UVV20" s="192"/>
      <c r="UVW20" s="192"/>
      <c r="UVX20" s="192"/>
      <c r="UVY20" s="192"/>
      <c r="UVZ20" s="192"/>
      <c r="UWA20" s="192"/>
      <c r="UWB20" s="192"/>
      <c r="UWC20" s="192"/>
      <c r="UWD20" s="192"/>
      <c r="UWE20" s="192"/>
      <c r="UWF20" s="192"/>
      <c r="UWG20" s="192"/>
      <c r="UWH20" s="192"/>
      <c r="UWI20" s="192"/>
      <c r="UWJ20" s="192"/>
      <c r="UWK20" s="192"/>
      <c r="UWL20" s="192"/>
      <c r="UWM20" s="192"/>
      <c r="UWN20" s="192"/>
      <c r="UWO20" s="192"/>
      <c r="UWP20" s="192"/>
      <c r="UWQ20" s="192"/>
      <c r="UWR20" s="192"/>
      <c r="UWS20" s="192"/>
      <c r="UWT20" s="192"/>
      <c r="UWU20" s="192"/>
      <c r="UWV20" s="192"/>
      <c r="UWW20" s="192"/>
      <c r="UWX20" s="192"/>
      <c r="UWY20" s="192"/>
      <c r="UWZ20" s="192"/>
      <c r="UXA20" s="192"/>
      <c r="UXB20" s="192"/>
      <c r="UXC20" s="192"/>
      <c r="UXD20" s="192"/>
      <c r="UXE20" s="192"/>
      <c r="UXF20" s="192"/>
      <c r="UXG20" s="192"/>
      <c r="UXH20" s="192"/>
      <c r="UXI20" s="192"/>
      <c r="UXJ20" s="192"/>
      <c r="UXK20" s="192"/>
      <c r="UXL20" s="192"/>
      <c r="UXM20" s="192"/>
      <c r="UXN20" s="192"/>
      <c r="UXO20" s="192"/>
      <c r="UXP20" s="192"/>
      <c r="UXQ20" s="192"/>
      <c r="UXR20" s="192"/>
      <c r="UXS20" s="192"/>
      <c r="UXT20" s="192"/>
      <c r="UXU20" s="192"/>
      <c r="UXV20" s="192"/>
      <c r="UXW20" s="192"/>
      <c r="UXX20" s="192"/>
      <c r="UXY20" s="192"/>
      <c r="UXZ20" s="192"/>
      <c r="UYA20" s="192"/>
      <c r="UYB20" s="192"/>
      <c r="UYC20" s="192"/>
      <c r="UYD20" s="192"/>
      <c r="UYE20" s="192"/>
      <c r="UYF20" s="192"/>
      <c r="UYG20" s="192"/>
      <c r="UYH20" s="192"/>
      <c r="UYI20" s="192"/>
      <c r="UYJ20" s="192"/>
      <c r="UYK20" s="192"/>
      <c r="UYL20" s="192"/>
      <c r="UYM20" s="192"/>
      <c r="UYN20" s="192"/>
      <c r="UYO20" s="192"/>
      <c r="UYP20" s="192"/>
      <c r="UYQ20" s="192"/>
      <c r="UYR20" s="192"/>
      <c r="UYS20" s="192"/>
      <c r="UYT20" s="192"/>
      <c r="UYU20" s="192"/>
      <c r="UYV20" s="192"/>
      <c r="UYW20" s="192"/>
      <c r="UYX20" s="192"/>
      <c r="UYY20" s="192"/>
      <c r="UYZ20" s="192"/>
      <c r="UZA20" s="192"/>
      <c r="UZB20" s="192"/>
      <c r="UZC20" s="192"/>
      <c r="UZD20" s="192"/>
      <c r="UZE20" s="192"/>
      <c r="UZF20" s="192"/>
      <c r="UZG20" s="192"/>
      <c r="UZH20" s="192"/>
      <c r="UZI20" s="192"/>
      <c r="UZJ20" s="192"/>
      <c r="UZK20" s="192"/>
      <c r="UZL20" s="192"/>
      <c r="UZM20" s="192"/>
      <c r="UZN20" s="192"/>
      <c r="UZO20" s="192"/>
      <c r="UZP20" s="192"/>
      <c r="UZQ20" s="192"/>
      <c r="UZR20" s="192"/>
      <c r="UZS20" s="192"/>
      <c r="UZT20" s="192"/>
      <c r="UZU20" s="192"/>
      <c r="UZV20" s="192"/>
      <c r="UZW20" s="192"/>
      <c r="UZX20" s="192"/>
      <c r="UZY20" s="192"/>
      <c r="UZZ20" s="192"/>
      <c r="VAA20" s="192"/>
      <c r="VAB20" s="192"/>
      <c r="VAC20" s="192"/>
      <c r="VAD20" s="192"/>
      <c r="VAE20" s="192"/>
      <c r="VAF20" s="192"/>
      <c r="VAG20" s="192"/>
      <c r="VAH20" s="192"/>
      <c r="VAI20" s="192"/>
      <c r="VAJ20" s="192"/>
      <c r="VAK20" s="192"/>
      <c r="VAL20" s="192"/>
      <c r="VAM20" s="192"/>
      <c r="VAN20" s="192"/>
      <c r="VAO20" s="192"/>
      <c r="VAP20" s="192"/>
      <c r="VAQ20" s="192"/>
      <c r="VAR20" s="192"/>
      <c r="VAS20" s="192"/>
      <c r="VAT20" s="192"/>
      <c r="VAU20" s="192"/>
      <c r="VAV20" s="192"/>
      <c r="VAW20" s="192"/>
      <c r="VAX20" s="192"/>
      <c r="VAY20" s="192"/>
      <c r="VAZ20" s="192"/>
      <c r="VBA20" s="192"/>
      <c r="VBB20" s="192"/>
      <c r="VBC20" s="192"/>
      <c r="VBD20" s="192"/>
      <c r="VBE20" s="192"/>
      <c r="VBF20" s="192"/>
      <c r="VBG20" s="192"/>
      <c r="VBH20" s="192"/>
      <c r="VBI20" s="192"/>
      <c r="VBJ20" s="192"/>
      <c r="VBK20" s="192"/>
      <c r="VBL20" s="192"/>
      <c r="VBM20" s="192"/>
      <c r="VBN20" s="192"/>
      <c r="VBO20" s="192"/>
      <c r="VBP20" s="192"/>
      <c r="VBQ20" s="192"/>
      <c r="VBR20" s="192"/>
      <c r="VBS20" s="192"/>
      <c r="VBT20" s="192"/>
      <c r="VBU20" s="192"/>
      <c r="VBV20" s="192"/>
      <c r="VBW20" s="192"/>
      <c r="VBX20" s="192"/>
      <c r="VBY20" s="192"/>
      <c r="VBZ20" s="192"/>
      <c r="VCA20" s="192"/>
      <c r="VCB20" s="192"/>
      <c r="VCC20" s="192"/>
      <c r="VCD20" s="192"/>
      <c r="VCE20" s="192"/>
      <c r="VCF20" s="192"/>
      <c r="VCG20" s="192"/>
      <c r="VCH20" s="192"/>
      <c r="VCI20" s="192"/>
      <c r="VCJ20" s="192"/>
      <c r="VCK20" s="192"/>
      <c r="VCL20" s="192"/>
      <c r="VCM20" s="192"/>
      <c r="VCN20" s="192"/>
      <c r="VCO20" s="192"/>
      <c r="VCP20" s="192"/>
      <c r="VCQ20" s="192"/>
      <c r="VCR20" s="192"/>
      <c r="VCS20" s="192"/>
      <c r="VCT20" s="192"/>
      <c r="VCU20" s="192"/>
      <c r="VCV20" s="192"/>
      <c r="VCW20" s="192"/>
      <c r="VCX20" s="192"/>
      <c r="VCY20" s="192"/>
      <c r="VCZ20" s="192"/>
      <c r="VDA20" s="192"/>
      <c r="VDB20" s="192"/>
      <c r="VDC20" s="192"/>
      <c r="VDD20" s="192"/>
      <c r="VDE20" s="192"/>
      <c r="VDF20" s="192"/>
      <c r="VDG20" s="192"/>
      <c r="VDH20" s="192"/>
      <c r="VDI20" s="192"/>
      <c r="VDJ20" s="192"/>
      <c r="VDK20" s="192"/>
      <c r="VDL20" s="192"/>
      <c r="VDM20" s="192"/>
      <c r="VDN20" s="192"/>
      <c r="VDO20" s="192"/>
      <c r="VDP20" s="192"/>
      <c r="VDQ20" s="192"/>
      <c r="VDR20" s="192"/>
      <c r="VDS20" s="192"/>
      <c r="VDT20" s="192"/>
      <c r="VDU20" s="192"/>
      <c r="VDV20" s="192"/>
      <c r="VDW20" s="192"/>
      <c r="VDX20" s="192"/>
      <c r="VDY20" s="192"/>
      <c r="VDZ20" s="192"/>
      <c r="VEA20" s="192"/>
      <c r="VEB20" s="192"/>
      <c r="VEC20" s="192"/>
      <c r="VED20" s="192"/>
      <c r="VEE20" s="192"/>
      <c r="VEF20" s="192"/>
      <c r="VEG20" s="192"/>
      <c r="VEH20" s="192"/>
      <c r="VEI20" s="192"/>
      <c r="VEJ20" s="192"/>
      <c r="VEK20" s="192"/>
      <c r="VEL20" s="192"/>
      <c r="VEM20" s="192"/>
      <c r="VEN20" s="192"/>
      <c r="VEO20" s="192"/>
      <c r="VEP20" s="192"/>
      <c r="VEQ20" s="192"/>
      <c r="VER20" s="192"/>
      <c r="VES20" s="192"/>
      <c r="VET20" s="192"/>
      <c r="VEU20" s="192"/>
      <c r="VEV20" s="192"/>
      <c r="VEW20" s="192"/>
      <c r="VEX20" s="192"/>
      <c r="VEY20" s="192"/>
      <c r="VEZ20" s="192"/>
      <c r="VFA20" s="192"/>
      <c r="VFB20" s="192"/>
      <c r="VFC20" s="192"/>
      <c r="VFD20" s="192"/>
      <c r="VFE20" s="192"/>
      <c r="VFF20" s="192"/>
      <c r="VFG20" s="192"/>
      <c r="VFH20" s="192"/>
      <c r="VFI20" s="192"/>
      <c r="VFJ20" s="192"/>
      <c r="VFK20" s="192"/>
      <c r="VFL20" s="192"/>
      <c r="VFM20" s="192"/>
      <c r="VFN20" s="192"/>
      <c r="VFO20" s="192"/>
      <c r="VFP20" s="192"/>
      <c r="VFQ20" s="192"/>
      <c r="VFR20" s="192"/>
      <c r="VFS20" s="192"/>
      <c r="VFT20" s="192"/>
      <c r="VFU20" s="192"/>
      <c r="VFV20" s="192"/>
      <c r="VFW20" s="192"/>
      <c r="VFX20" s="192"/>
      <c r="VFY20" s="192"/>
      <c r="VFZ20" s="192"/>
      <c r="VGA20" s="192"/>
      <c r="VGB20" s="192"/>
      <c r="VGC20" s="192"/>
      <c r="VGD20" s="192"/>
      <c r="VGE20" s="192"/>
      <c r="VGF20" s="192"/>
      <c r="VGG20" s="192"/>
      <c r="VGH20" s="192"/>
      <c r="VGI20" s="192"/>
      <c r="VGJ20" s="192"/>
      <c r="VGK20" s="192"/>
      <c r="VGL20" s="192"/>
      <c r="VGM20" s="192"/>
      <c r="VGN20" s="192"/>
      <c r="VGO20" s="192"/>
      <c r="VGP20" s="192"/>
      <c r="VGQ20" s="192"/>
      <c r="VGR20" s="192"/>
      <c r="VGS20" s="192"/>
      <c r="VGT20" s="192"/>
      <c r="VGU20" s="192"/>
      <c r="VGV20" s="192"/>
      <c r="VGW20" s="192"/>
      <c r="VGX20" s="192"/>
      <c r="VGY20" s="192"/>
      <c r="VGZ20" s="192"/>
      <c r="VHA20" s="192"/>
      <c r="VHB20" s="192"/>
      <c r="VHC20" s="192"/>
      <c r="VHD20" s="192"/>
      <c r="VHE20" s="192"/>
      <c r="VHF20" s="192"/>
      <c r="VHG20" s="192"/>
      <c r="VHH20" s="192"/>
      <c r="VHI20" s="192"/>
      <c r="VHJ20" s="192"/>
      <c r="VHK20" s="192"/>
      <c r="VHL20" s="192"/>
      <c r="VHM20" s="192"/>
      <c r="VHN20" s="192"/>
      <c r="VHO20" s="192"/>
      <c r="VHP20" s="192"/>
      <c r="VHQ20" s="192"/>
      <c r="VHR20" s="192"/>
      <c r="VHS20" s="192"/>
      <c r="VHT20" s="192"/>
      <c r="VHU20" s="192"/>
      <c r="VHV20" s="192"/>
      <c r="VHW20" s="192"/>
      <c r="VHX20" s="192"/>
      <c r="VHY20" s="192"/>
      <c r="VHZ20" s="192"/>
      <c r="VIA20" s="192"/>
      <c r="VIB20" s="192"/>
      <c r="VIC20" s="192"/>
      <c r="VID20" s="192"/>
      <c r="VIE20" s="192"/>
      <c r="VIF20" s="192"/>
      <c r="VIG20" s="192"/>
      <c r="VIH20" s="192"/>
      <c r="VII20" s="192"/>
      <c r="VIJ20" s="192"/>
      <c r="VIK20" s="192"/>
      <c r="VIL20" s="192"/>
      <c r="VIM20" s="192"/>
      <c r="VIN20" s="192"/>
      <c r="VIO20" s="192"/>
      <c r="VIP20" s="192"/>
      <c r="VIQ20" s="192"/>
      <c r="VIR20" s="192"/>
      <c r="VIS20" s="192"/>
      <c r="VIT20" s="192"/>
      <c r="VIU20" s="192"/>
      <c r="VIV20" s="192"/>
      <c r="VIW20" s="192"/>
      <c r="VIX20" s="192"/>
      <c r="VIY20" s="192"/>
      <c r="VIZ20" s="192"/>
      <c r="VJA20" s="192"/>
      <c r="VJB20" s="192"/>
      <c r="VJC20" s="192"/>
      <c r="VJD20" s="192"/>
      <c r="VJE20" s="192"/>
      <c r="VJF20" s="192"/>
      <c r="VJG20" s="192"/>
      <c r="VJH20" s="192"/>
      <c r="VJI20" s="192"/>
      <c r="VJJ20" s="192"/>
      <c r="VJK20" s="192"/>
      <c r="VJL20" s="192"/>
      <c r="VJM20" s="192"/>
      <c r="VJN20" s="192"/>
      <c r="VJO20" s="192"/>
      <c r="VJP20" s="192"/>
      <c r="VJQ20" s="192"/>
      <c r="VJR20" s="192"/>
      <c r="VJS20" s="192"/>
      <c r="VJT20" s="192"/>
      <c r="VJU20" s="192"/>
      <c r="VJV20" s="192"/>
      <c r="VJW20" s="192"/>
      <c r="VJX20" s="192"/>
      <c r="VJY20" s="192"/>
      <c r="VJZ20" s="192"/>
      <c r="VKA20" s="192"/>
      <c r="VKB20" s="192"/>
      <c r="VKC20" s="192"/>
      <c r="VKD20" s="192"/>
      <c r="VKE20" s="192"/>
      <c r="VKF20" s="192"/>
      <c r="VKG20" s="192"/>
      <c r="VKH20" s="192"/>
      <c r="VKI20" s="192"/>
      <c r="VKJ20" s="192"/>
      <c r="VKK20" s="192"/>
      <c r="VKL20" s="192"/>
      <c r="VKM20" s="192"/>
      <c r="VKN20" s="192"/>
      <c r="VKO20" s="192"/>
      <c r="VKP20" s="192"/>
      <c r="VKQ20" s="192"/>
      <c r="VKR20" s="192"/>
      <c r="VKS20" s="192"/>
      <c r="VKT20" s="192"/>
      <c r="VKU20" s="192"/>
      <c r="VKV20" s="192"/>
      <c r="VKW20" s="192"/>
      <c r="VKX20" s="192"/>
      <c r="VKY20" s="192"/>
      <c r="VKZ20" s="192"/>
      <c r="VLA20" s="192"/>
      <c r="VLB20" s="192"/>
      <c r="VLC20" s="192"/>
      <c r="VLD20" s="192"/>
      <c r="VLE20" s="192"/>
      <c r="VLF20" s="192"/>
      <c r="VLG20" s="192"/>
      <c r="VLH20" s="192"/>
      <c r="VLI20" s="192"/>
      <c r="VLJ20" s="192"/>
      <c r="VLK20" s="192"/>
      <c r="VLL20" s="192"/>
      <c r="VLM20" s="192"/>
      <c r="VLN20" s="192"/>
      <c r="VLO20" s="192"/>
      <c r="VLP20" s="192"/>
      <c r="VLQ20" s="192"/>
      <c r="VLR20" s="192"/>
      <c r="VLS20" s="192"/>
      <c r="VLT20" s="192"/>
      <c r="VLU20" s="192"/>
      <c r="VLV20" s="192"/>
      <c r="VLW20" s="192"/>
      <c r="VLX20" s="192"/>
      <c r="VLY20" s="192"/>
      <c r="VLZ20" s="192"/>
      <c r="VMA20" s="192"/>
      <c r="VMB20" s="192"/>
      <c r="VMC20" s="192"/>
      <c r="VMD20" s="192"/>
      <c r="VME20" s="192"/>
      <c r="VMF20" s="192"/>
      <c r="VMG20" s="192"/>
      <c r="VMH20" s="192"/>
      <c r="VMI20" s="192"/>
      <c r="VMJ20" s="192"/>
      <c r="VMK20" s="192"/>
      <c r="VML20" s="192"/>
      <c r="VMM20" s="192"/>
      <c r="VMN20" s="192"/>
      <c r="VMO20" s="192"/>
      <c r="VMP20" s="192"/>
      <c r="VMQ20" s="192"/>
      <c r="VMR20" s="192"/>
      <c r="VMS20" s="192"/>
      <c r="VMT20" s="192"/>
      <c r="VMU20" s="192"/>
      <c r="VMV20" s="192"/>
      <c r="VMW20" s="192"/>
      <c r="VMX20" s="192"/>
      <c r="VMY20" s="192"/>
      <c r="VMZ20" s="192"/>
      <c r="VNA20" s="192"/>
      <c r="VNB20" s="192"/>
      <c r="VNC20" s="192"/>
      <c r="VND20" s="192"/>
      <c r="VNE20" s="192"/>
      <c r="VNF20" s="192"/>
      <c r="VNG20" s="192"/>
      <c r="VNH20" s="192"/>
      <c r="VNI20" s="192"/>
      <c r="VNJ20" s="192"/>
      <c r="VNK20" s="192"/>
      <c r="VNL20" s="192"/>
      <c r="VNM20" s="192"/>
      <c r="VNN20" s="192"/>
      <c r="VNO20" s="192"/>
      <c r="VNP20" s="192"/>
      <c r="VNQ20" s="192"/>
      <c r="VNR20" s="192"/>
      <c r="VNS20" s="192"/>
      <c r="VNT20" s="192"/>
      <c r="VNU20" s="192"/>
      <c r="VNV20" s="192"/>
      <c r="VNW20" s="192"/>
      <c r="VNX20" s="192"/>
      <c r="VNY20" s="192"/>
      <c r="VNZ20" s="192"/>
      <c r="VOA20" s="192"/>
      <c r="VOB20" s="192"/>
      <c r="VOC20" s="192"/>
      <c r="VOD20" s="192"/>
      <c r="VOE20" s="192"/>
      <c r="VOF20" s="192"/>
      <c r="VOG20" s="192"/>
      <c r="VOH20" s="192"/>
      <c r="VOI20" s="192"/>
      <c r="VOJ20" s="192"/>
      <c r="VOK20" s="192"/>
      <c r="VOL20" s="192"/>
      <c r="VOM20" s="192"/>
      <c r="VON20" s="192"/>
      <c r="VOO20" s="192"/>
      <c r="VOP20" s="192"/>
      <c r="VOQ20" s="192"/>
      <c r="VOR20" s="192"/>
      <c r="VOS20" s="192"/>
      <c r="VOT20" s="192"/>
      <c r="VOU20" s="192"/>
      <c r="VOV20" s="192"/>
      <c r="VOW20" s="192"/>
      <c r="VOX20" s="192"/>
      <c r="VOY20" s="192"/>
      <c r="VOZ20" s="192"/>
      <c r="VPA20" s="192"/>
      <c r="VPB20" s="192"/>
      <c r="VPC20" s="192"/>
      <c r="VPD20" s="192"/>
      <c r="VPE20" s="192"/>
      <c r="VPF20" s="192"/>
      <c r="VPG20" s="192"/>
      <c r="VPH20" s="192"/>
      <c r="VPI20" s="192"/>
      <c r="VPJ20" s="192"/>
      <c r="VPK20" s="192"/>
      <c r="VPL20" s="192"/>
      <c r="VPM20" s="192"/>
      <c r="VPN20" s="192"/>
      <c r="VPO20" s="192"/>
      <c r="VPP20" s="192"/>
      <c r="VPQ20" s="192"/>
      <c r="VPR20" s="192"/>
      <c r="VPS20" s="192"/>
      <c r="VPT20" s="192"/>
      <c r="VPU20" s="192"/>
      <c r="VPV20" s="192"/>
      <c r="VPW20" s="192"/>
      <c r="VPX20" s="192"/>
      <c r="VPY20" s="192"/>
      <c r="VPZ20" s="192"/>
      <c r="VQA20" s="192"/>
      <c r="VQB20" s="192"/>
      <c r="VQC20" s="192"/>
      <c r="VQD20" s="192"/>
      <c r="VQE20" s="192"/>
      <c r="VQF20" s="192"/>
      <c r="VQG20" s="192"/>
      <c r="VQH20" s="192"/>
      <c r="VQI20" s="192"/>
      <c r="VQJ20" s="192"/>
      <c r="VQK20" s="192"/>
      <c r="VQL20" s="192"/>
      <c r="VQM20" s="192"/>
      <c r="VQN20" s="192"/>
      <c r="VQO20" s="192"/>
      <c r="VQP20" s="192"/>
      <c r="VQQ20" s="192"/>
      <c r="VQR20" s="192"/>
      <c r="VQS20" s="192"/>
      <c r="VQT20" s="192"/>
      <c r="VQU20" s="192"/>
      <c r="VQV20" s="192"/>
      <c r="VQW20" s="192"/>
      <c r="VQX20" s="192"/>
      <c r="VQY20" s="192"/>
      <c r="VQZ20" s="192"/>
      <c r="VRA20" s="192"/>
      <c r="VRB20" s="192"/>
      <c r="VRC20" s="192"/>
      <c r="VRD20" s="192"/>
      <c r="VRE20" s="192"/>
      <c r="VRF20" s="192"/>
      <c r="VRG20" s="192"/>
      <c r="VRH20" s="192"/>
      <c r="VRI20" s="192"/>
      <c r="VRJ20" s="192"/>
      <c r="VRK20" s="192"/>
      <c r="VRL20" s="192"/>
      <c r="VRM20" s="192"/>
      <c r="VRN20" s="192"/>
      <c r="VRO20" s="192"/>
      <c r="VRP20" s="192"/>
      <c r="VRQ20" s="192"/>
      <c r="VRR20" s="192"/>
      <c r="VRS20" s="192"/>
      <c r="VRT20" s="192"/>
      <c r="VRU20" s="192"/>
      <c r="VRV20" s="192"/>
      <c r="VRW20" s="192"/>
      <c r="VRX20" s="192"/>
      <c r="VRY20" s="192"/>
      <c r="VRZ20" s="192"/>
      <c r="VSA20" s="192"/>
      <c r="VSB20" s="192"/>
      <c r="VSC20" s="192"/>
      <c r="VSD20" s="192"/>
      <c r="VSE20" s="192"/>
      <c r="VSF20" s="192"/>
      <c r="VSG20" s="192"/>
      <c r="VSH20" s="192"/>
      <c r="VSI20" s="192"/>
      <c r="VSJ20" s="192"/>
      <c r="VSK20" s="192"/>
      <c r="VSL20" s="192"/>
      <c r="VSM20" s="192"/>
      <c r="VSN20" s="192"/>
      <c r="VSO20" s="192"/>
      <c r="VSP20" s="192"/>
      <c r="VSQ20" s="192"/>
      <c r="VSR20" s="192"/>
      <c r="VSS20" s="192"/>
      <c r="VST20" s="192"/>
      <c r="VSU20" s="192"/>
      <c r="VSV20" s="192"/>
      <c r="VSW20" s="192"/>
      <c r="VSX20" s="192"/>
      <c r="VSY20" s="192"/>
      <c r="VSZ20" s="192"/>
      <c r="VTA20" s="192"/>
      <c r="VTB20" s="192"/>
      <c r="VTC20" s="192"/>
      <c r="VTD20" s="192"/>
      <c r="VTE20" s="192"/>
      <c r="VTF20" s="192"/>
      <c r="VTG20" s="192"/>
      <c r="VTH20" s="192"/>
      <c r="VTI20" s="192"/>
      <c r="VTJ20" s="192"/>
      <c r="VTK20" s="192"/>
      <c r="VTL20" s="192"/>
      <c r="VTM20" s="192"/>
      <c r="VTN20" s="192"/>
      <c r="VTO20" s="192"/>
      <c r="VTP20" s="192"/>
      <c r="VTQ20" s="192"/>
      <c r="VTR20" s="192"/>
      <c r="VTS20" s="192"/>
      <c r="VTT20" s="192"/>
      <c r="VTU20" s="192"/>
      <c r="VTV20" s="192"/>
      <c r="VTW20" s="192"/>
      <c r="VTX20" s="192"/>
      <c r="VTY20" s="192"/>
      <c r="VTZ20" s="192"/>
      <c r="VUA20" s="192"/>
      <c r="VUB20" s="192"/>
      <c r="VUC20" s="192"/>
      <c r="VUD20" s="192"/>
      <c r="VUE20" s="192"/>
      <c r="VUF20" s="192"/>
      <c r="VUG20" s="192"/>
      <c r="VUH20" s="192"/>
      <c r="VUI20" s="192"/>
      <c r="VUJ20" s="192"/>
      <c r="VUK20" s="192"/>
      <c r="VUL20" s="192"/>
      <c r="VUM20" s="192"/>
      <c r="VUN20" s="192"/>
      <c r="VUO20" s="192"/>
      <c r="VUP20" s="192"/>
      <c r="VUQ20" s="192"/>
      <c r="VUR20" s="192"/>
      <c r="VUS20" s="192"/>
      <c r="VUT20" s="192"/>
      <c r="VUU20" s="192"/>
      <c r="VUV20" s="192"/>
      <c r="VUW20" s="192"/>
      <c r="VUX20" s="192"/>
      <c r="VUY20" s="192"/>
      <c r="VUZ20" s="192"/>
      <c r="VVA20" s="192"/>
      <c r="VVB20" s="192"/>
      <c r="VVC20" s="192"/>
      <c r="VVD20" s="192"/>
      <c r="VVE20" s="192"/>
      <c r="VVF20" s="192"/>
      <c r="VVG20" s="192"/>
      <c r="VVH20" s="192"/>
      <c r="VVI20" s="192"/>
      <c r="VVJ20" s="192"/>
      <c r="VVK20" s="192"/>
      <c r="VVL20" s="192"/>
      <c r="VVM20" s="192"/>
      <c r="VVN20" s="192"/>
      <c r="VVO20" s="192"/>
      <c r="VVP20" s="192"/>
      <c r="VVQ20" s="192"/>
      <c r="VVR20" s="192"/>
      <c r="VVS20" s="192"/>
      <c r="VVT20" s="192"/>
      <c r="VVU20" s="192"/>
      <c r="VVV20" s="192"/>
      <c r="VVW20" s="192"/>
      <c r="VVX20" s="192"/>
      <c r="VVY20" s="192"/>
      <c r="VVZ20" s="192"/>
      <c r="VWA20" s="192"/>
      <c r="VWB20" s="192"/>
      <c r="VWC20" s="192"/>
      <c r="VWD20" s="192"/>
      <c r="VWE20" s="192"/>
      <c r="VWF20" s="192"/>
      <c r="VWG20" s="192"/>
      <c r="VWH20" s="192"/>
      <c r="VWI20" s="192"/>
      <c r="VWJ20" s="192"/>
      <c r="VWK20" s="192"/>
      <c r="VWL20" s="192"/>
      <c r="VWM20" s="192"/>
      <c r="VWN20" s="192"/>
      <c r="VWO20" s="192"/>
      <c r="VWP20" s="192"/>
      <c r="VWQ20" s="192"/>
      <c r="VWR20" s="192"/>
      <c r="VWS20" s="192"/>
      <c r="VWT20" s="192"/>
      <c r="VWU20" s="192"/>
      <c r="VWV20" s="192"/>
      <c r="VWW20" s="192"/>
      <c r="VWX20" s="192"/>
      <c r="VWY20" s="192"/>
      <c r="VWZ20" s="192"/>
      <c r="VXA20" s="192"/>
      <c r="VXB20" s="192"/>
      <c r="VXC20" s="192"/>
      <c r="VXD20" s="192"/>
      <c r="VXE20" s="192"/>
      <c r="VXF20" s="192"/>
      <c r="VXG20" s="192"/>
      <c r="VXH20" s="192"/>
      <c r="VXI20" s="192"/>
      <c r="VXJ20" s="192"/>
      <c r="VXK20" s="192"/>
      <c r="VXL20" s="192"/>
      <c r="VXM20" s="192"/>
      <c r="VXN20" s="192"/>
      <c r="VXO20" s="192"/>
      <c r="VXP20" s="192"/>
      <c r="VXQ20" s="192"/>
      <c r="VXR20" s="192"/>
      <c r="VXS20" s="192"/>
      <c r="VXT20" s="192"/>
      <c r="VXU20" s="192"/>
      <c r="VXV20" s="192"/>
      <c r="VXW20" s="192"/>
      <c r="VXX20" s="192"/>
      <c r="VXY20" s="192"/>
      <c r="VXZ20" s="192"/>
      <c r="VYA20" s="192"/>
      <c r="VYB20" s="192"/>
      <c r="VYC20" s="192"/>
      <c r="VYD20" s="192"/>
      <c r="VYE20" s="192"/>
      <c r="VYF20" s="192"/>
      <c r="VYG20" s="192"/>
      <c r="VYH20" s="192"/>
      <c r="VYI20" s="192"/>
      <c r="VYJ20" s="192"/>
      <c r="VYK20" s="192"/>
      <c r="VYL20" s="192"/>
      <c r="VYM20" s="192"/>
      <c r="VYN20" s="192"/>
      <c r="VYO20" s="192"/>
      <c r="VYP20" s="192"/>
      <c r="VYQ20" s="192"/>
      <c r="VYR20" s="192"/>
      <c r="VYS20" s="192"/>
      <c r="VYT20" s="192"/>
      <c r="VYU20" s="192"/>
      <c r="VYV20" s="192"/>
      <c r="VYW20" s="192"/>
      <c r="VYX20" s="192"/>
      <c r="VYY20" s="192"/>
      <c r="VYZ20" s="192"/>
      <c r="VZA20" s="192"/>
      <c r="VZB20" s="192"/>
      <c r="VZC20" s="192"/>
      <c r="VZD20" s="192"/>
      <c r="VZE20" s="192"/>
      <c r="VZF20" s="192"/>
      <c r="VZG20" s="192"/>
      <c r="VZH20" s="192"/>
      <c r="VZI20" s="192"/>
      <c r="VZJ20" s="192"/>
      <c r="VZK20" s="192"/>
      <c r="VZL20" s="192"/>
      <c r="VZM20" s="192"/>
      <c r="VZN20" s="192"/>
      <c r="VZO20" s="192"/>
      <c r="VZP20" s="192"/>
      <c r="VZQ20" s="192"/>
      <c r="VZR20" s="192"/>
      <c r="VZS20" s="192"/>
      <c r="VZT20" s="192"/>
      <c r="VZU20" s="192"/>
      <c r="VZV20" s="192"/>
      <c r="VZW20" s="192"/>
      <c r="VZX20" s="192"/>
      <c r="VZY20" s="192"/>
      <c r="VZZ20" s="192"/>
      <c r="WAA20" s="192"/>
      <c r="WAB20" s="192"/>
      <c r="WAC20" s="192"/>
      <c r="WAD20" s="192"/>
      <c r="WAE20" s="192"/>
      <c r="WAF20" s="192"/>
      <c r="WAG20" s="192"/>
      <c r="WAH20" s="192"/>
      <c r="WAI20" s="192"/>
      <c r="WAJ20" s="192"/>
      <c r="WAK20" s="192"/>
      <c r="WAL20" s="192"/>
      <c r="WAM20" s="192"/>
      <c r="WAN20" s="192"/>
      <c r="WAO20" s="192"/>
      <c r="WAP20" s="192"/>
      <c r="WAQ20" s="192"/>
      <c r="WAR20" s="192"/>
      <c r="WAS20" s="192"/>
      <c r="WAT20" s="192"/>
      <c r="WAU20" s="192"/>
      <c r="WAV20" s="192"/>
      <c r="WAW20" s="192"/>
      <c r="WAX20" s="192"/>
      <c r="WAY20" s="192"/>
      <c r="WAZ20" s="192"/>
      <c r="WBA20" s="192"/>
      <c r="WBB20" s="192"/>
      <c r="WBC20" s="192"/>
      <c r="WBD20" s="192"/>
      <c r="WBE20" s="192"/>
      <c r="WBF20" s="192"/>
      <c r="WBG20" s="192"/>
      <c r="WBH20" s="192"/>
      <c r="WBI20" s="192"/>
      <c r="WBJ20" s="192"/>
      <c r="WBK20" s="192"/>
      <c r="WBL20" s="192"/>
      <c r="WBM20" s="192"/>
      <c r="WBN20" s="192"/>
      <c r="WBO20" s="192"/>
      <c r="WBP20" s="192"/>
      <c r="WBQ20" s="192"/>
      <c r="WBR20" s="192"/>
      <c r="WBS20" s="192"/>
      <c r="WBT20" s="192"/>
      <c r="WBU20" s="192"/>
      <c r="WBV20" s="192"/>
      <c r="WBW20" s="192"/>
      <c r="WBX20" s="192"/>
      <c r="WBY20" s="192"/>
      <c r="WBZ20" s="192"/>
      <c r="WCA20" s="192"/>
      <c r="WCB20" s="192"/>
      <c r="WCC20" s="192"/>
      <c r="WCD20" s="192"/>
      <c r="WCE20" s="192"/>
      <c r="WCF20" s="192"/>
      <c r="WCG20" s="192"/>
      <c r="WCH20" s="192"/>
      <c r="WCI20" s="192"/>
      <c r="WCJ20" s="192"/>
      <c r="WCK20" s="192"/>
      <c r="WCL20" s="192"/>
      <c r="WCM20" s="192"/>
      <c r="WCN20" s="192"/>
      <c r="WCO20" s="192"/>
      <c r="WCP20" s="192"/>
      <c r="WCQ20" s="192"/>
      <c r="WCR20" s="192"/>
      <c r="WCS20" s="192"/>
      <c r="WCT20" s="192"/>
      <c r="WCU20" s="192"/>
      <c r="WCV20" s="192"/>
      <c r="WCW20" s="192"/>
      <c r="WCX20" s="192"/>
      <c r="WCY20" s="192"/>
      <c r="WCZ20" s="192"/>
      <c r="WDA20" s="192"/>
      <c r="WDB20" s="192"/>
      <c r="WDC20" s="192"/>
      <c r="WDD20" s="192"/>
      <c r="WDE20" s="192"/>
      <c r="WDF20" s="192"/>
      <c r="WDG20" s="192"/>
      <c r="WDH20" s="192"/>
      <c r="WDI20" s="192"/>
      <c r="WDJ20" s="192"/>
      <c r="WDK20" s="192"/>
      <c r="WDL20" s="192"/>
      <c r="WDM20" s="192"/>
      <c r="WDN20" s="192"/>
      <c r="WDO20" s="192"/>
      <c r="WDP20" s="192"/>
      <c r="WDQ20" s="192"/>
      <c r="WDR20" s="192"/>
      <c r="WDS20" s="192"/>
      <c r="WDT20" s="192"/>
      <c r="WDU20" s="192"/>
      <c r="WDV20" s="192"/>
      <c r="WDW20" s="192"/>
      <c r="WDX20" s="192"/>
      <c r="WDY20" s="192"/>
      <c r="WDZ20" s="192"/>
      <c r="WEA20" s="192"/>
      <c r="WEB20" s="192"/>
      <c r="WEC20" s="192"/>
      <c r="WED20" s="192"/>
      <c r="WEE20" s="192"/>
      <c r="WEF20" s="192"/>
      <c r="WEG20" s="192"/>
      <c r="WEH20" s="192"/>
      <c r="WEI20" s="192"/>
      <c r="WEJ20" s="192"/>
      <c r="WEK20" s="192"/>
      <c r="WEL20" s="192"/>
      <c r="WEM20" s="192"/>
      <c r="WEN20" s="192"/>
      <c r="WEO20" s="192"/>
      <c r="WEP20" s="192"/>
      <c r="WEQ20" s="192"/>
      <c r="WER20" s="192"/>
      <c r="WES20" s="192"/>
      <c r="WET20" s="192"/>
      <c r="WEU20" s="192"/>
      <c r="WEV20" s="192"/>
      <c r="WEW20" s="192"/>
      <c r="WEX20" s="192"/>
      <c r="WEY20" s="192"/>
      <c r="WEZ20" s="192"/>
      <c r="WFA20" s="192"/>
      <c r="WFB20" s="192"/>
      <c r="WFC20" s="192"/>
      <c r="WFD20" s="192"/>
      <c r="WFE20" s="192"/>
      <c r="WFF20" s="192"/>
      <c r="WFG20" s="192"/>
      <c r="WFH20" s="192"/>
      <c r="WFI20" s="192"/>
      <c r="WFJ20" s="192"/>
      <c r="WFK20" s="192"/>
      <c r="WFL20" s="192"/>
      <c r="WFM20" s="192"/>
      <c r="WFN20" s="192"/>
      <c r="WFO20" s="192"/>
      <c r="WFP20" s="192"/>
      <c r="WFQ20" s="192"/>
      <c r="WFR20" s="192"/>
      <c r="WFS20" s="192"/>
      <c r="WFT20" s="192"/>
      <c r="WFU20" s="192"/>
      <c r="WFV20" s="192"/>
      <c r="WFW20" s="192"/>
      <c r="WFX20" s="192"/>
      <c r="WFY20" s="192"/>
      <c r="WFZ20" s="192"/>
      <c r="WGA20" s="192"/>
      <c r="WGB20" s="192"/>
      <c r="WGC20" s="192"/>
      <c r="WGD20" s="192"/>
      <c r="WGE20" s="192"/>
      <c r="WGF20" s="192"/>
      <c r="WGG20" s="192"/>
      <c r="WGH20" s="192"/>
      <c r="WGI20" s="192"/>
      <c r="WGJ20" s="192"/>
      <c r="WGK20" s="192"/>
      <c r="WGL20" s="192"/>
      <c r="WGM20" s="192"/>
      <c r="WGN20" s="192"/>
      <c r="WGO20" s="192"/>
      <c r="WGP20" s="192"/>
      <c r="WGQ20" s="192"/>
      <c r="WGR20" s="192"/>
      <c r="WGS20" s="192"/>
      <c r="WGT20" s="192"/>
      <c r="WGU20" s="192"/>
      <c r="WGV20" s="192"/>
      <c r="WGW20" s="192"/>
      <c r="WGX20" s="192"/>
      <c r="WGY20" s="192"/>
      <c r="WGZ20" s="192"/>
      <c r="WHA20" s="192"/>
      <c r="WHB20" s="192"/>
      <c r="WHC20" s="192"/>
      <c r="WHD20" s="192"/>
      <c r="WHE20" s="192"/>
      <c r="WHF20" s="192"/>
      <c r="WHG20" s="192"/>
      <c r="WHH20" s="192"/>
      <c r="WHI20" s="192"/>
      <c r="WHJ20" s="192"/>
      <c r="WHK20" s="192"/>
      <c r="WHL20" s="192"/>
      <c r="WHM20" s="192"/>
      <c r="WHN20" s="192"/>
      <c r="WHO20" s="192"/>
      <c r="WHP20" s="192"/>
      <c r="WHQ20" s="192"/>
      <c r="WHR20" s="192"/>
      <c r="WHS20" s="192"/>
      <c r="WHT20" s="192"/>
      <c r="WHU20" s="192"/>
      <c r="WHV20" s="192"/>
      <c r="WHW20" s="192"/>
      <c r="WHX20" s="192"/>
      <c r="WHY20" s="192"/>
      <c r="WHZ20" s="192"/>
      <c r="WIA20" s="192"/>
      <c r="WIB20" s="192"/>
      <c r="WIC20" s="192"/>
      <c r="WID20" s="192"/>
      <c r="WIE20" s="192"/>
      <c r="WIF20" s="192"/>
      <c r="WIG20" s="192"/>
      <c r="WIH20" s="192"/>
      <c r="WII20" s="192"/>
      <c r="WIJ20" s="192"/>
      <c r="WIK20" s="192"/>
      <c r="WIL20" s="192"/>
      <c r="WIM20" s="192"/>
      <c r="WIN20" s="192"/>
      <c r="WIO20" s="192"/>
      <c r="WIP20" s="192"/>
      <c r="WIQ20" s="192"/>
      <c r="WIR20" s="192"/>
      <c r="WIS20" s="192"/>
      <c r="WIT20" s="192"/>
      <c r="WIU20" s="192"/>
      <c r="WIV20" s="192"/>
      <c r="WIW20" s="192"/>
      <c r="WIX20" s="192"/>
      <c r="WIY20" s="192"/>
      <c r="WIZ20" s="192"/>
      <c r="WJA20" s="192"/>
      <c r="WJB20" s="192"/>
      <c r="WJC20" s="192"/>
      <c r="WJD20" s="192"/>
      <c r="WJE20" s="192"/>
      <c r="WJF20" s="192"/>
      <c r="WJG20" s="192"/>
      <c r="WJH20" s="192"/>
      <c r="WJI20" s="192"/>
      <c r="WJJ20" s="192"/>
      <c r="WJK20" s="192"/>
      <c r="WJL20" s="192"/>
      <c r="WJM20" s="192"/>
      <c r="WJN20" s="192"/>
      <c r="WJO20" s="192"/>
      <c r="WJP20" s="192"/>
      <c r="WJQ20" s="192"/>
      <c r="WJR20" s="192"/>
      <c r="WJS20" s="192"/>
      <c r="WJT20" s="192"/>
      <c r="WJU20" s="192"/>
      <c r="WJV20" s="192"/>
      <c r="WJW20" s="192"/>
      <c r="WJX20" s="192"/>
      <c r="WJY20" s="192"/>
      <c r="WJZ20" s="192"/>
      <c r="WKA20" s="192"/>
      <c r="WKB20" s="192"/>
      <c r="WKC20" s="192"/>
      <c r="WKD20" s="192"/>
      <c r="WKE20" s="192"/>
      <c r="WKF20" s="192"/>
      <c r="WKG20" s="192"/>
      <c r="WKH20" s="192"/>
      <c r="WKI20" s="192"/>
      <c r="WKJ20" s="192"/>
      <c r="WKK20" s="192"/>
      <c r="WKL20" s="192"/>
      <c r="WKM20" s="192"/>
      <c r="WKN20" s="192"/>
      <c r="WKO20" s="192"/>
      <c r="WKP20" s="192"/>
      <c r="WKQ20" s="192"/>
      <c r="WKR20" s="192"/>
      <c r="WKS20" s="192"/>
      <c r="WKT20" s="192"/>
      <c r="WKU20" s="192"/>
      <c r="WKV20" s="192"/>
      <c r="WKW20" s="192"/>
      <c r="WKX20" s="192"/>
      <c r="WKY20" s="192"/>
      <c r="WKZ20" s="192"/>
      <c r="WLA20" s="192"/>
      <c r="WLB20" s="192"/>
      <c r="WLC20" s="192"/>
      <c r="WLD20" s="192"/>
      <c r="WLE20" s="192"/>
      <c r="WLF20" s="192"/>
      <c r="WLG20" s="192"/>
      <c r="WLH20" s="192"/>
      <c r="WLI20" s="192"/>
      <c r="WLJ20" s="192"/>
      <c r="WLK20" s="192"/>
      <c r="WLL20" s="192"/>
      <c r="WLM20" s="192"/>
      <c r="WLN20" s="192"/>
      <c r="WLO20" s="192"/>
      <c r="WLP20" s="192"/>
      <c r="WLQ20" s="192"/>
      <c r="WLR20" s="192"/>
      <c r="WLS20" s="192"/>
      <c r="WLT20" s="192"/>
      <c r="WLU20" s="192"/>
      <c r="WLV20" s="192"/>
      <c r="WLW20" s="192"/>
      <c r="WLX20" s="192"/>
      <c r="WLY20" s="192"/>
      <c r="WLZ20" s="192"/>
      <c r="WMA20" s="192"/>
      <c r="WMB20" s="192"/>
      <c r="WMC20" s="192"/>
      <c r="WMD20" s="192"/>
      <c r="WME20" s="192"/>
      <c r="WMF20" s="192"/>
      <c r="WMG20" s="192"/>
      <c r="WMH20" s="192"/>
      <c r="WMI20" s="192"/>
      <c r="WMJ20" s="192"/>
      <c r="WMK20" s="192"/>
      <c r="WML20" s="192"/>
      <c r="WMM20" s="192"/>
      <c r="WMN20" s="192"/>
      <c r="WMO20" s="192"/>
      <c r="WMP20" s="192"/>
      <c r="WMQ20" s="192"/>
      <c r="WMR20" s="192"/>
      <c r="WMS20" s="192"/>
      <c r="WMT20" s="192"/>
      <c r="WMU20" s="192"/>
      <c r="WMV20" s="192"/>
      <c r="WMW20" s="192"/>
      <c r="WMX20" s="192"/>
      <c r="WMY20" s="192"/>
      <c r="WMZ20" s="192"/>
      <c r="WNA20" s="192"/>
      <c r="WNB20" s="192"/>
      <c r="WNC20" s="192"/>
      <c r="WND20" s="192"/>
      <c r="WNE20" s="192"/>
      <c r="WNF20" s="192"/>
      <c r="WNG20" s="192"/>
      <c r="WNH20" s="192"/>
      <c r="WNI20" s="192"/>
      <c r="WNJ20" s="192"/>
      <c r="WNK20" s="192"/>
      <c r="WNL20" s="192"/>
      <c r="WNM20" s="192"/>
      <c r="WNN20" s="192"/>
      <c r="WNO20" s="192"/>
      <c r="WNP20" s="192"/>
      <c r="WNQ20" s="192"/>
      <c r="WNR20" s="192"/>
      <c r="WNS20" s="192"/>
      <c r="WNT20" s="192"/>
      <c r="WNU20" s="192"/>
      <c r="WNV20" s="192"/>
      <c r="WNW20" s="192"/>
      <c r="WNX20" s="192"/>
      <c r="WNY20" s="192"/>
      <c r="WNZ20" s="192"/>
      <c r="WOA20" s="192"/>
      <c r="WOB20" s="192"/>
      <c r="WOC20" s="192"/>
      <c r="WOD20" s="192"/>
      <c r="WOE20" s="192"/>
      <c r="WOF20" s="192"/>
      <c r="WOG20" s="192"/>
      <c r="WOH20" s="192"/>
      <c r="WOI20" s="192"/>
      <c r="WOJ20" s="192"/>
      <c r="WOK20" s="192"/>
      <c r="WOL20" s="192"/>
      <c r="WOM20" s="192"/>
      <c r="WON20" s="192"/>
      <c r="WOO20" s="192"/>
      <c r="WOP20" s="192"/>
      <c r="WOQ20" s="192"/>
      <c r="WOR20" s="192"/>
      <c r="WOS20" s="192"/>
      <c r="WOT20" s="192"/>
      <c r="WOU20" s="192"/>
      <c r="WOV20" s="192"/>
      <c r="WOW20" s="192"/>
      <c r="WOX20" s="192"/>
      <c r="WOY20" s="192"/>
      <c r="WOZ20" s="192"/>
      <c r="WPA20" s="192"/>
      <c r="WPB20" s="192"/>
      <c r="WPC20" s="192"/>
      <c r="WPD20" s="192"/>
      <c r="WPE20" s="192"/>
      <c r="WPF20" s="192"/>
      <c r="WPG20" s="192"/>
      <c r="WPH20" s="192"/>
      <c r="WPI20" s="192"/>
      <c r="WPJ20" s="192"/>
      <c r="WPK20" s="192"/>
      <c r="WPL20" s="192"/>
      <c r="WPM20" s="192"/>
      <c r="WPN20" s="192"/>
      <c r="WPO20" s="192"/>
      <c r="WPP20" s="192"/>
      <c r="WPQ20" s="192"/>
      <c r="WPR20" s="192"/>
      <c r="WPS20" s="192"/>
      <c r="WPT20" s="192"/>
      <c r="WPU20" s="192"/>
      <c r="WPV20" s="192"/>
      <c r="WPW20" s="192"/>
      <c r="WPX20" s="192"/>
      <c r="WPY20" s="192"/>
      <c r="WPZ20" s="192"/>
      <c r="WQA20" s="192"/>
      <c r="WQB20" s="192"/>
      <c r="WQC20" s="192"/>
      <c r="WQD20" s="192"/>
      <c r="WQE20" s="192"/>
      <c r="WQF20" s="192"/>
      <c r="WQG20" s="192"/>
      <c r="WQH20" s="192"/>
      <c r="WQI20" s="192"/>
      <c r="WQJ20" s="192"/>
      <c r="WQK20" s="192"/>
      <c r="WQL20" s="192"/>
      <c r="WQM20" s="192"/>
      <c r="WQN20" s="192"/>
      <c r="WQO20" s="192"/>
      <c r="WQP20" s="192"/>
      <c r="WQQ20" s="192"/>
      <c r="WQR20" s="192"/>
      <c r="WQS20" s="192"/>
      <c r="WQT20" s="192"/>
      <c r="WQU20" s="192"/>
      <c r="WQV20" s="192"/>
      <c r="WQW20" s="192"/>
      <c r="WQX20" s="192"/>
      <c r="WQY20" s="192"/>
      <c r="WQZ20" s="192"/>
      <c r="WRA20" s="192"/>
      <c r="WRB20" s="192"/>
      <c r="WRC20" s="192"/>
      <c r="WRD20" s="192"/>
      <c r="WRE20" s="192"/>
      <c r="WRF20" s="192"/>
      <c r="WRG20" s="192"/>
      <c r="WRH20" s="192"/>
      <c r="WRI20" s="192"/>
      <c r="WRJ20" s="192"/>
      <c r="WRK20" s="192"/>
      <c r="WRL20" s="192"/>
      <c r="WRM20" s="192"/>
      <c r="WRN20" s="192"/>
      <c r="WRO20" s="192"/>
      <c r="WRP20" s="192"/>
      <c r="WRQ20" s="192"/>
      <c r="WRR20" s="192"/>
      <c r="WRS20" s="192"/>
      <c r="WRT20" s="192"/>
      <c r="WRU20" s="192"/>
      <c r="WRV20" s="192"/>
      <c r="WRW20" s="192"/>
      <c r="WRX20" s="192"/>
      <c r="WRY20" s="192"/>
      <c r="WRZ20" s="192"/>
      <c r="WSA20" s="192"/>
      <c r="WSB20" s="192"/>
      <c r="WSC20" s="192"/>
      <c r="WSD20" s="192"/>
      <c r="WSE20" s="192"/>
      <c r="WSF20" s="192"/>
      <c r="WSG20" s="192"/>
      <c r="WSH20" s="192"/>
      <c r="WSI20" s="192"/>
      <c r="WSJ20" s="192"/>
      <c r="WSK20" s="192"/>
      <c r="WSL20" s="192"/>
      <c r="WSM20" s="192"/>
      <c r="WSN20" s="192"/>
      <c r="WSO20" s="192"/>
      <c r="WSP20" s="192"/>
      <c r="WSQ20" s="192"/>
      <c r="WSR20" s="192"/>
      <c r="WSS20" s="192"/>
      <c r="WST20" s="192"/>
      <c r="WSU20" s="192"/>
      <c r="WSV20" s="192"/>
      <c r="WSW20" s="192"/>
      <c r="WSX20" s="192"/>
      <c r="WSY20" s="192"/>
      <c r="WSZ20" s="192"/>
      <c r="WTA20" s="192"/>
      <c r="WTB20" s="192"/>
      <c r="WTC20" s="192"/>
      <c r="WTD20" s="192"/>
      <c r="WTE20" s="192"/>
      <c r="WTF20" s="192"/>
      <c r="WTG20" s="192"/>
      <c r="WTH20" s="192"/>
      <c r="WTI20" s="192"/>
      <c r="WTJ20" s="192"/>
      <c r="WTK20" s="192"/>
      <c r="WTL20" s="192"/>
      <c r="WTM20" s="192"/>
      <c r="WTN20" s="192"/>
      <c r="WTO20" s="192"/>
      <c r="WTP20" s="192"/>
      <c r="WTQ20" s="192"/>
      <c r="WTR20" s="192"/>
      <c r="WTS20" s="192"/>
      <c r="WTT20" s="192"/>
      <c r="WTU20" s="192"/>
      <c r="WTV20" s="192"/>
      <c r="WTW20" s="192"/>
      <c r="WTX20" s="192"/>
      <c r="WTY20" s="192"/>
      <c r="WTZ20" s="192"/>
      <c r="WUA20" s="192"/>
      <c r="WUB20" s="192"/>
      <c r="WUC20" s="192"/>
      <c r="WUD20" s="192"/>
      <c r="WUE20" s="192"/>
      <c r="WUF20" s="192"/>
      <c r="WUG20" s="192"/>
      <c r="WUH20" s="192"/>
      <c r="WUI20" s="192"/>
      <c r="WUJ20" s="192"/>
      <c r="WUK20" s="192"/>
      <c r="WUL20" s="192"/>
      <c r="WUM20" s="192"/>
      <c r="WUN20" s="192"/>
      <c r="WUO20" s="192"/>
      <c r="WUP20" s="192"/>
      <c r="WUQ20" s="192"/>
      <c r="WUR20" s="192"/>
      <c r="WUS20" s="192"/>
      <c r="WUT20" s="192"/>
      <c r="WUU20" s="192"/>
      <c r="WUV20" s="192"/>
      <c r="WUW20" s="192"/>
      <c r="WUX20" s="192"/>
      <c r="WUY20" s="192"/>
      <c r="WUZ20" s="192"/>
      <c r="WVA20" s="192"/>
      <c r="WVB20" s="192"/>
      <c r="WVC20" s="192"/>
      <c r="WVD20" s="192"/>
      <c r="WVE20" s="192"/>
      <c r="WVF20" s="192"/>
      <c r="WVG20" s="192"/>
      <c r="WVH20" s="192"/>
      <c r="WVI20" s="192"/>
      <c r="WVJ20" s="192"/>
      <c r="WVK20" s="192"/>
      <c r="WVL20" s="192"/>
      <c r="WVM20" s="192"/>
      <c r="WVN20" s="192"/>
      <c r="WVO20" s="192"/>
      <c r="WVP20" s="192"/>
      <c r="WVQ20" s="192"/>
      <c r="WVR20" s="192"/>
      <c r="WVS20" s="192"/>
      <c r="WVT20" s="192"/>
      <c r="WVU20" s="192"/>
      <c r="WVV20" s="192"/>
      <c r="WVW20" s="192"/>
      <c r="WVX20" s="192"/>
      <c r="WVY20" s="192"/>
      <c r="WVZ20" s="192"/>
      <c r="WWA20" s="192"/>
      <c r="WWB20" s="192"/>
      <c r="WWC20" s="192"/>
      <c r="WWD20" s="192"/>
      <c r="WWE20" s="192"/>
      <c r="WWF20" s="192"/>
      <c r="WWG20" s="192"/>
      <c r="WWH20" s="192"/>
      <c r="WWI20" s="192"/>
      <c r="WWJ20" s="192"/>
      <c r="WWK20" s="192"/>
      <c r="WWL20" s="192"/>
      <c r="WWM20" s="192"/>
      <c r="WWN20" s="192"/>
      <c r="WWO20" s="192"/>
      <c r="WWP20" s="192"/>
      <c r="WWQ20" s="192"/>
      <c r="WWR20" s="192"/>
      <c r="WWS20" s="192"/>
      <c r="WWT20" s="192"/>
      <c r="WWU20" s="192"/>
      <c r="WWV20" s="192"/>
      <c r="WWW20" s="192"/>
      <c r="WWX20" s="192"/>
      <c r="WWY20" s="192"/>
      <c r="WWZ20" s="192"/>
      <c r="WXA20" s="192"/>
      <c r="WXB20" s="192"/>
      <c r="WXC20" s="192"/>
      <c r="WXD20" s="192"/>
      <c r="WXE20" s="192"/>
      <c r="WXF20" s="192"/>
      <c r="WXG20" s="192"/>
      <c r="WXH20" s="192"/>
      <c r="WXI20" s="192"/>
      <c r="WXJ20" s="192"/>
      <c r="WXK20" s="192"/>
      <c r="WXL20" s="192"/>
      <c r="WXM20" s="192"/>
      <c r="WXN20" s="192"/>
      <c r="WXO20" s="192"/>
      <c r="WXP20" s="192"/>
      <c r="WXQ20" s="192"/>
      <c r="WXR20" s="192"/>
      <c r="WXS20" s="192"/>
      <c r="WXT20" s="192"/>
      <c r="WXU20" s="192"/>
      <c r="WXV20" s="192"/>
      <c r="WXW20" s="192"/>
      <c r="WXX20" s="192"/>
      <c r="WXY20" s="192"/>
      <c r="WXZ20" s="192"/>
      <c r="WYA20" s="192"/>
      <c r="WYB20" s="192"/>
      <c r="WYC20" s="192"/>
      <c r="WYD20" s="192"/>
      <c r="WYE20" s="192"/>
      <c r="WYF20" s="192"/>
      <c r="WYG20" s="192"/>
      <c r="WYH20" s="192"/>
      <c r="WYI20" s="192"/>
      <c r="WYJ20" s="192"/>
      <c r="WYK20" s="192"/>
      <c r="WYL20" s="192"/>
      <c r="WYM20" s="192"/>
      <c r="WYN20" s="192"/>
      <c r="WYO20" s="192"/>
      <c r="WYP20" s="192"/>
      <c r="WYQ20" s="192"/>
      <c r="WYR20" s="192"/>
      <c r="WYS20" s="192"/>
      <c r="WYT20" s="192"/>
      <c r="WYU20" s="192"/>
      <c r="WYV20" s="192"/>
      <c r="WYW20" s="192"/>
      <c r="WYX20" s="192"/>
      <c r="WYY20" s="192"/>
      <c r="WYZ20" s="192"/>
      <c r="WZA20" s="192"/>
      <c r="WZB20" s="192"/>
      <c r="WZC20" s="192"/>
      <c r="WZD20" s="192"/>
      <c r="WZE20" s="192"/>
      <c r="WZF20" s="192"/>
      <c r="WZG20" s="192"/>
      <c r="WZH20" s="192"/>
      <c r="WZI20" s="192"/>
      <c r="WZJ20" s="192"/>
      <c r="WZK20" s="192"/>
      <c r="WZL20" s="192"/>
      <c r="WZM20" s="192"/>
      <c r="WZN20" s="192"/>
      <c r="WZO20" s="192"/>
      <c r="WZP20" s="192"/>
      <c r="WZQ20" s="192"/>
      <c r="WZR20" s="192"/>
      <c r="WZS20" s="192"/>
      <c r="WZT20" s="192"/>
      <c r="WZU20" s="192"/>
      <c r="WZV20" s="192"/>
      <c r="WZW20" s="192"/>
      <c r="WZX20" s="192"/>
      <c r="WZY20" s="192"/>
      <c r="WZZ20" s="192"/>
      <c r="XAA20" s="192"/>
      <c r="XAB20" s="192"/>
      <c r="XAC20" s="192"/>
      <c r="XAD20" s="192"/>
      <c r="XAE20" s="192"/>
      <c r="XAF20" s="192"/>
      <c r="XAG20" s="192"/>
      <c r="XAH20" s="192"/>
      <c r="XAI20" s="192"/>
      <c r="XAJ20" s="192"/>
      <c r="XAK20" s="192"/>
      <c r="XAL20" s="192"/>
      <c r="XAM20" s="192"/>
      <c r="XAN20" s="192"/>
      <c r="XAO20" s="192"/>
      <c r="XAP20" s="192"/>
      <c r="XAQ20" s="192"/>
      <c r="XAR20" s="192"/>
      <c r="XAS20" s="192"/>
      <c r="XAT20" s="192"/>
      <c r="XAU20" s="192"/>
      <c r="XAV20" s="192"/>
      <c r="XAW20" s="192"/>
      <c r="XAX20" s="192"/>
      <c r="XAY20" s="192"/>
      <c r="XAZ20" s="192"/>
      <c r="XBA20" s="192"/>
      <c r="XBB20" s="192"/>
      <c r="XBC20" s="192"/>
      <c r="XBD20" s="192"/>
      <c r="XBE20" s="192"/>
      <c r="XBF20" s="192"/>
      <c r="XBG20" s="192"/>
      <c r="XBH20" s="192"/>
      <c r="XBI20" s="192"/>
      <c r="XBJ20" s="192"/>
      <c r="XBK20" s="192"/>
      <c r="XBL20" s="192"/>
      <c r="XBM20" s="192"/>
      <c r="XBN20" s="192"/>
      <c r="XBO20" s="192"/>
      <c r="XBP20" s="192"/>
      <c r="XBQ20" s="192"/>
      <c r="XBR20" s="192"/>
      <c r="XBS20" s="192"/>
      <c r="XBT20" s="192"/>
      <c r="XBU20" s="192"/>
      <c r="XBV20" s="192"/>
      <c r="XBW20" s="192"/>
      <c r="XBX20" s="192"/>
      <c r="XBY20" s="192"/>
      <c r="XBZ20" s="192"/>
      <c r="XCA20" s="192"/>
      <c r="XCB20" s="192"/>
      <c r="XCC20" s="192"/>
      <c r="XCD20" s="192"/>
      <c r="XCE20" s="192"/>
      <c r="XCF20" s="192"/>
      <c r="XCG20" s="192"/>
      <c r="XCH20" s="192"/>
      <c r="XCI20" s="192"/>
      <c r="XCJ20" s="192"/>
      <c r="XCK20" s="192"/>
      <c r="XCL20" s="192"/>
      <c r="XCM20" s="192"/>
      <c r="XCN20" s="192"/>
      <c r="XCO20" s="192"/>
      <c r="XCP20" s="192"/>
      <c r="XCQ20" s="192"/>
      <c r="XCR20" s="192"/>
      <c r="XCS20" s="192"/>
      <c r="XCT20" s="192"/>
      <c r="XCU20" s="192"/>
      <c r="XCV20" s="192"/>
      <c r="XCW20" s="192"/>
      <c r="XCX20" s="192"/>
      <c r="XCY20" s="192"/>
      <c r="XCZ20" s="192"/>
      <c r="XDA20" s="192"/>
      <c r="XDB20" s="192"/>
      <c r="XDC20" s="192"/>
      <c r="XDD20" s="192"/>
      <c r="XDE20" s="192"/>
      <c r="XDF20" s="192"/>
      <c r="XDG20" s="192"/>
      <c r="XDH20" s="192"/>
      <c r="XDI20" s="192"/>
      <c r="XDJ20" s="192"/>
      <c r="XDK20" s="192"/>
      <c r="XDL20" s="192"/>
      <c r="XDM20" s="192"/>
      <c r="XDN20" s="192"/>
      <c r="XDO20" s="192"/>
      <c r="XDP20" s="192"/>
      <c r="XDQ20" s="192"/>
      <c r="XDR20" s="192"/>
    </row>
    <row r="21" spans="1:16346" ht="24.75" customHeight="1">
      <c r="B21" s="837" t="s">
        <v>102</v>
      </c>
      <c r="C21" s="682">
        <v>162.61580248568782</v>
      </c>
      <c r="D21" s="682">
        <v>145.80607900551797</v>
      </c>
      <c r="E21" s="682">
        <v>139.50089721300932</v>
      </c>
      <c r="F21" s="682">
        <v>112.91392287098397</v>
      </c>
      <c r="G21" s="682">
        <v>101.77391591494226</v>
      </c>
      <c r="H21" s="682">
        <v>92.333735343574546</v>
      </c>
      <c r="I21" s="682">
        <v>119.97394946598421</v>
      </c>
      <c r="J21" s="682">
        <v>116.66881415383695</v>
      </c>
      <c r="K21" s="682">
        <v>117.71728207242175</v>
      </c>
      <c r="L21" s="687">
        <v>104.07510200000002</v>
      </c>
    </row>
    <row r="22" spans="1:16346" ht="24.75" customHeight="1">
      <c r="B22" s="845" t="s">
        <v>28</v>
      </c>
      <c r="C22" s="690">
        <v>106614.57669932983</v>
      </c>
      <c r="D22" s="690">
        <v>124944.78002760248</v>
      </c>
      <c r="E22" s="690">
        <v>123373.01496687617</v>
      </c>
      <c r="F22" s="690">
        <v>115003.69841875568</v>
      </c>
      <c r="G22" s="690">
        <v>110484.5494459257</v>
      </c>
      <c r="H22" s="690">
        <v>107829.98197455524</v>
      </c>
      <c r="I22" s="690">
        <v>103585.0377208063</v>
      </c>
      <c r="J22" s="690">
        <v>109372.87132731415</v>
      </c>
      <c r="K22" s="690">
        <v>107365.41396370182</v>
      </c>
      <c r="L22" s="691">
        <v>106863.89544843002</v>
      </c>
    </row>
    <row r="23" spans="1:16346" ht="42.75" customHeight="1">
      <c r="B23" s="1662" t="s">
        <v>103</v>
      </c>
      <c r="C23" s="1662"/>
      <c r="D23" s="1662"/>
      <c r="E23" s="1662"/>
      <c r="F23" s="1662"/>
      <c r="G23" s="1662"/>
      <c r="H23" s="1662"/>
      <c r="I23" s="1662"/>
      <c r="J23" s="1662"/>
      <c r="K23" s="1662"/>
      <c r="L23" s="1662"/>
    </row>
    <row r="24" spans="1:16346" s="1438" customFormat="1" ht="27" customHeight="1">
      <c r="A24" s="1437"/>
      <c r="B24" s="1534" t="s">
        <v>538</v>
      </c>
      <c r="C24" s="1553"/>
      <c r="D24" s="1553"/>
      <c r="E24" s="1553"/>
      <c r="F24" s="1553"/>
      <c r="G24" s="1553"/>
      <c r="H24" s="1553"/>
      <c r="I24" s="1553"/>
      <c r="J24" s="1553"/>
      <c r="K24" s="1553"/>
      <c r="L24" s="1553"/>
    </row>
    <row r="25" spans="1:16346" s="35" customFormat="1" ht="20.25" customHeight="1">
      <c r="B25" s="95" t="s">
        <v>506</v>
      </c>
      <c r="C25" s="65"/>
      <c r="D25" s="65"/>
      <c r="E25" s="65"/>
      <c r="F25" s="158"/>
      <c r="G25" s="65"/>
      <c r="H25" s="65"/>
      <c r="I25" s="65"/>
      <c r="J25" s="65"/>
      <c r="K25" s="59"/>
      <c r="L25" s="65"/>
    </row>
    <row r="26" spans="1:16346" ht="20.25" customHeight="1">
      <c r="B26" s="996" t="s">
        <v>85</v>
      </c>
    </row>
  </sheetData>
  <mergeCells count="1">
    <mergeCell ref="B23:L23"/>
  </mergeCells>
  <printOptions gridLinesSet="0"/>
  <pageMargins left="0.23622047244094491" right="0.39370078740157483" top="0.78740157480314965" bottom="0.51181102362204722" header="0.78740157480314965" footer="0.51181102362204722"/>
  <pageSetup scale="75" firstPageNumber="25"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8C55E-E7DC-4DE9-9DCF-15EBB4330B03}">
  <sheetPr>
    <tabColor theme="0" tint="-0.14999847407452621"/>
  </sheetPr>
  <dimension ref="A5:L29"/>
  <sheetViews>
    <sheetView showGridLines="0" topLeftCell="A4" zoomScaleNormal="100" zoomScaleSheetLayoutView="100" zoomScalePageLayoutView="76" workbookViewId="0">
      <selection activeCell="H30" sqref="H30"/>
    </sheetView>
  </sheetViews>
  <sheetFormatPr baseColWidth="10" defaultColWidth="10.85546875" defaultRowHeight="23.25"/>
  <cols>
    <col min="1" max="1" width="10.5703125" style="64" customWidth="1"/>
    <col min="2" max="2" width="71.7109375" style="65" customWidth="1"/>
    <col min="3" max="8" width="10.7109375" style="65" customWidth="1"/>
    <col min="9" max="9" width="10.85546875" style="65" customWidth="1"/>
    <col min="10" max="11" width="10.7109375" style="65" customWidth="1"/>
    <col min="12" max="12" width="12.140625" style="65" customWidth="1"/>
    <col min="13" max="137" width="8.7109375" style="65" customWidth="1"/>
    <col min="138" max="16384" width="10.85546875" style="65"/>
  </cols>
  <sheetData>
    <row r="5" spans="1:12">
      <c r="B5" s="598" t="s">
        <v>541</v>
      </c>
      <c r="C5" s="597"/>
      <c r="D5" s="597"/>
      <c r="E5" s="597"/>
      <c r="F5" s="597"/>
      <c r="G5" s="597"/>
      <c r="H5" s="597"/>
      <c r="I5" s="597"/>
      <c r="J5" s="597"/>
      <c r="K5" s="597"/>
      <c r="L5" s="599"/>
    </row>
    <row r="6" spans="1:12" ht="17.25" customHeight="1">
      <c r="A6" s="65"/>
      <c r="B6" s="600" t="s">
        <v>2</v>
      </c>
      <c r="C6" s="601"/>
      <c r="D6" s="601"/>
      <c r="E6" s="601"/>
      <c r="F6" s="601"/>
      <c r="G6" s="601"/>
      <c r="H6" s="601"/>
      <c r="I6" s="601"/>
      <c r="J6" s="601"/>
      <c r="K6" s="601"/>
      <c r="L6" s="602"/>
    </row>
    <row r="7" spans="1:12" s="829" customFormat="1" ht="17.25" customHeight="1">
      <c r="B7" s="840"/>
      <c r="C7" s="840"/>
      <c r="D7" s="840"/>
      <c r="E7" s="840"/>
      <c r="F7" s="840"/>
      <c r="G7" s="840"/>
      <c r="H7" s="840"/>
      <c r="I7" s="840"/>
      <c r="J7" s="840"/>
      <c r="K7" s="840"/>
      <c r="L7" s="832"/>
    </row>
    <row r="8" spans="1:12" ht="24" customHeight="1">
      <c r="B8" s="1039" t="s">
        <v>91</v>
      </c>
      <c r="C8" s="1037">
        <v>2013</v>
      </c>
      <c r="D8" s="1037">
        <v>2014</v>
      </c>
      <c r="E8" s="1037">
        <v>2015</v>
      </c>
      <c r="F8" s="1037">
        <v>2016</v>
      </c>
      <c r="G8" s="1037">
        <v>2017</v>
      </c>
      <c r="H8" s="1037">
        <v>2018</v>
      </c>
      <c r="I8" s="1037">
        <v>2019</v>
      </c>
      <c r="J8" s="1037">
        <v>2020</v>
      </c>
      <c r="K8" s="1037">
        <v>2021</v>
      </c>
      <c r="L8" s="1038">
        <v>2022</v>
      </c>
    </row>
    <row r="9" spans="1:12" ht="24" customHeight="1">
      <c r="B9" s="1056" t="s">
        <v>92</v>
      </c>
      <c r="C9" s="1069">
        <v>2924.8018932600003</v>
      </c>
      <c r="D9" s="1069">
        <v>3022.8869897099999</v>
      </c>
      <c r="E9" s="1069">
        <v>2617.7148431700002</v>
      </c>
      <c r="F9" s="1070">
        <v>2714.3778483299998</v>
      </c>
      <c r="G9" s="1070">
        <v>2584.6261070999999</v>
      </c>
      <c r="H9" s="1070">
        <v>2472.2129523799999</v>
      </c>
      <c r="I9" s="1070">
        <v>2405.1910498399998</v>
      </c>
      <c r="J9" s="1070">
        <v>2371.7901590199999</v>
      </c>
      <c r="K9" s="1070">
        <v>2444.0006290000001</v>
      </c>
      <c r="L9" s="1071">
        <v>2582.4800439999999</v>
      </c>
    </row>
    <row r="10" spans="1:12" ht="24" customHeight="1">
      <c r="B10" s="1057" t="s">
        <v>93</v>
      </c>
      <c r="C10" s="841">
        <v>578.12168699999995</v>
      </c>
      <c r="D10" s="841">
        <v>615.34820190999994</v>
      </c>
      <c r="E10" s="841">
        <v>655.15887515999998</v>
      </c>
      <c r="F10" s="1051">
        <v>660.1338549699999</v>
      </c>
      <c r="G10" s="1051">
        <v>689.56166103999999</v>
      </c>
      <c r="H10" s="1051">
        <v>676.87716866999995</v>
      </c>
      <c r="I10" s="1051">
        <v>549.92389234000007</v>
      </c>
      <c r="J10" s="1051">
        <v>586.31951363000007</v>
      </c>
      <c r="K10" s="1051">
        <v>555.04144199999996</v>
      </c>
      <c r="L10" s="849">
        <v>601.38811199999998</v>
      </c>
    </row>
    <row r="11" spans="1:12" ht="24" customHeight="1">
      <c r="B11" s="1058" t="s">
        <v>94</v>
      </c>
      <c r="C11" s="841">
        <v>60.853513999999997</v>
      </c>
      <c r="D11" s="841">
        <v>104.67671136</v>
      </c>
      <c r="E11" s="841">
        <v>107.26257099999999</v>
      </c>
      <c r="F11" s="1051">
        <v>88.895975340000007</v>
      </c>
      <c r="G11" s="1051">
        <v>91.556925000000007</v>
      </c>
      <c r="H11" s="1051">
        <v>79.113155640000002</v>
      </c>
      <c r="I11" s="1051">
        <v>110.486003</v>
      </c>
      <c r="J11" s="1051">
        <v>52.651245029999998</v>
      </c>
      <c r="K11" s="1051">
        <v>66.589032000000003</v>
      </c>
      <c r="L11" s="849">
        <v>51.981026999999997</v>
      </c>
    </row>
    <row r="12" spans="1:12" ht="24" customHeight="1">
      <c r="B12" s="1057" t="s">
        <v>95</v>
      </c>
      <c r="C12" s="841">
        <v>156.474636</v>
      </c>
      <c r="D12" s="841">
        <v>199.07597295999997</v>
      </c>
      <c r="E12" s="841">
        <v>200.35239662999999</v>
      </c>
      <c r="F12" s="1051">
        <v>217.31106950999998</v>
      </c>
      <c r="G12" s="1051">
        <v>210.16472109</v>
      </c>
      <c r="H12" s="1051">
        <v>181.88317161000001</v>
      </c>
      <c r="I12" s="1051">
        <v>145.84903199999999</v>
      </c>
      <c r="J12" s="1051">
        <v>134.33806766000001</v>
      </c>
      <c r="K12" s="1051">
        <v>151.05447100000001</v>
      </c>
      <c r="L12" s="849">
        <v>150.23370700000001</v>
      </c>
    </row>
    <row r="13" spans="1:12" ht="24" customHeight="1">
      <c r="B13" s="1057" t="s">
        <v>26</v>
      </c>
      <c r="C13" s="841">
        <v>10580.16377096</v>
      </c>
      <c r="D13" s="841">
        <v>12627.037435199998</v>
      </c>
      <c r="E13" s="841">
        <v>11101.835427</v>
      </c>
      <c r="F13" s="1051">
        <v>9085.9310547099994</v>
      </c>
      <c r="G13" s="1051">
        <v>7793.5637671699997</v>
      </c>
      <c r="H13" s="1051">
        <v>7979.5528467200002</v>
      </c>
      <c r="I13" s="1051">
        <v>8360.6796628400007</v>
      </c>
      <c r="J13" s="1051">
        <v>7355.0798434300004</v>
      </c>
      <c r="K13" s="1051">
        <v>5759.4472939999996</v>
      </c>
      <c r="L13" s="849">
        <v>6712.7682629999999</v>
      </c>
    </row>
    <row r="14" spans="1:12" ht="24" customHeight="1">
      <c r="B14" s="1058" t="s">
        <v>96</v>
      </c>
      <c r="C14" s="841">
        <v>3801.8231803600006</v>
      </c>
      <c r="D14" s="841">
        <v>4421.9460120799995</v>
      </c>
      <c r="E14" s="841">
        <v>4420.3182475100002</v>
      </c>
      <c r="F14" s="1051">
        <v>4288.3856291299999</v>
      </c>
      <c r="G14" s="1051">
        <v>3698.1772371900001</v>
      </c>
      <c r="H14" s="1051">
        <v>3571.4728668100001</v>
      </c>
      <c r="I14" s="1051">
        <v>2971.8144040000002</v>
      </c>
      <c r="J14" s="1051">
        <v>4146.6373964300001</v>
      </c>
      <c r="K14" s="1051">
        <v>5714.1100329999999</v>
      </c>
      <c r="L14" s="849">
        <v>4145.029184</v>
      </c>
    </row>
    <row r="15" spans="1:12" ht="24" customHeight="1">
      <c r="B15" s="1057" t="s">
        <v>97</v>
      </c>
      <c r="C15" s="1051">
        <v>2844.7555123100001</v>
      </c>
      <c r="D15" s="1051">
        <v>2909.5568912800004</v>
      </c>
      <c r="E15" s="1051">
        <v>3207.9167724300005</v>
      </c>
      <c r="F15" s="1051">
        <v>3430.1914929200002</v>
      </c>
      <c r="G15" s="1051">
        <v>3205.2214496900001</v>
      </c>
      <c r="H15" s="1051">
        <v>3468.0585799099999</v>
      </c>
      <c r="I15" s="1051">
        <v>3037.1996494100003</v>
      </c>
      <c r="J15" s="1051">
        <v>3375.4899266299999</v>
      </c>
      <c r="K15" s="1051">
        <v>3427.4057079999998</v>
      </c>
      <c r="L15" s="849">
        <v>3498.0459369999999</v>
      </c>
    </row>
    <row r="16" spans="1:12" ht="24" customHeight="1">
      <c r="B16" s="1058" t="s">
        <v>98</v>
      </c>
      <c r="C16" s="841">
        <v>2026.3102686200002</v>
      </c>
      <c r="D16" s="841">
        <v>2362.7053232500002</v>
      </c>
      <c r="E16" s="841">
        <v>2544.3857014099999</v>
      </c>
      <c r="F16" s="1051">
        <v>2478.5637836599999</v>
      </c>
      <c r="G16" s="1051">
        <v>2486.15209658</v>
      </c>
      <c r="H16" s="1051">
        <v>2527.2406012200004</v>
      </c>
      <c r="I16" s="1051">
        <v>2174.0237980000002</v>
      </c>
      <c r="J16" s="1051">
        <v>1889.7778190199999</v>
      </c>
      <c r="K16" s="1051">
        <v>1936.666217</v>
      </c>
      <c r="L16" s="849">
        <v>2125.2830869999998</v>
      </c>
    </row>
    <row r="17" spans="1:12" ht="24" customHeight="1">
      <c r="B17" s="1057" t="s">
        <v>99</v>
      </c>
      <c r="C17" s="1051">
        <v>213.31255999999999</v>
      </c>
      <c r="D17" s="1051">
        <v>243.14718877000001</v>
      </c>
      <c r="E17" s="1051">
        <v>266.709678</v>
      </c>
      <c r="F17" s="1051">
        <v>228.67806253000001</v>
      </c>
      <c r="G17" s="1051">
        <v>126.32330075</v>
      </c>
      <c r="H17" s="1051">
        <v>163.87708646999999</v>
      </c>
      <c r="I17" s="1051">
        <v>152.87312768000001</v>
      </c>
      <c r="J17" s="1051">
        <v>128.30660743000001</v>
      </c>
      <c r="K17" s="1051">
        <v>144.593457</v>
      </c>
      <c r="L17" s="849">
        <v>169.785224</v>
      </c>
    </row>
    <row r="18" spans="1:12" ht="24" customHeight="1">
      <c r="B18" s="1057" t="s">
        <v>100</v>
      </c>
      <c r="C18" s="1051">
        <v>1426.7714096799998</v>
      </c>
      <c r="D18" s="1051">
        <v>1598.5257407000001</v>
      </c>
      <c r="E18" s="1051">
        <v>1752.1679665300001</v>
      </c>
      <c r="F18" s="1051">
        <v>1828.3706126099999</v>
      </c>
      <c r="G18" s="1051">
        <v>1447.72707565</v>
      </c>
      <c r="H18" s="1051">
        <v>1535.41356152</v>
      </c>
      <c r="I18" s="1051">
        <v>1438.82926909</v>
      </c>
      <c r="J18" s="1051">
        <v>1521.0065816600002</v>
      </c>
      <c r="K18" s="1051">
        <v>1897.6516240000001</v>
      </c>
      <c r="L18" s="849">
        <v>1699.1658890000001</v>
      </c>
    </row>
    <row r="19" spans="1:12" ht="24" customHeight="1">
      <c r="B19" s="1058" t="s">
        <v>101</v>
      </c>
      <c r="C19" s="841">
        <v>15234.44335867</v>
      </c>
      <c r="D19" s="841">
        <v>15870.11093028</v>
      </c>
      <c r="E19" s="841">
        <v>17786.30907205</v>
      </c>
      <c r="F19" s="1051">
        <v>17785.33477954</v>
      </c>
      <c r="G19" s="1051">
        <v>18650.44501575</v>
      </c>
      <c r="H19" s="1051">
        <v>18890.412116356874</v>
      </c>
      <c r="I19" s="1051">
        <v>19032.741901519999</v>
      </c>
      <c r="J19" s="1051">
        <v>19240.374856909999</v>
      </c>
      <c r="K19" s="1051">
        <v>20291.104136999998</v>
      </c>
      <c r="L19" s="849">
        <v>21899.668559000002</v>
      </c>
    </row>
    <row r="20" spans="1:12" ht="24" customHeight="1">
      <c r="B20" s="1057" t="s">
        <v>104</v>
      </c>
      <c r="C20" s="1051">
        <v>9884.6435193800007</v>
      </c>
      <c r="D20" s="1051">
        <v>13730.905203639999</v>
      </c>
      <c r="E20" s="1051">
        <v>14305.38023748</v>
      </c>
      <c r="F20" s="1051">
        <v>12834.41123333</v>
      </c>
      <c r="G20" s="1051">
        <v>9472.548419409999</v>
      </c>
      <c r="H20" s="1052">
        <v>9583.8503123199989</v>
      </c>
      <c r="I20" s="1051">
        <v>7766.4337789300007</v>
      </c>
      <c r="J20" s="1051">
        <v>8277.0929894800011</v>
      </c>
      <c r="K20" s="1051">
        <v>9900.0383239999992</v>
      </c>
      <c r="L20" s="849">
        <v>11116.501899999999</v>
      </c>
    </row>
    <row r="21" spans="1:12" ht="24" customHeight="1">
      <c r="B21" s="1057" t="s">
        <v>102</v>
      </c>
      <c r="C21" s="841">
        <v>104.200999</v>
      </c>
      <c r="D21" s="841">
        <v>97.500458530000003</v>
      </c>
      <c r="E21" s="841">
        <v>96.28797551000001</v>
      </c>
      <c r="F21" s="1051">
        <v>82.654548050000002</v>
      </c>
      <c r="G21" s="1051">
        <v>79.416664349999991</v>
      </c>
      <c r="H21" s="1051">
        <v>75.795919150000003</v>
      </c>
      <c r="I21" s="1051">
        <v>102.72026099999999</v>
      </c>
      <c r="J21" s="1051">
        <v>104.69472062999999</v>
      </c>
      <c r="K21" s="1051">
        <v>110.313157</v>
      </c>
      <c r="L21" s="849">
        <v>104.075102</v>
      </c>
    </row>
    <row r="22" spans="1:12" ht="24" customHeight="1">
      <c r="B22" s="1059" t="s">
        <v>28</v>
      </c>
      <c r="C22" s="1060">
        <v>49836.67630924</v>
      </c>
      <c r="D22" s="1060">
        <v>57803.423059669985</v>
      </c>
      <c r="E22" s="1060">
        <v>59061.799763880001</v>
      </c>
      <c r="F22" s="1060">
        <v>55723.239944630004</v>
      </c>
      <c r="G22" s="1060">
        <v>50535.48444077</v>
      </c>
      <c r="H22" s="1060">
        <v>51205.760338776869</v>
      </c>
      <c r="I22" s="1060">
        <v>48248.765829650009</v>
      </c>
      <c r="J22" s="1060">
        <v>49183.559726960004</v>
      </c>
      <c r="K22" s="1060">
        <v>52398.015524999988</v>
      </c>
      <c r="L22" s="1061">
        <v>54856.406035000007</v>
      </c>
    </row>
    <row r="23" spans="1:12" s="780" customFormat="1" ht="37.5" customHeight="1">
      <c r="A23" s="839"/>
      <c r="B23" s="1663" t="s">
        <v>105</v>
      </c>
      <c r="C23" s="1663"/>
      <c r="D23" s="1663"/>
      <c r="E23" s="1663"/>
      <c r="F23" s="1663"/>
      <c r="G23" s="1663"/>
      <c r="H23" s="1663"/>
      <c r="I23" s="1663"/>
      <c r="J23" s="1663"/>
      <c r="K23" s="1663"/>
      <c r="L23" s="1663"/>
    </row>
    <row r="24" spans="1:12" s="780" customFormat="1" ht="15.75">
      <c r="A24" s="839"/>
      <c r="B24" s="1053" t="s">
        <v>506</v>
      </c>
      <c r="C24" s="1054"/>
      <c r="D24" s="1054"/>
      <c r="E24" s="1054"/>
      <c r="F24" s="1054"/>
      <c r="G24" s="1054"/>
      <c r="H24" s="1054"/>
      <c r="I24" s="1054"/>
      <c r="J24" s="1054"/>
      <c r="K24" s="1054"/>
      <c r="L24" s="1054"/>
    </row>
    <row r="25" spans="1:12" s="780" customFormat="1" ht="15.75">
      <c r="A25" s="839"/>
      <c r="B25" s="1054"/>
      <c r="C25" s="1055"/>
      <c r="D25" s="1055"/>
      <c r="E25" s="1055"/>
      <c r="F25" s="1055"/>
      <c r="G25" s="1055"/>
      <c r="H25" s="1055"/>
      <c r="I25" s="1054"/>
      <c r="J25" s="1054"/>
      <c r="K25" s="1054"/>
      <c r="L25" s="1054"/>
    </row>
    <row r="26" spans="1:12" s="780" customFormat="1" ht="15.75">
      <c r="A26" s="839"/>
      <c r="B26" s="1054"/>
      <c r="C26" s="1054"/>
      <c r="D26" s="1054"/>
      <c r="E26" s="1054"/>
      <c r="F26" s="1054"/>
      <c r="G26" s="1054"/>
      <c r="H26" s="1054"/>
      <c r="I26" s="1054"/>
      <c r="J26" s="1054"/>
      <c r="K26" s="1054"/>
      <c r="L26" s="1054"/>
    </row>
    <row r="27" spans="1:12">
      <c r="B27" s="1050"/>
      <c r="C27" s="1050"/>
      <c r="D27" s="1050"/>
      <c r="E27" s="1050"/>
      <c r="F27" s="1050"/>
      <c r="G27" s="1050"/>
      <c r="H27" s="1050"/>
      <c r="I27" s="1050"/>
      <c r="J27" s="1050"/>
      <c r="K27" s="1050"/>
      <c r="L27" s="1050"/>
    </row>
    <row r="28" spans="1:12">
      <c r="B28" s="1050"/>
      <c r="C28" s="1050"/>
      <c r="D28" s="1050"/>
      <c r="E28" s="1050"/>
      <c r="F28" s="1050"/>
      <c r="G28" s="1050"/>
      <c r="H28" s="1050"/>
      <c r="I28" s="1050"/>
      <c r="J28" s="1050"/>
      <c r="K28" s="1050"/>
      <c r="L28" s="1050"/>
    </row>
    <row r="29" spans="1:12">
      <c r="B29" s="1050"/>
      <c r="C29" s="1050"/>
      <c r="D29" s="1050"/>
      <c r="E29" s="1050"/>
      <c r="F29" s="1050"/>
      <c r="G29" s="1050"/>
      <c r="H29" s="1050"/>
      <c r="I29" s="1050"/>
      <c r="J29" s="1050"/>
      <c r="K29" s="1050"/>
      <c r="L29" s="1050"/>
    </row>
  </sheetData>
  <mergeCells count="1">
    <mergeCell ref="B23:L23"/>
  </mergeCells>
  <printOptions gridLinesSet="0"/>
  <pageMargins left="0.17" right="0.28000000000000003" top="0.78740157480314965" bottom="0.51181102362204722" header="0.78740157480314965" footer="0.51181102362204722"/>
  <pageSetup scale="80" firstPageNumber="25"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14999847407452621"/>
  </sheetPr>
  <dimension ref="A5:L28"/>
  <sheetViews>
    <sheetView showGridLines="0" topLeftCell="A4" zoomScaleNormal="100" zoomScaleSheetLayoutView="110" zoomScalePageLayoutView="76" workbookViewId="0">
      <selection activeCell="B25" sqref="B25"/>
    </sheetView>
  </sheetViews>
  <sheetFormatPr baseColWidth="10" defaultColWidth="10.85546875" defaultRowHeight="23.25"/>
  <cols>
    <col min="1" max="1" width="10.85546875" style="64" customWidth="1"/>
    <col min="2" max="2" width="73" style="65" customWidth="1"/>
    <col min="3" max="3" width="11.42578125" style="65" bestFit="1" customWidth="1"/>
    <col min="4" max="6" width="10.7109375" style="65" customWidth="1"/>
    <col min="7" max="7" width="11.42578125" style="65" bestFit="1" customWidth="1"/>
    <col min="8" max="9" width="10.7109375" style="65" customWidth="1"/>
    <col min="10" max="12" width="11.28515625" style="65" bestFit="1" customWidth="1"/>
    <col min="13" max="191" width="8.7109375" style="65" customWidth="1"/>
    <col min="192" max="16384" width="10.85546875" style="65"/>
  </cols>
  <sheetData>
    <row r="5" spans="1:12" ht="16.350000000000001" customHeight="1">
      <c r="B5" s="598" t="s">
        <v>542</v>
      </c>
      <c r="C5" s="597"/>
      <c r="D5" s="597"/>
      <c r="E5" s="597"/>
      <c r="F5" s="597"/>
      <c r="G5" s="597"/>
      <c r="H5" s="597"/>
      <c r="I5" s="597"/>
      <c r="J5" s="597"/>
      <c r="K5" s="597"/>
      <c r="L5" s="599"/>
    </row>
    <row r="6" spans="1:12" ht="17.25" customHeight="1">
      <c r="A6" s="65"/>
      <c r="B6" s="600" t="s">
        <v>575</v>
      </c>
      <c r="C6" s="601"/>
      <c r="D6" s="601"/>
      <c r="E6" s="601"/>
      <c r="F6" s="601"/>
      <c r="G6" s="601"/>
      <c r="H6" s="601"/>
      <c r="I6" s="601"/>
      <c r="J6" s="601"/>
      <c r="K6" s="601"/>
      <c r="L6" s="602"/>
    </row>
    <row r="7" spans="1:12" s="829" customFormat="1" ht="17.25" customHeight="1">
      <c r="B7" s="607"/>
      <c r="C7" s="832"/>
      <c r="D7" s="832"/>
      <c r="E7" s="832"/>
      <c r="F7" s="832"/>
      <c r="G7" s="832"/>
      <c r="H7" s="832"/>
      <c r="I7" s="832"/>
      <c r="J7" s="832"/>
      <c r="K7" s="832"/>
      <c r="L7" s="832"/>
    </row>
    <row r="8" spans="1:12" ht="24.75" customHeight="1">
      <c r="B8" s="1034" t="s">
        <v>91</v>
      </c>
      <c r="C8" s="1035">
        <v>2013</v>
      </c>
      <c r="D8" s="1035">
        <v>2014</v>
      </c>
      <c r="E8" s="1035">
        <v>2015</v>
      </c>
      <c r="F8" s="1035">
        <v>2016</v>
      </c>
      <c r="G8" s="1035">
        <v>2017</v>
      </c>
      <c r="H8" s="1035">
        <v>2018</v>
      </c>
      <c r="I8" s="1035">
        <v>2019</v>
      </c>
      <c r="J8" s="1035">
        <v>2020</v>
      </c>
      <c r="K8" s="1035">
        <v>2021</v>
      </c>
      <c r="L8" s="1036">
        <v>2022</v>
      </c>
    </row>
    <row r="9" spans="1:12" ht="24.75" customHeight="1">
      <c r="B9" s="1056" t="s">
        <v>92</v>
      </c>
      <c r="C9" s="1072">
        <v>4564.4380720777353</v>
      </c>
      <c r="D9" s="1072">
        <v>4520.5459122101693</v>
      </c>
      <c r="E9" s="1072">
        <v>3792.5147697398816</v>
      </c>
      <c r="F9" s="1072">
        <v>3708.0966291611221</v>
      </c>
      <c r="G9" s="1072">
        <v>3312.2458900599745</v>
      </c>
      <c r="H9" s="1072">
        <v>3011.6219846383638</v>
      </c>
      <c r="I9" s="1072">
        <v>2809.1855166678529</v>
      </c>
      <c r="J9" s="1072">
        <v>2643.0553862647403</v>
      </c>
      <c r="K9" s="1072">
        <v>2608.0398680745693</v>
      </c>
      <c r="L9" s="1073">
        <v>2582.4800439999999</v>
      </c>
    </row>
    <row r="10" spans="1:12" ht="24.75" customHeight="1">
      <c r="B10" s="1057" t="s">
        <v>93</v>
      </c>
      <c r="C10" s="1074">
        <v>902.21517037360309</v>
      </c>
      <c r="D10" s="1074">
        <v>920.21627278795199</v>
      </c>
      <c r="E10" s="1074">
        <v>949.1865460645613</v>
      </c>
      <c r="F10" s="1074">
        <v>901.80522358573205</v>
      </c>
      <c r="G10" s="1074">
        <v>883.68595033861914</v>
      </c>
      <c r="H10" s="1074">
        <v>824.56414610395075</v>
      </c>
      <c r="I10" s="1074">
        <v>642.29335700126887</v>
      </c>
      <c r="J10" s="1074">
        <v>653.37776306998626</v>
      </c>
      <c r="K10" s="1074">
        <v>592.29535049747255</v>
      </c>
      <c r="L10" s="1075">
        <v>601.38811199999998</v>
      </c>
    </row>
    <row r="11" spans="1:12" ht="24.75" customHeight="1">
      <c r="B11" s="1058" t="s">
        <v>94</v>
      </c>
      <c r="C11" s="1074">
        <v>94.967832440685513</v>
      </c>
      <c r="D11" s="1074">
        <v>156.53773404458224</v>
      </c>
      <c r="E11" s="1074">
        <v>155.40076331047283</v>
      </c>
      <c r="F11" s="1074">
        <v>121.44030231717724</v>
      </c>
      <c r="G11" s="1074">
        <v>117.33188320922821</v>
      </c>
      <c r="H11" s="1074">
        <v>96.374755487859034</v>
      </c>
      <c r="I11" s="1074">
        <v>129.04408547619036</v>
      </c>
      <c r="J11" s="1074">
        <v>58.673047546324973</v>
      </c>
      <c r="K11" s="1074">
        <v>71.058431070679262</v>
      </c>
      <c r="L11" s="1075">
        <v>51.981027000000005</v>
      </c>
    </row>
    <row r="12" spans="1:12" ht="28.5" customHeight="1">
      <c r="B12" s="1057" t="s">
        <v>95</v>
      </c>
      <c r="C12" s="1074">
        <v>244.19390165151773</v>
      </c>
      <c r="D12" s="1074">
        <v>297.70615932616289</v>
      </c>
      <c r="E12" s="1074">
        <v>290.26821823415554</v>
      </c>
      <c r="F12" s="1074">
        <v>296.86745521637596</v>
      </c>
      <c r="G12" s="1074">
        <v>269.32995521236541</v>
      </c>
      <c r="H12" s="1074">
        <v>221.56803188378106</v>
      </c>
      <c r="I12" s="1074">
        <v>170.346961976963</v>
      </c>
      <c r="J12" s="1074">
        <v>149.70251561203401</v>
      </c>
      <c r="K12" s="1074">
        <v>161.1931183422432</v>
      </c>
      <c r="L12" s="1075">
        <v>150.23370700000001</v>
      </c>
    </row>
    <row r="13" spans="1:12" ht="24.75" customHeight="1">
      <c r="B13" s="1057" t="s">
        <v>26</v>
      </c>
      <c r="C13" s="1074">
        <v>16511.375500772901</v>
      </c>
      <c r="D13" s="1074">
        <v>18882.975994578679</v>
      </c>
      <c r="E13" s="1074">
        <v>16084.209835908641</v>
      </c>
      <c r="F13" s="1074">
        <v>12412.240373052318</v>
      </c>
      <c r="G13" s="1074">
        <v>9987.5952989166344</v>
      </c>
      <c r="H13" s="1074">
        <v>9720.6014383310157</v>
      </c>
      <c r="I13" s="1074">
        <v>9765.0039982944381</v>
      </c>
      <c r="J13" s="1074">
        <v>8196.291447898262</v>
      </c>
      <c r="K13" s="1074">
        <v>6146.0164873084377</v>
      </c>
      <c r="L13" s="1075">
        <v>6712.7682629999999</v>
      </c>
    </row>
    <row r="14" spans="1:12" ht="24.75" customHeight="1">
      <c r="B14" s="1058" t="s">
        <v>96</v>
      </c>
      <c r="C14" s="1074">
        <v>5933.1151650756383</v>
      </c>
      <c r="D14" s="1074">
        <v>6612.7546405034482</v>
      </c>
      <c r="E14" s="1074">
        <v>6404.1055825360145</v>
      </c>
      <c r="F14" s="1074">
        <v>5858.3399896603851</v>
      </c>
      <c r="G14" s="1074">
        <v>4739.2821425687171</v>
      </c>
      <c r="H14" s="1074">
        <v>4350.7280361385001</v>
      </c>
      <c r="I14" s="1074">
        <v>3470.9833060858373</v>
      </c>
      <c r="J14" s="1074">
        <v>4620.894586243493</v>
      </c>
      <c r="K14" s="1074">
        <v>6097.6362279933319</v>
      </c>
      <c r="L14" s="1075">
        <v>4145.029184</v>
      </c>
    </row>
    <row r="15" spans="1:12" ht="24.75" customHeight="1">
      <c r="B15" s="1057" t="s">
        <v>97</v>
      </c>
      <c r="C15" s="1074">
        <v>4439.5179024135332</v>
      </c>
      <c r="D15" s="1074">
        <v>4351.0675576001422</v>
      </c>
      <c r="E15" s="1074">
        <v>4647.5924492998629</v>
      </c>
      <c r="F15" s="1074">
        <v>4685.9657066901618</v>
      </c>
      <c r="G15" s="1074">
        <v>4107.5502349466215</v>
      </c>
      <c r="H15" s="1074">
        <v>4224.749916149317</v>
      </c>
      <c r="I15" s="1074">
        <v>3547.351162361439</v>
      </c>
      <c r="J15" s="1074">
        <v>3761.5498141488679</v>
      </c>
      <c r="K15" s="1074">
        <v>3657.4502577717394</v>
      </c>
      <c r="L15" s="1075">
        <v>3498.0459369999999</v>
      </c>
    </row>
    <row r="16" spans="1:12" ht="24.75" customHeight="1">
      <c r="B16" s="1058" t="s">
        <v>98</v>
      </c>
      <c r="C16" s="1074">
        <v>3162.2544272980626</v>
      </c>
      <c r="D16" s="1074">
        <v>3533.2838862757649</v>
      </c>
      <c r="E16" s="1074">
        <v>3686.2763634051512</v>
      </c>
      <c r="F16" s="1074">
        <v>3385.9523341619602</v>
      </c>
      <c r="G16" s="1074">
        <v>3186.0496345448732</v>
      </c>
      <c r="H16" s="1074">
        <v>3078.6560469144165</v>
      </c>
      <c r="I16" s="1074">
        <v>2539.1896276344069</v>
      </c>
      <c r="J16" s="1074">
        <v>2105.9145660121303</v>
      </c>
      <c r="K16" s="1074">
        <v>2066.6536027676098</v>
      </c>
      <c r="L16" s="1075">
        <v>2125.2830869999998</v>
      </c>
    </row>
    <row r="17" spans="1:12" ht="24.75" customHeight="1">
      <c r="B17" s="1057" t="s">
        <v>99</v>
      </c>
      <c r="C17" s="1074">
        <v>332.89501499574328</v>
      </c>
      <c r="D17" s="1074">
        <v>363.61201526923952</v>
      </c>
      <c r="E17" s="1074">
        <v>386.40587445447699</v>
      </c>
      <c r="F17" s="1074">
        <v>312.39584177725675</v>
      </c>
      <c r="G17" s="1074">
        <v>161.88563312063189</v>
      </c>
      <c r="H17" s="1074">
        <v>199.63322169168603</v>
      </c>
      <c r="I17" s="1074">
        <v>178.55087902266209</v>
      </c>
      <c r="J17" s="1074">
        <v>142.98122815440752</v>
      </c>
      <c r="K17" s="1074">
        <v>154.2984465896084</v>
      </c>
      <c r="L17" s="1075">
        <v>169.785224</v>
      </c>
    </row>
    <row r="18" spans="1:12" ht="24.75" customHeight="1">
      <c r="B18" s="1057" t="s">
        <v>100</v>
      </c>
      <c r="C18" s="1074">
        <v>2226.6156752369452</v>
      </c>
      <c r="D18" s="1074">
        <v>2390.4992238487102</v>
      </c>
      <c r="E18" s="1074">
        <v>2538.5205380441703</v>
      </c>
      <c r="F18" s="1074">
        <v>2497.7270241309993</v>
      </c>
      <c r="G18" s="1074">
        <v>1855.2888725675668</v>
      </c>
      <c r="H18" s="1074">
        <v>1870.4235138538181</v>
      </c>
      <c r="I18" s="1074">
        <v>1680.5061468835509</v>
      </c>
      <c r="J18" s="1074">
        <v>1694.9664045581719</v>
      </c>
      <c r="K18" s="1074">
        <v>2025.0203835395378</v>
      </c>
      <c r="L18" s="1075">
        <v>1699.1658890000001</v>
      </c>
    </row>
    <row r="19" spans="1:12" ht="24.75" customHeight="1">
      <c r="B19" s="1057" t="s">
        <v>101</v>
      </c>
      <c r="C19" s="1074">
        <v>23774.831872704784</v>
      </c>
      <c r="D19" s="1074">
        <v>23732.797599251866</v>
      </c>
      <c r="E19" s="1074">
        <v>25768.597382143282</v>
      </c>
      <c r="F19" s="1074">
        <v>24296.447889555766</v>
      </c>
      <c r="G19" s="1074">
        <v>23900.888287675796</v>
      </c>
      <c r="H19" s="1074">
        <v>23012.087358304034</v>
      </c>
      <c r="I19" s="1074">
        <v>22229.62824337139</v>
      </c>
      <c r="J19" s="1074">
        <v>21440.925625697328</v>
      </c>
      <c r="K19" s="1074">
        <v>21653.025751553032</v>
      </c>
      <c r="L19" s="1075">
        <v>21899.668559000002</v>
      </c>
    </row>
    <row r="20" spans="1:12" ht="24.75" customHeight="1">
      <c r="B20" s="1057" t="s">
        <v>104</v>
      </c>
      <c r="C20" s="1074">
        <v>15425.948442096342</v>
      </c>
      <c r="D20" s="1074">
        <v>20533.743934375441</v>
      </c>
      <c r="E20" s="1074">
        <v>20725.468237666471</v>
      </c>
      <c r="F20" s="1074">
        <v>17533.018500301554</v>
      </c>
      <c r="G20" s="1074">
        <v>12139.245008938136</v>
      </c>
      <c r="H20" s="1074">
        <v>11674.938548590568</v>
      </c>
      <c r="I20" s="1074">
        <v>9070.9439856686186</v>
      </c>
      <c r="J20" s="1074">
        <v>9223.7566317833625</v>
      </c>
      <c r="K20" s="1074">
        <v>10564.520458009316</v>
      </c>
      <c r="L20" s="1075">
        <v>11116.501899999999</v>
      </c>
    </row>
    <row r="21" spans="1:12" ht="24.75" customHeight="1">
      <c r="B21" s="1057" t="s">
        <v>102</v>
      </c>
      <c r="C21" s="1074">
        <v>162.61580248568782</v>
      </c>
      <c r="D21" s="1074">
        <v>145.80607900551797</v>
      </c>
      <c r="E21" s="1074">
        <v>139.50089721300932</v>
      </c>
      <c r="F21" s="1074">
        <v>112.91392287098397</v>
      </c>
      <c r="G21" s="1074">
        <v>101.77391591494226</v>
      </c>
      <c r="H21" s="1074">
        <v>92.333735343574546</v>
      </c>
      <c r="I21" s="1074">
        <v>119.97394946598421</v>
      </c>
      <c r="J21" s="1074">
        <v>116.66881415383695</v>
      </c>
      <c r="K21" s="1074">
        <v>117.71728207242175</v>
      </c>
      <c r="L21" s="1075">
        <v>104.07510200000002</v>
      </c>
    </row>
    <row r="22" spans="1:12" ht="24.75" customHeight="1">
      <c r="B22" s="1087" t="s">
        <v>28</v>
      </c>
      <c r="C22" s="1088">
        <v>77774.984779623177</v>
      </c>
      <c r="D22" s="1088">
        <v>86441.547009077651</v>
      </c>
      <c r="E22" s="1088">
        <v>85568.047458020141</v>
      </c>
      <c r="F22" s="1088">
        <v>76123.211192481802</v>
      </c>
      <c r="G22" s="1088">
        <v>64762.152708014102</v>
      </c>
      <c r="H22" s="1088">
        <v>62378.280733430882</v>
      </c>
      <c r="I22" s="1088">
        <v>56353.00121991062</v>
      </c>
      <c r="J22" s="1088">
        <v>54808.757831142953</v>
      </c>
      <c r="K22" s="1088">
        <v>55914.925665589988</v>
      </c>
      <c r="L22" s="1089">
        <v>54856.406035000007</v>
      </c>
    </row>
    <row r="23" spans="1:12" s="780" customFormat="1" ht="31.5" customHeight="1">
      <c r="A23" s="839"/>
      <c r="B23" s="1663" t="s">
        <v>105</v>
      </c>
      <c r="C23" s="1663"/>
      <c r="D23" s="1663"/>
      <c r="E23" s="1663"/>
      <c r="F23" s="1663"/>
      <c r="G23" s="1663"/>
      <c r="H23" s="1663"/>
      <c r="I23" s="1663"/>
      <c r="J23" s="1663"/>
      <c r="K23" s="1663"/>
      <c r="L23" s="1663"/>
    </row>
    <row r="24" spans="1:12" s="648" customFormat="1" ht="19.5" customHeight="1">
      <c r="B24" s="1053" t="s">
        <v>463</v>
      </c>
      <c r="C24" s="1076"/>
      <c r="D24" s="1077"/>
      <c r="E24" s="1077"/>
      <c r="F24" s="1077"/>
      <c r="G24" s="1077"/>
      <c r="H24" s="1077"/>
      <c r="I24" s="1077"/>
      <c r="J24" s="1077"/>
      <c r="K24" s="1077"/>
      <c r="L24" s="1077"/>
    </row>
    <row r="25" spans="1:12" s="780" customFormat="1" ht="21" customHeight="1">
      <c r="A25" s="839"/>
      <c r="B25" s="1076" t="s">
        <v>106</v>
      </c>
      <c r="C25" s="1078"/>
      <c r="D25" s="1078"/>
      <c r="E25" s="1078"/>
      <c r="F25" s="1078"/>
      <c r="G25" s="1078"/>
      <c r="H25" s="1078"/>
      <c r="I25" s="1078"/>
      <c r="J25" s="1078"/>
      <c r="K25" s="1078"/>
      <c r="L25" s="1079"/>
    </row>
    <row r="26" spans="1:12" s="780" customFormat="1" ht="13.35" customHeight="1">
      <c r="A26" s="839"/>
      <c r="B26" s="1054"/>
      <c r="C26" s="1054"/>
      <c r="D26" s="1054"/>
      <c r="E26" s="1054"/>
      <c r="F26" s="1054"/>
      <c r="G26" s="1054"/>
      <c r="H26" s="1054"/>
      <c r="I26" s="1054"/>
      <c r="J26" s="1054"/>
      <c r="K26" s="1054"/>
      <c r="L26" s="1054"/>
    </row>
    <row r="27" spans="1:12" s="780" customFormat="1" ht="15.75">
      <c r="A27" s="839"/>
      <c r="B27" s="1054"/>
      <c r="C27" s="1054"/>
      <c r="D27" s="1054"/>
      <c r="E27" s="1054"/>
      <c r="F27" s="1054"/>
      <c r="G27" s="1054"/>
      <c r="H27" s="1054"/>
      <c r="I27" s="1054"/>
      <c r="J27" s="1054"/>
      <c r="K27" s="1054"/>
      <c r="L27" s="1054"/>
    </row>
    <row r="28" spans="1:12">
      <c r="B28" s="1050"/>
      <c r="C28" s="1050"/>
      <c r="D28" s="1050"/>
      <c r="E28" s="1050"/>
      <c r="F28" s="1050"/>
      <c r="G28" s="1050"/>
      <c r="H28" s="1050"/>
      <c r="I28" s="1050"/>
      <c r="J28" s="1050"/>
      <c r="K28" s="1050"/>
      <c r="L28" s="1050"/>
    </row>
  </sheetData>
  <mergeCells count="1">
    <mergeCell ref="B23:L23"/>
  </mergeCells>
  <printOptions gridLinesSet="0"/>
  <pageMargins left="0.23622047244094491" right="0.39370078740157483" top="0.78740157480314965" bottom="0.51181102362204722" header="0.78740157480314965" footer="0.51181102362204722"/>
  <pageSetup scale="75" firstPageNumber="25"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0.14999847407452621"/>
  </sheetPr>
  <dimension ref="A5:M30"/>
  <sheetViews>
    <sheetView showGridLines="0" zoomScaleNormal="100" zoomScaleSheetLayoutView="100" zoomScalePageLayoutView="76" workbookViewId="0">
      <selection activeCell="B19" sqref="B19"/>
    </sheetView>
  </sheetViews>
  <sheetFormatPr baseColWidth="10" defaultColWidth="10.85546875" defaultRowHeight="23.25"/>
  <cols>
    <col min="1" max="1" width="10.7109375" style="64" customWidth="1"/>
    <col min="2" max="2" width="91" style="65" bestFit="1" customWidth="1"/>
    <col min="3" max="3" width="8.7109375" style="65" bestFit="1" customWidth="1"/>
    <col min="4" max="5" width="9.140625" style="65" bestFit="1" customWidth="1"/>
    <col min="6" max="6" width="11" style="65" bestFit="1" customWidth="1"/>
    <col min="7" max="7" width="11.28515625" style="65" bestFit="1" customWidth="1"/>
    <col min="8" max="8" width="9.42578125" style="65" bestFit="1" customWidth="1"/>
    <col min="9" max="9" width="11.28515625" style="65" bestFit="1" customWidth="1"/>
    <col min="10" max="10" width="10.85546875" style="65" bestFit="1" customWidth="1"/>
    <col min="11" max="11" width="11.42578125" style="65" bestFit="1" customWidth="1"/>
    <col min="12" max="12" width="10.85546875" style="65" customWidth="1"/>
    <col min="13" max="172" width="8.7109375" style="65" customWidth="1"/>
    <col min="173" max="16384" width="10.85546875" style="65"/>
  </cols>
  <sheetData>
    <row r="5" spans="1:13">
      <c r="B5" s="598" t="s">
        <v>543</v>
      </c>
      <c r="C5" s="597"/>
      <c r="D5" s="597"/>
      <c r="E5" s="597"/>
      <c r="F5" s="597"/>
      <c r="G5" s="597"/>
      <c r="H5" s="597"/>
      <c r="I5" s="597"/>
      <c r="J5" s="597"/>
      <c r="K5" s="597"/>
      <c r="L5" s="599"/>
    </row>
    <row r="6" spans="1:13" ht="17.25" customHeight="1">
      <c r="A6" s="65"/>
      <c r="B6" s="600" t="s">
        <v>2</v>
      </c>
      <c r="C6" s="601"/>
      <c r="D6" s="601"/>
      <c r="E6" s="601"/>
      <c r="F6" s="601"/>
      <c r="G6" s="601"/>
      <c r="H6" s="601"/>
      <c r="I6" s="601"/>
      <c r="J6" s="601"/>
      <c r="K6" s="601"/>
      <c r="L6" s="602"/>
    </row>
    <row r="7" spans="1:13" s="829" customFormat="1" ht="17.25" customHeight="1">
      <c r="B7" s="831"/>
      <c r="C7" s="832"/>
      <c r="D7" s="832"/>
      <c r="E7" s="832"/>
      <c r="F7" s="832"/>
      <c r="G7" s="832"/>
      <c r="H7" s="832"/>
      <c r="I7" s="832"/>
      <c r="J7" s="832"/>
      <c r="K7" s="832"/>
      <c r="L7" s="832"/>
    </row>
    <row r="8" spans="1:13" ht="24" customHeight="1">
      <c r="B8" s="1039" t="s">
        <v>91</v>
      </c>
      <c r="C8" s="1037">
        <v>2013</v>
      </c>
      <c r="D8" s="1037">
        <v>2014</v>
      </c>
      <c r="E8" s="1037">
        <v>2015</v>
      </c>
      <c r="F8" s="1037">
        <v>2016</v>
      </c>
      <c r="G8" s="1037">
        <v>2017</v>
      </c>
      <c r="H8" s="1037">
        <v>2018</v>
      </c>
      <c r="I8" s="1037">
        <v>2019</v>
      </c>
      <c r="J8" s="1037">
        <v>2020</v>
      </c>
      <c r="K8" s="1037">
        <v>2021</v>
      </c>
      <c r="L8" s="1038">
        <v>2022</v>
      </c>
      <c r="M8" s="1080"/>
    </row>
    <row r="9" spans="1:13" ht="24" customHeight="1">
      <c r="B9" s="1056" t="s">
        <v>92</v>
      </c>
      <c r="C9" s="1082">
        <v>29.370544120000002</v>
      </c>
      <c r="D9" s="1082">
        <v>60.591056999999999</v>
      </c>
      <c r="E9" s="1082">
        <v>40.182130999999998</v>
      </c>
      <c r="F9" s="1082">
        <v>0</v>
      </c>
      <c r="G9" s="1082">
        <v>0</v>
      </c>
      <c r="H9" s="1082">
        <v>0</v>
      </c>
      <c r="I9" s="1082">
        <v>0</v>
      </c>
      <c r="J9" s="1082">
        <v>0</v>
      </c>
      <c r="K9" s="1082">
        <v>0</v>
      </c>
      <c r="L9" s="1083">
        <v>0</v>
      </c>
      <c r="M9" s="1050"/>
    </row>
    <row r="10" spans="1:13" ht="24" customHeight="1">
      <c r="B10" s="1057" t="s">
        <v>93</v>
      </c>
      <c r="C10" s="1081">
        <v>8.4000509999999995</v>
      </c>
      <c r="D10" s="1081">
        <v>7.6283719999999997</v>
      </c>
      <c r="E10" s="1081">
        <v>8.2501309999999997</v>
      </c>
      <c r="F10" s="1081">
        <v>0</v>
      </c>
      <c r="G10" s="1081">
        <v>0</v>
      </c>
      <c r="H10" s="1081">
        <v>0</v>
      </c>
      <c r="I10" s="1081">
        <v>0</v>
      </c>
      <c r="J10" s="1081">
        <v>0</v>
      </c>
      <c r="K10" s="1081">
        <v>0</v>
      </c>
      <c r="L10" s="1084">
        <v>0</v>
      </c>
      <c r="M10" s="1050"/>
    </row>
    <row r="11" spans="1:13" ht="24" customHeight="1">
      <c r="B11" s="1058" t="s">
        <v>94</v>
      </c>
      <c r="C11" s="1081">
        <v>0</v>
      </c>
      <c r="D11" s="1081">
        <v>0</v>
      </c>
      <c r="E11" s="1081">
        <v>0</v>
      </c>
      <c r="F11" s="1081">
        <v>0</v>
      </c>
      <c r="G11" s="1081">
        <v>0</v>
      </c>
      <c r="H11" s="1081">
        <v>0</v>
      </c>
      <c r="I11" s="1081">
        <v>0</v>
      </c>
      <c r="J11" s="1081">
        <v>0</v>
      </c>
      <c r="K11" s="1081">
        <v>0</v>
      </c>
      <c r="L11" s="1084">
        <v>0</v>
      </c>
      <c r="M11" s="1050"/>
    </row>
    <row r="12" spans="1:13" ht="24" customHeight="1">
      <c r="B12" s="1057" t="s">
        <v>95</v>
      </c>
      <c r="C12" s="1081">
        <v>0</v>
      </c>
      <c r="D12" s="1081">
        <v>0</v>
      </c>
      <c r="E12" s="1081">
        <v>0</v>
      </c>
      <c r="F12" s="1081">
        <v>0</v>
      </c>
      <c r="G12" s="1081">
        <v>0</v>
      </c>
      <c r="H12" s="1081">
        <v>0</v>
      </c>
      <c r="I12" s="1081">
        <v>0</v>
      </c>
      <c r="J12" s="1081">
        <v>0</v>
      </c>
      <c r="K12" s="1081">
        <v>0</v>
      </c>
      <c r="L12" s="1084">
        <v>0</v>
      </c>
      <c r="M12" s="1050"/>
    </row>
    <row r="13" spans="1:13" ht="24" customHeight="1">
      <c r="B13" s="1057" t="s">
        <v>26</v>
      </c>
      <c r="C13" s="1081">
        <v>0</v>
      </c>
      <c r="D13" s="1081">
        <v>0</v>
      </c>
      <c r="E13" s="1081">
        <v>0</v>
      </c>
      <c r="F13" s="1081">
        <v>0</v>
      </c>
      <c r="G13" s="1081">
        <v>0</v>
      </c>
      <c r="H13" s="1081">
        <v>0</v>
      </c>
      <c r="I13" s="1081">
        <v>0</v>
      </c>
      <c r="J13" s="1081">
        <v>0</v>
      </c>
      <c r="K13" s="1081">
        <v>0</v>
      </c>
      <c r="L13" s="1084">
        <v>0</v>
      </c>
      <c r="M13" s="1050"/>
    </row>
    <row r="14" spans="1:13" ht="24" customHeight="1">
      <c r="B14" s="1536" t="s">
        <v>544</v>
      </c>
      <c r="C14" s="1537">
        <v>31.21138625</v>
      </c>
      <c r="D14" s="1537">
        <v>47.930644000000001</v>
      </c>
      <c r="E14" s="1537">
        <v>28.909969</v>
      </c>
      <c r="F14" s="1537">
        <v>0</v>
      </c>
      <c r="G14" s="1538">
        <v>6.5023527059291997</v>
      </c>
      <c r="H14" s="1538">
        <v>12.952746603918403</v>
      </c>
      <c r="I14" s="1538">
        <v>16.984906069976144</v>
      </c>
      <c r="J14" s="1538">
        <v>17.771304255000008</v>
      </c>
      <c r="K14" s="1538">
        <v>18.278153700000001</v>
      </c>
      <c r="L14" s="1577">
        <v>0</v>
      </c>
      <c r="M14" s="1050"/>
    </row>
    <row r="15" spans="1:13" ht="24" customHeight="1">
      <c r="B15" s="1535" t="s">
        <v>97</v>
      </c>
      <c r="C15" s="1537">
        <v>3042.3960896500002</v>
      </c>
      <c r="D15" s="1537">
        <v>3161.0736173799996</v>
      </c>
      <c r="E15" s="1537">
        <v>3218.6634400200001</v>
      </c>
      <c r="F15" s="1537">
        <v>3449.3893704799993</v>
      </c>
      <c r="G15" s="1537">
        <v>3529.7400475099998</v>
      </c>
      <c r="H15" s="1537">
        <v>3821.5772272600002</v>
      </c>
      <c r="I15" s="1537">
        <v>4115.9990995500002</v>
      </c>
      <c r="J15" s="1537">
        <v>4379.8061103999999</v>
      </c>
      <c r="K15" s="1537">
        <v>4829.6992929999997</v>
      </c>
      <c r="L15" s="1577">
        <v>5624.0823250000003</v>
      </c>
      <c r="M15" s="1050"/>
    </row>
    <row r="16" spans="1:13" ht="24" customHeight="1">
      <c r="B16" s="1536" t="s">
        <v>98</v>
      </c>
      <c r="C16" s="1537">
        <v>0</v>
      </c>
      <c r="D16" s="1537">
        <v>0</v>
      </c>
      <c r="E16" s="1537">
        <v>0</v>
      </c>
      <c r="F16" s="1537">
        <v>0</v>
      </c>
      <c r="G16" s="1537">
        <v>0</v>
      </c>
      <c r="H16" s="1537">
        <v>0</v>
      </c>
      <c r="I16" s="1537">
        <v>0</v>
      </c>
      <c r="J16" s="1537">
        <v>0</v>
      </c>
      <c r="K16" s="1537">
        <v>0.32356892799999998</v>
      </c>
      <c r="L16" s="1577">
        <v>39.135697999999998</v>
      </c>
      <c r="M16" s="1050"/>
    </row>
    <row r="17" spans="1:13" ht="24" customHeight="1">
      <c r="B17" s="1535" t="s">
        <v>99</v>
      </c>
      <c r="C17" s="1537">
        <v>0</v>
      </c>
      <c r="D17" s="1537">
        <v>0</v>
      </c>
      <c r="E17" s="1537">
        <v>0</v>
      </c>
      <c r="F17" s="1537">
        <v>0</v>
      </c>
      <c r="G17" s="1537">
        <v>0</v>
      </c>
      <c r="H17" s="1537">
        <v>0</v>
      </c>
      <c r="I17" s="1537">
        <v>0</v>
      </c>
      <c r="J17" s="1537">
        <v>0</v>
      </c>
      <c r="K17" s="1537">
        <v>0</v>
      </c>
      <c r="L17" s="1577">
        <v>0</v>
      </c>
      <c r="M17" s="1050"/>
    </row>
    <row r="18" spans="1:13" ht="24" customHeight="1">
      <c r="B18" s="1535" t="s">
        <v>100</v>
      </c>
      <c r="C18" s="1537">
        <v>213.48434291000001</v>
      </c>
      <c r="D18" s="1537">
        <v>235.99857703999999</v>
      </c>
      <c r="E18" s="1537">
        <v>285.97711099999998</v>
      </c>
      <c r="F18" s="1537">
        <v>279.01609300000001</v>
      </c>
      <c r="G18" s="1537">
        <v>252.85050200000001</v>
      </c>
      <c r="H18" s="1537">
        <v>279.00884329000002</v>
      </c>
      <c r="I18" s="1537">
        <v>295.43461500000001</v>
      </c>
      <c r="J18" s="1537">
        <v>170.22196600000001</v>
      </c>
      <c r="K18" s="1537">
        <v>248.58182300000001</v>
      </c>
      <c r="L18" s="1577">
        <v>349.30377800000002</v>
      </c>
      <c r="M18" s="1050"/>
    </row>
    <row r="19" spans="1:13" ht="24" customHeight="1">
      <c r="B19" s="1535" t="s">
        <v>545</v>
      </c>
      <c r="C19" s="1537">
        <v>5106.2664124799994</v>
      </c>
      <c r="D19" s="1537">
        <v>7205.9968838000004</v>
      </c>
      <c r="E19" s="1537">
        <v>6278.7890524700006</v>
      </c>
      <c r="F19" s="1537">
        <v>8241.6025728900004</v>
      </c>
      <c r="G19" s="1538">
        <v>15923.839628505881</v>
      </c>
      <c r="H19" s="1538">
        <v>17383.092181184657</v>
      </c>
      <c r="I19" s="1538">
        <v>22302.679278008625</v>
      </c>
      <c r="J19" s="1538">
        <v>27723.530537926665</v>
      </c>
      <c r="K19" s="1538">
        <v>30075.990672736702</v>
      </c>
      <c r="L19" s="1577">
        <v>31296.404984210003</v>
      </c>
      <c r="M19" s="1050"/>
    </row>
    <row r="20" spans="1:13" ht="24" customHeight="1">
      <c r="B20" s="1535" t="s">
        <v>537</v>
      </c>
      <c r="C20" s="1537">
        <v>6820.5739279999998</v>
      </c>
      <c r="D20" s="1537">
        <v>7834.4895247499999</v>
      </c>
      <c r="E20" s="1537">
        <v>8369.0449470000003</v>
      </c>
      <c r="F20" s="1537">
        <v>9433.5802475700002</v>
      </c>
      <c r="G20" s="1537">
        <v>9835.7548897699999</v>
      </c>
      <c r="H20" s="1537">
        <v>9634.5722336599993</v>
      </c>
      <c r="I20" s="1537">
        <v>9958.5579866200005</v>
      </c>
      <c r="J20" s="1537">
        <v>9836.6020195599995</v>
      </c>
      <c r="K20" s="1537">
        <v>9926.1136439999991</v>
      </c>
      <c r="L20" s="1577">
        <v>10972.381221</v>
      </c>
      <c r="M20" s="1050"/>
    </row>
    <row r="21" spans="1:13" ht="24" customHeight="1">
      <c r="B21" s="1535" t="s">
        <v>102</v>
      </c>
      <c r="C21" s="1537">
        <v>0</v>
      </c>
      <c r="D21" s="1537">
        <v>0</v>
      </c>
      <c r="E21" s="1537">
        <v>0</v>
      </c>
      <c r="F21" s="1537">
        <v>0</v>
      </c>
      <c r="G21" s="1537">
        <v>0</v>
      </c>
      <c r="H21" s="1537">
        <v>0</v>
      </c>
      <c r="I21" s="1537">
        <v>0</v>
      </c>
      <c r="J21" s="1537">
        <v>0</v>
      </c>
      <c r="K21" s="1537">
        <v>0</v>
      </c>
      <c r="L21" s="1577">
        <v>0</v>
      </c>
      <c r="M21" s="1050"/>
    </row>
    <row r="22" spans="1:13" ht="24" customHeight="1">
      <c r="B22" s="1539" t="s">
        <v>28</v>
      </c>
      <c r="C22" s="1540">
        <v>15251.70275441</v>
      </c>
      <c r="D22" s="1540">
        <v>18553.70867597</v>
      </c>
      <c r="E22" s="1540">
        <v>18229.816781490001</v>
      </c>
      <c r="F22" s="1540">
        <v>21403.58828394</v>
      </c>
      <c r="G22" s="1540">
        <v>29548.687420491809</v>
      </c>
      <c r="H22" s="1540">
        <v>31131.203231998574</v>
      </c>
      <c r="I22" s="1540">
        <v>36689.655885248605</v>
      </c>
      <c r="J22" s="1540">
        <v>42127.931938141664</v>
      </c>
      <c r="K22" s="1540">
        <v>45098.987155364695</v>
      </c>
      <c r="L22" s="1541">
        <v>48281.308006210005</v>
      </c>
      <c r="M22" s="1050"/>
    </row>
    <row r="23" spans="1:13" s="780" customFormat="1" ht="15.75" customHeight="1">
      <c r="B23" s="1664" t="s">
        <v>105</v>
      </c>
      <c r="C23" s="1664"/>
      <c r="D23" s="1664"/>
      <c r="E23" s="1664"/>
      <c r="F23" s="1664"/>
      <c r="G23" s="1664"/>
      <c r="H23" s="1664"/>
      <c r="I23" s="1664"/>
      <c r="J23" s="1664"/>
      <c r="K23" s="1664"/>
      <c r="L23" s="1664"/>
      <c r="M23" s="1054"/>
    </row>
    <row r="24" spans="1:13" s="780" customFormat="1" ht="15.75">
      <c r="B24" s="1578" t="s">
        <v>538</v>
      </c>
      <c r="C24" s="1579"/>
      <c r="D24" s="1579"/>
      <c r="E24" s="1579"/>
      <c r="F24" s="1579"/>
      <c r="G24" s="1579"/>
      <c r="H24" s="1579"/>
      <c r="I24" s="1579"/>
      <c r="J24" s="1542"/>
      <c r="K24" s="1542"/>
      <c r="L24" s="1542"/>
      <c r="M24" s="1054"/>
    </row>
    <row r="25" spans="1:13" s="780" customFormat="1" ht="15.75">
      <c r="A25" s="842"/>
      <c r="B25" s="1085" t="s">
        <v>506</v>
      </c>
      <c r="C25" s="1086"/>
      <c r="D25" s="1086"/>
      <c r="E25" s="1086"/>
      <c r="F25" s="1086"/>
      <c r="G25" s="1054"/>
      <c r="H25" s="1054"/>
      <c r="I25" s="1054"/>
      <c r="J25" s="1054"/>
      <c r="K25" s="1054"/>
      <c r="L25" s="1054"/>
      <c r="M25" s="1054"/>
    </row>
    <row r="26" spans="1:13">
      <c r="A26" s="843"/>
      <c r="B26" s="1068"/>
      <c r="C26" s="1068"/>
      <c r="D26" s="1068"/>
      <c r="E26" s="1050"/>
      <c r="F26" s="1050"/>
      <c r="G26" s="1050"/>
      <c r="H26" s="1050"/>
      <c r="I26" s="1050"/>
      <c r="J26" s="1050"/>
      <c r="K26" s="1050"/>
      <c r="L26" s="1050"/>
      <c r="M26" s="1050"/>
    </row>
    <row r="27" spans="1:13">
      <c r="A27" s="844"/>
    </row>
    <row r="28" spans="1:13">
      <c r="A28" s="194"/>
    </row>
    <row r="29" spans="1:13">
      <c r="A29" s="194"/>
    </row>
    <row r="30" spans="1:13">
      <c r="A30" s="194"/>
    </row>
  </sheetData>
  <mergeCells count="1">
    <mergeCell ref="B23:L23"/>
  </mergeCells>
  <printOptions gridLinesSet="0"/>
  <pageMargins left="0.17" right="0.28000000000000003" top="0.78740157480314965" bottom="0.51181102362204722" header="0.78740157480314965" footer="0.51181102362204722"/>
  <pageSetup scale="80" firstPageNumber="25"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91EA7-6A45-4132-B592-AD2FB7665282}">
  <dimension ref="B5:O58"/>
  <sheetViews>
    <sheetView showGridLines="0" topLeftCell="A34" workbookViewId="0">
      <selection activeCell="I18" sqref="I18"/>
    </sheetView>
  </sheetViews>
  <sheetFormatPr baseColWidth="10" defaultRowHeight="18"/>
  <cols>
    <col min="1" max="2" width="11.42578125" style="59"/>
    <col min="3" max="3" width="23.28515625" style="59" bestFit="1" customWidth="1"/>
    <col min="4" max="4" width="16.85546875" style="59" customWidth="1"/>
    <col min="5" max="13" width="15.7109375" style="59" customWidth="1"/>
    <col min="14" max="16384" width="11.42578125" style="59"/>
  </cols>
  <sheetData>
    <row r="5" spans="2:15">
      <c r="B5" s="227" t="s">
        <v>381</v>
      </c>
      <c r="C5" s="220"/>
      <c r="D5" s="220"/>
      <c r="E5" s="220"/>
      <c r="F5" s="220"/>
      <c r="G5" s="220"/>
      <c r="H5" s="220"/>
      <c r="I5" s="220"/>
      <c r="J5" s="220"/>
      <c r="K5" s="220"/>
      <c r="L5" s="220"/>
      <c r="M5" s="379"/>
      <c r="O5" s="226"/>
    </row>
    <row r="6" spans="2:15">
      <c r="B6" s="1409" t="s">
        <v>748</v>
      </c>
      <c r="C6" s="1410"/>
      <c r="D6" s="223"/>
      <c r="E6" s="223"/>
      <c r="F6" s="223"/>
      <c r="G6" s="223"/>
      <c r="H6" s="223"/>
      <c r="I6" s="223"/>
      <c r="J6" s="223"/>
      <c r="K6" s="223"/>
      <c r="L6" s="223"/>
      <c r="M6" s="224"/>
      <c r="O6" s="226"/>
    </row>
    <row r="7" spans="2:15" s="226" customFormat="1">
      <c r="B7" s="380"/>
      <c r="C7" s="381"/>
      <c r="D7" s="381"/>
      <c r="E7" s="381"/>
      <c r="F7" s="381"/>
      <c r="G7" s="381"/>
      <c r="H7" s="381"/>
      <c r="I7" s="381"/>
      <c r="J7" s="381"/>
      <c r="K7" s="381"/>
      <c r="L7" s="381"/>
      <c r="M7" s="382"/>
    </row>
    <row r="8" spans="2:15" ht="18" customHeight="1">
      <c r="B8" s="1586" t="s">
        <v>140</v>
      </c>
      <c r="C8" s="1587"/>
      <c r="D8" s="1423"/>
      <c r="E8" s="1423"/>
      <c r="F8" s="1423"/>
      <c r="G8" s="1423"/>
      <c r="H8" s="1423"/>
      <c r="I8" s="1424"/>
      <c r="J8" s="1424"/>
      <c r="K8" s="1424"/>
      <c r="L8" s="1424"/>
      <c r="M8" s="1425"/>
      <c r="O8" s="226"/>
    </row>
    <row r="9" spans="2:15" ht="19.5">
      <c r="B9" s="1593" t="s">
        <v>159</v>
      </c>
      <c r="C9" s="1590"/>
      <c r="D9" s="1426">
        <v>2013</v>
      </c>
      <c r="E9" s="1426">
        <v>2014</v>
      </c>
      <c r="F9" s="1426">
        <v>2015</v>
      </c>
      <c r="G9" s="1426">
        <v>2016</v>
      </c>
      <c r="H9" s="1549" t="s">
        <v>793</v>
      </c>
      <c r="I9" s="1550" t="s">
        <v>794</v>
      </c>
      <c r="J9" s="1550" t="s">
        <v>795</v>
      </c>
      <c r="K9" s="1550" t="s">
        <v>796</v>
      </c>
      <c r="L9" s="1550" t="s">
        <v>797</v>
      </c>
      <c r="M9" s="1551" t="s">
        <v>798</v>
      </c>
      <c r="O9" s="226"/>
    </row>
    <row r="10" spans="2:15">
      <c r="B10" s="377" t="s">
        <v>142</v>
      </c>
      <c r="C10" s="222"/>
      <c r="D10" s="221"/>
      <c r="E10" s="221"/>
      <c r="F10" s="221"/>
      <c r="G10" s="221"/>
      <c r="H10" s="221"/>
      <c r="I10" s="221"/>
      <c r="J10" s="221"/>
      <c r="K10" s="221"/>
      <c r="L10" s="221"/>
      <c r="M10" s="222"/>
      <c r="O10" s="226"/>
    </row>
    <row r="11" spans="2:15">
      <c r="B11" s="376"/>
      <c r="C11" s="222" t="s">
        <v>160</v>
      </c>
      <c r="D11" s="197">
        <v>7455391.3466164898</v>
      </c>
      <c r="E11" s="197">
        <v>9078842.5435736254</v>
      </c>
      <c r="F11" s="197">
        <v>9527741.2639980372</v>
      </c>
      <c r="G11" s="197">
        <v>8550084.2115374096</v>
      </c>
      <c r="H11" s="197">
        <v>7496175.4862301238</v>
      </c>
      <c r="I11" s="197">
        <v>6704612.7202112908</v>
      </c>
      <c r="J11" s="197">
        <v>6378931.1863182532</v>
      </c>
      <c r="K11" s="197">
        <v>6035218.9008655613</v>
      </c>
      <c r="L11" s="197">
        <v>5873778.7443627287</v>
      </c>
      <c r="M11" s="209">
        <v>5518115.7192806136</v>
      </c>
    </row>
    <row r="12" spans="2:15">
      <c r="B12" s="376"/>
      <c r="C12" s="222" t="s">
        <v>161</v>
      </c>
      <c r="D12" s="197">
        <v>10114264.33946947</v>
      </c>
      <c r="E12" s="197">
        <v>8327388.8841867233</v>
      </c>
      <c r="F12" s="197">
        <v>8736446.9358546622</v>
      </c>
      <c r="G12" s="197">
        <v>10747091.983862789</v>
      </c>
      <c r="H12" s="197">
        <v>9422373.5678512696</v>
      </c>
      <c r="I12" s="197">
        <v>8427412.8578823544</v>
      </c>
      <c r="J12" s="197">
        <v>8018045.029964244</v>
      </c>
      <c r="K12" s="197">
        <v>7586013.3146790005</v>
      </c>
      <c r="L12" s="197">
        <v>7383089.9084412074</v>
      </c>
      <c r="M12" s="209">
        <v>6936036.6220351439</v>
      </c>
    </row>
    <row r="13" spans="2:15">
      <c r="B13" s="376"/>
      <c r="C13" s="289" t="s">
        <v>162</v>
      </c>
      <c r="D13" s="210">
        <v>17569655.686085958</v>
      </c>
      <c r="E13" s="210">
        <v>17406231.427760348</v>
      </c>
      <c r="F13" s="210">
        <v>18264188.199852701</v>
      </c>
      <c r="G13" s="210">
        <v>19297176.195400201</v>
      </c>
      <c r="H13" s="210">
        <v>16918549.054081392</v>
      </c>
      <c r="I13" s="210">
        <v>15132025.578093644</v>
      </c>
      <c r="J13" s="210">
        <v>14396976.216282498</v>
      </c>
      <c r="K13" s="210">
        <v>13621232.215544561</v>
      </c>
      <c r="L13" s="210">
        <v>13256868.652803937</v>
      </c>
      <c r="M13" s="211">
        <v>12454152.341315757</v>
      </c>
    </row>
    <row r="14" spans="2:15">
      <c r="B14" s="376"/>
      <c r="C14" s="222" t="s">
        <v>163</v>
      </c>
      <c r="D14" s="197">
        <v>1658324.28548034</v>
      </c>
      <c r="E14" s="197">
        <v>259376.15806699151</v>
      </c>
      <c r="F14" s="197">
        <v>176833.03592972981</v>
      </c>
      <c r="G14" s="197">
        <v>422757.03788473341</v>
      </c>
      <c r="H14" s="197">
        <v>370646.7521976562</v>
      </c>
      <c r="I14" s="197">
        <v>331508.10490685992</v>
      </c>
      <c r="J14" s="197">
        <v>315404.85292057111</v>
      </c>
      <c r="K14" s="197">
        <v>298410.07437950175</v>
      </c>
      <c r="L14" s="197">
        <v>290427.70126244059</v>
      </c>
      <c r="M14" s="209">
        <v>272842.02102247922</v>
      </c>
    </row>
    <row r="15" spans="2:15">
      <c r="B15" s="376"/>
      <c r="C15" s="222" t="s">
        <v>164</v>
      </c>
      <c r="D15" s="197">
        <v>8254613.1129413527</v>
      </c>
      <c r="E15" s="197">
        <v>2663513.5971396901</v>
      </c>
      <c r="F15" s="197">
        <v>3063320.150956763</v>
      </c>
      <c r="G15" s="197">
        <v>3976608.3590238998</v>
      </c>
      <c r="H15" s="197">
        <v>3486439.8246543906</v>
      </c>
      <c r="I15" s="197">
        <v>3118287.2972447723</v>
      </c>
      <c r="J15" s="197">
        <v>2966814.1797857457</v>
      </c>
      <c r="K15" s="197">
        <v>2806955.0352891306</v>
      </c>
      <c r="L15" s="197">
        <v>2731869.8946112175</v>
      </c>
      <c r="M15" s="209">
        <v>2566452.5111626689</v>
      </c>
    </row>
    <row r="16" spans="2:15">
      <c r="B16" s="376"/>
      <c r="C16" s="289" t="s">
        <v>165</v>
      </c>
      <c r="D16" s="210">
        <v>9912937.3984216917</v>
      </c>
      <c r="E16" s="210">
        <v>2922889.7552066818</v>
      </c>
      <c r="F16" s="210">
        <v>3240153.1868864931</v>
      </c>
      <c r="G16" s="210">
        <v>4399365.3969086325</v>
      </c>
      <c r="H16" s="210">
        <v>3857086.5768520469</v>
      </c>
      <c r="I16" s="210">
        <v>3449795.4021516321</v>
      </c>
      <c r="J16" s="210">
        <v>3282219.0327063166</v>
      </c>
      <c r="K16" s="210">
        <v>3105365.1096686325</v>
      </c>
      <c r="L16" s="210">
        <v>3022297.5958736585</v>
      </c>
      <c r="M16" s="211">
        <v>2839294.532185148</v>
      </c>
    </row>
    <row r="17" spans="2:13">
      <c r="B17" s="377" t="s">
        <v>147</v>
      </c>
      <c r="C17" s="289"/>
      <c r="D17" s="210">
        <v>27482593.084507652</v>
      </c>
      <c r="E17" s="210">
        <v>20329121.18296703</v>
      </c>
      <c r="F17" s="210">
        <v>21504341.386739194</v>
      </c>
      <c r="G17" s="210">
        <v>23696541.592308834</v>
      </c>
      <c r="H17" s="210">
        <v>20775635.630933441</v>
      </c>
      <c r="I17" s="210">
        <v>18581820.980245277</v>
      </c>
      <c r="J17" s="210">
        <v>17679195.248988815</v>
      </c>
      <c r="K17" s="210">
        <v>16726597.325213196</v>
      </c>
      <c r="L17" s="210">
        <v>16279166.248677595</v>
      </c>
      <c r="M17" s="211">
        <v>15293446.873500906</v>
      </c>
    </row>
    <row r="18" spans="2:13">
      <c r="B18" s="376"/>
      <c r="C18" s="222"/>
      <c r="D18" s="197"/>
      <c r="E18" s="197"/>
      <c r="F18" s="197"/>
      <c r="G18" s="197"/>
      <c r="H18" s="197"/>
      <c r="I18" s="197"/>
      <c r="J18" s="197"/>
      <c r="K18" s="197"/>
      <c r="L18" s="197"/>
      <c r="M18" s="209"/>
    </row>
    <row r="19" spans="2:13">
      <c r="B19" s="377" t="s">
        <v>143</v>
      </c>
      <c r="C19" s="222"/>
      <c r="D19" s="197"/>
      <c r="E19" s="197"/>
      <c r="F19" s="197"/>
      <c r="G19" s="197"/>
      <c r="H19" s="197"/>
      <c r="I19" s="197"/>
      <c r="J19" s="197"/>
      <c r="K19" s="197"/>
      <c r="L19" s="197"/>
      <c r="M19" s="209"/>
    </row>
    <row r="20" spans="2:13">
      <c r="B20" s="376"/>
      <c r="C20" s="222" t="s">
        <v>160</v>
      </c>
      <c r="D20" s="197">
        <v>23377528.956083711</v>
      </c>
      <c r="E20" s="197">
        <v>16599460.170769939</v>
      </c>
      <c r="F20" s="197">
        <v>16939549.816554271</v>
      </c>
      <c r="G20" s="197">
        <v>14406286.023853868</v>
      </c>
      <c r="H20" s="197">
        <v>12367234.703034751</v>
      </c>
      <c r="I20" s="197">
        <v>11942123.010021405</v>
      </c>
      <c r="J20" s="197">
        <v>10869382.481715765</v>
      </c>
      <c r="K20" s="197">
        <v>10564152.201258808</v>
      </c>
      <c r="L20" s="197">
        <v>10527222.646005152</v>
      </c>
      <c r="M20" s="209">
        <v>10446238.023903277</v>
      </c>
    </row>
    <row r="21" spans="2:13">
      <c r="B21" s="376"/>
      <c r="C21" s="222" t="s">
        <v>161</v>
      </c>
      <c r="D21" s="197">
        <v>16876124.843995884</v>
      </c>
      <c r="E21" s="197">
        <v>13597235.070315912</v>
      </c>
      <c r="F21" s="197">
        <v>14111494.569330899</v>
      </c>
      <c r="G21" s="197">
        <v>10940469.205323555</v>
      </c>
      <c r="H21" s="197">
        <v>9391966.1319736242</v>
      </c>
      <c r="I21" s="197">
        <v>9069126.4091932699</v>
      </c>
      <c r="J21" s="197">
        <v>8254462.2621815074</v>
      </c>
      <c r="K21" s="197">
        <v>8022663.2767703962</v>
      </c>
      <c r="L21" s="197">
        <v>7994618.1122255623</v>
      </c>
      <c r="M21" s="209">
        <v>7933116.5036400268</v>
      </c>
    </row>
    <row r="22" spans="2:13">
      <c r="B22" s="376"/>
      <c r="C22" s="289" t="s">
        <v>162</v>
      </c>
      <c r="D22" s="210">
        <v>40253653.800079599</v>
      </c>
      <c r="E22" s="210">
        <v>30196695.241085846</v>
      </c>
      <c r="F22" s="210">
        <v>31051044.38588516</v>
      </c>
      <c r="G22" s="210">
        <v>25346755.229177423</v>
      </c>
      <c r="H22" s="210">
        <v>21759200.835008379</v>
      </c>
      <c r="I22" s="210">
        <v>21011249.419214677</v>
      </c>
      <c r="J22" s="210">
        <v>19123844.74389727</v>
      </c>
      <c r="K22" s="210">
        <v>18586815.478029203</v>
      </c>
      <c r="L22" s="210">
        <v>18521840.758230716</v>
      </c>
      <c r="M22" s="211">
        <v>18379354.527543303</v>
      </c>
    </row>
    <row r="23" spans="2:13">
      <c r="B23" s="376"/>
      <c r="C23" s="222" t="s">
        <v>163</v>
      </c>
      <c r="D23" s="197">
        <v>1145976.2210389748</v>
      </c>
      <c r="E23" s="197">
        <v>1994795.154045634</v>
      </c>
      <c r="F23" s="197">
        <v>430434.8950602166</v>
      </c>
      <c r="G23" s="197">
        <v>370350.37219501403</v>
      </c>
      <c r="H23" s="197">
        <v>317931.35078035522</v>
      </c>
      <c r="I23" s="197">
        <v>307002.76908544404</v>
      </c>
      <c r="J23" s="197">
        <v>279425.23430175032</v>
      </c>
      <c r="K23" s="197">
        <v>271578.51046291721</v>
      </c>
      <c r="L23" s="197">
        <v>270629.14193652937</v>
      </c>
      <c r="M23" s="209">
        <v>268547.22541149019</v>
      </c>
    </row>
    <row r="24" spans="2:13">
      <c r="B24" s="376"/>
      <c r="C24" s="222" t="s">
        <v>164</v>
      </c>
      <c r="D24" s="197">
        <v>3730363.4195258114</v>
      </c>
      <c r="E24" s="197">
        <v>4604032.7971842336</v>
      </c>
      <c r="F24" s="197">
        <v>3320452.1254645931</v>
      </c>
      <c r="G24" s="197">
        <v>2414273.099630666</v>
      </c>
      <c r="H24" s="197">
        <v>2072559.2988308778</v>
      </c>
      <c r="I24" s="197">
        <v>2001317.0839337721</v>
      </c>
      <c r="J24" s="197">
        <v>1821542.1859424666</v>
      </c>
      <c r="K24" s="197">
        <v>1770390.2614228656</v>
      </c>
      <c r="L24" s="197">
        <v>1764201.433040408</v>
      </c>
      <c r="M24" s="209">
        <v>1750629.6495633502</v>
      </c>
    </row>
    <row r="25" spans="2:13">
      <c r="B25" s="376"/>
      <c r="C25" s="289" t="s">
        <v>165</v>
      </c>
      <c r="D25" s="210">
        <v>4876339.6405647863</v>
      </c>
      <c r="E25" s="210">
        <v>6598827.9512298675</v>
      </c>
      <c r="F25" s="210">
        <v>3750887.0205248101</v>
      </c>
      <c r="G25" s="210">
        <v>2784623.4718256798</v>
      </c>
      <c r="H25" s="210">
        <v>2390490.6496112328</v>
      </c>
      <c r="I25" s="210">
        <v>2308319.8530192161</v>
      </c>
      <c r="J25" s="210">
        <v>2100967.4202442165</v>
      </c>
      <c r="K25" s="210">
        <v>2041968.7718857825</v>
      </c>
      <c r="L25" s="210">
        <v>2034830.5749769374</v>
      </c>
      <c r="M25" s="211">
        <v>2019176.8749748401</v>
      </c>
    </row>
    <row r="26" spans="2:13">
      <c r="B26" s="377" t="s">
        <v>148</v>
      </c>
      <c r="C26" s="289"/>
      <c r="D26" s="210">
        <v>45129993.440644383</v>
      </c>
      <c r="E26" s="210">
        <v>36795523.19231572</v>
      </c>
      <c r="F26" s="210">
        <v>34801931.406409971</v>
      </c>
      <c r="G26" s="210">
        <v>28131378.701003104</v>
      </c>
      <c r="H26" s="210">
        <v>24149691.484619606</v>
      </c>
      <c r="I26" s="210">
        <v>23319569.272233892</v>
      </c>
      <c r="J26" s="210">
        <v>21224812.164141487</v>
      </c>
      <c r="K26" s="210">
        <v>20628784.249914989</v>
      </c>
      <c r="L26" s="210">
        <v>20556671.333207652</v>
      </c>
      <c r="M26" s="211">
        <v>20398531.402518142</v>
      </c>
    </row>
    <row r="27" spans="2:13">
      <c r="B27" s="376"/>
      <c r="C27" s="222"/>
      <c r="D27" s="197"/>
      <c r="E27" s="197"/>
      <c r="F27" s="197"/>
      <c r="G27" s="197"/>
      <c r="H27" s="197"/>
      <c r="I27" s="197"/>
      <c r="J27" s="197"/>
      <c r="K27" s="197"/>
      <c r="L27" s="197"/>
      <c r="M27" s="209"/>
    </row>
    <row r="28" spans="2:13">
      <c r="B28" s="377" t="s">
        <v>144</v>
      </c>
      <c r="C28" s="222"/>
      <c r="D28" s="197"/>
      <c r="E28" s="197"/>
      <c r="F28" s="197"/>
      <c r="G28" s="197"/>
      <c r="H28" s="197"/>
      <c r="I28" s="197"/>
      <c r="J28" s="197"/>
      <c r="K28" s="197"/>
      <c r="L28" s="197"/>
      <c r="M28" s="209"/>
    </row>
    <row r="29" spans="2:13">
      <c r="B29" s="376"/>
      <c r="C29" s="222" t="s">
        <v>160</v>
      </c>
      <c r="D29" s="197">
        <v>20446207.019521464</v>
      </c>
      <c r="E29" s="197">
        <v>35870863.647569075</v>
      </c>
      <c r="F29" s="197">
        <v>37536860.293637134</v>
      </c>
      <c r="G29" s="197">
        <v>33904635.478611007</v>
      </c>
      <c r="H29" s="197">
        <v>29236260.247544851</v>
      </c>
      <c r="I29" s="197">
        <v>28342747.03689554</v>
      </c>
      <c r="J29" s="197">
        <v>25969405.495141927</v>
      </c>
      <c r="K29" s="197">
        <v>25215230.917371128</v>
      </c>
      <c r="L29" s="197">
        <v>25159262.239868626</v>
      </c>
      <c r="M29" s="209">
        <v>25035744.125200234</v>
      </c>
    </row>
    <row r="30" spans="2:13">
      <c r="B30" s="376"/>
      <c r="C30" s="222" t="s">
        <v>161</v>
      </c>
      <c r="D30" s="197">
        <v>9189807.7457872517</v>
      </c>
      <c r="E30" s="197">
        <v>14163679.748834405</v>
      </c>
      <c r="F30" s="197">
        <v>14021204.355848979</v>
      </c>
      <c r="G30" s="197">
        <v>14439806.792410614</v>
      </c>
      <c r="H30" s="197">
        <v>12451570.215922518</v>
      </c>
      <c r="I30" s="197">
        <v>12071027.616183257</v>
      </c>
      <c r="J30" s="197">
        <v>11060233.875694761</v>
      </c>
      <c r="K30" s="197">
        <v>10739034.87039567</v>
      </c>
      <c r="L30" s="197">
        <v>10715198.103589175</v>
      </c>
      <c r="M30" s="209">
        <v>10662592.385049609</v>
      </c>
    </row>
    <row r="31" spans="2:13">
      <c r="B31" s="376"/>
      <c r="C31" s="289" t="s">
        <v>162</v>
      </c>
      <c r="D31" s="210">
        <v>29636014.765308712</v>
      </c>
      <c r="E31" s="210">
        <v>50034543.396403484</v>
      </c>
      <c r="F31" s="210">
        <v>51558064.649486117</v>
      </c>
      <c r="G31" s="210">
        <v>48344442.271021619</v>
      </c>
      <c r="H31" s="210">
        <v>41687830.463467367</v>
      </c>
      <c r="I31" s="210">
        <v>40413774.653078802</v>
      </c>
      <c r="J31" s="210">
        <v>37029639.37083669</v>
      </c>
      <c r="K31" s="210">
        <v>35954265.787766799</v>
      </c>
      <c r="L31" s="210">
        <v>35874460.343457796</v>
      </c>
      <c r="M31" s="211">
        <v>35698336.510249846</v>
      </c>
    </row>
    <row r="32" spans="2:13">
      <c r="B32" s="376"/>
      <c r="C32" s="222" t="s">
        <v>163</v>
      </c>
      <c r="D32" s="197">
        <v>657312.94618609874</v>
      </c>
      <c r="E32" s="197">
        <v>766375.6915565579</v>
      </c>
      <c r="F32" s="197">
        <v>579267.67343237274</v>
      </c>
      <c r="G32" s="197">
        <v>381174.58054019749</v>
      </c>
      <c r="H32" s="197">
        <v>328690.13570289855</v>
      </c>
      <c r="I32" s="197">
        <v>318644.7682046626</v>
      </c>
      <c r="J32" s="197">
        <v>291962.35578860022</v>
      </c>
      <c r="K32" s="197">
        <v>283483.50992349075</v>
      </c>
      <c r="L32" s="197">
        <v>282854.27923366765</v>
      </c>
      <c r="M32" s="209">
        <v>281465.62057731545</v>
      </c>
    </row>
    <row r="33" spans="2:13">
      <c r="B33" s="376"/>
      <c r="C33" s="222" t="s">
        <v>164</v>
      </c>
      <c r="D33" s="197">
        <v>4009560.5520426114</v>
      </c>
      <c r="E33" s="197">
        <v>4753506.5736426804</v>
      </c>
      <c r="F33" s="197">
        <v>6025897.8190564606</v>
      </c>
      <c r="G33" s="197">
        <v>5022839.5136314472</v>
      </c>
      <c r="H33" s="197">
        <v>4331237.9304246297</v>
      </c>
      <c r="I33" s="197">
        <v>4198867.4330856353</v>
      </c>
      <c r="J33" s="197">
        <v>3847266.1400181009</v>
      </c>
      <c r="K33" s="197">
        <v>3735538.1177011156</v>
      </c>
      <c r="L33" s="197">
        <v>3727246.5764143025</v>
      </c>
      <c r="M33" s="209">
        <v>3708947.849463027</v>
      </c>
    </row>
    <row r="34" spans="2:13">
      <c r="B34" s="376"/>
      <c r="C34" s="289" t="s">
        <v>165</v>
      </c>
      <c r="D34" s="210">
        <v>4666873.4982287092</v>
      </c>
      <c r="E34" s="210">
        <v>5519882.2651992384</v>
      </c>
      <c r="F34" s="210">
        <v>6605165.4924888341</v>
      </c>
      <c r="G34" s="210">
        <v>5404014.0941716451</v>
      </c>
      <c r="H34" s="210">
        <v>4659928.0661275294</v>
      </c>
      <c r="I34" s="210">
        <v>4517512.2012902983</v>
      </c>
      <c r="J34" s="210">
        <v>4139228.495806701</v>
      </c>
      <c r="K34" s="210">
        <v>4019021.6276246067</v>
      </c>
      <c r="L34" s="210">
        <v>4010100.8556479705</v>
      </c>
      <c r="M34" s="211">
        <v>3990413.4700403423</v>
      </c>
    </row>
    <row r="35" spans="2:13">
      <c r="B35" s="377" t="s">
        <v>151</v>
      </c>
      <c r="C35" s="289"/>
      <c r="D35" s="210">
        <v>34302888.263537429</v>
      </c>
      <c r="E35" s="210">
        <v>55554425.661602721</v>
      </c>
      <c r="F35" s="210">
        <v>58163230.141974948</v>
      </c>
      <c r="G35" s="210">
        <v>53748456.365193263</v>
      </c>
      <c r="H35" s="210">
        <v>46347758.529594898</v>
      </c>
      <c r="I35" s="210">
        <v>44931286.854369104</v>
      </c>
      <c r="J35" s="210">
        <v>41168867.866643392</v>
      </c>
      <c r="K35" s="210">
        <v>39973287.415391408</v>
      </c>
      <c r="L35" s="210">
        <v>39884561.199105769</v>
      </c>
      <c r="M35" s="211">
        <v>39688749.980290189</v>
      </c>
    </row>
    <row r="36" spans="2:13">
      <c r="B36" s="376"/>
      <c r="C36" s="222"/>
      <c r="D36" s="197"/>
      <c r="E36" s="197"/>
      <c r="F36" s="197"/>
      <c r="G36" s="197"/>
      <c r="H36" s="197"/>
      <c r="I36" s="197"/>
      <c r="J36" s="197"/>
      <c r="K36" s="197"/>
      <c r="L36" s="197"/>
      <c r="M36" s="209"/>
    </row>
    <row r="37" spans="2:13">
      <c r="B37" s="377" t="s">
        <v>152</v>
      </c>
      <c r="C37" s="222"/>
      <c r="D37" s="197"/>
      <c r="E37" s="197"/>
      <c r="F37" s="197"/>
      <c r="G37" s="197"/>
      <c r="H37" s="197"/>
      <c r="I37" s="197"/>
      <c r="J37" s="197"/>
      <c r="K37" s="197"/>
      <c r="L37" s="197"/>
      <c r="M37" s="209"/>
    </row>
    <row r="38" spans="2:13">
      <c r="B38" s="376"/>
      <c r="C38" s="222" t="s">
        <v>160</v>
      </c>
      <c r="D38" s="197">
        <v>446135.57237676723</v>
      </c>
      <c r="E38" s="197">
        <v>475648.59718787501</v>
      </c>
      <c r="F38" s="197">
        <v>446768.65879994386</v>
      </c>
      <c r="G38" s="197">
        <v>486093.3049819466</v>
      </c>
      <c r="H38" s="197">
        <v>467002.38917974493</v>
      </c>
      <c r="I38" s="197">
        <v>452133.11966005957</v>
      </c>
      <c r="J38" s="197">
        <v>458856.92835990194</v>
      </c>
      <c r="K38" s="197">
        <v>464717.7202231781</v>
      </c>
      <c r="L38" s="197">
        <v>483116.9640435006</v>
      </c>
      <c r="M38" s="209">
        <v>488272.61839452392</v>
      </c>
    </row>
    <row r="39" spans="2:13">
      <c r="B39" s="376"/>
      <c r="C39" s="222" t="s">
        <v>161</v>
      </c>
      <c r="D39" s="197">
        <v>465977.39750205877</v>
      </c>
      <c r="E39" s="197">
        <v>590556.70606879634</v>
      </c>
      <c r="F39" s="197">
        <v>564710.17204985151</v>
      </c>
      <c r="G39" s="197">
        <v>509851.05430097249</v>
      </c>
      <c r="H39" s="197">
        <v>489827.07238316955</v>
      </c>
      <c r="I39" s="197">
        <v>474231.06918049545</v>
      </c>
      <c r="J39" s="197">
        <v>481283.50318729581</v>
      </c>
      <c r="K39" s="197">
        <v>487430.74051787541</v>
      </c>
      <c r="L39" s="197">
        <v>506729.24507242907</v>
      </c>
      <c r="M39" s="209">
        <v>512136.88138327736</v>
      </c>
    </row>
    <row r="40" spans="2:13">
      <c r="B40" s="376"/>
      <c r="C40" s="289" t="s">
        <v>162</v>
      </c>
      <c r="D40" s="210">
        <v>912112.96987882594</v>
      </c>
      <c r="E40" s="210">
        <v>1066205.3032566714</v>
      </c>
      <c r="F40" s="210">
        <v>1011478.8308497953</v>
      </c>
      <c r="G40" s="210">
        <v>995944.35928291909</v>
      </c>
      <c r="H40" s="210">
        <v>956829.46156291454</v>
      </c>
      <c r="I40" s="210">
        <v>926364.18884055514</v>
      </c>
      <c r="J40" s="210">
        <v>940140.43154719786</v>
      </c>
      <c r="K40" s="210">
        <v>952148.46074105357</v>
      </c>
      <c r="L40" s="210">
        <v>989846.20911592979</v>
      </c>
      <c r="M40" s="211">
        <v>1000409.4997778013</v>
      </c>
    </row>
    <row r="41" spans="2:13">
      <c r="B41" s="376"/>
      <c r="C41" s="222" t="s">
        <v>163</v>
      </c>
      <c r="D41" s="197">
        <v>52372.726830531225</v>
      </c>
      <c r="E41" s="197">
        <v>30758.208506914325</v>
      </c>
      <c r="F41" s="197">
        <v>25277.010351335131</v>
      </c>
      <c r="G41" s="197">
        <v>12525.720401710574</v>
      </c>
      <c r="H41" s="197">
        <v>12033.783008004122</v>
      </c>
      <c r="I41" s="197">
        <v>11650.629587308124</v>
      </c>
      <c r="J41" s="197">
        <v>11823.889632130058</v>
      </c>
      <c r="K41" s="197">
        <v>11974.911338168042</v>
      </c>
      <c r="L41" s="197">
        <v>12449.025631317627</v>
      </c>
      <c r="M41" s="209">
        <v>12581.877255125075</v>
      </c>
    </row>
    <row r="42" spans="2:13">
      <c r="B42" s="376"/>
      <c r="C42" s="222" t="s">
        <v>164</v>
      </c>
      <c r="D42" s="197">
        <v>86270.738714295119</v>
      </c>
      <c r="E42" s="197">
        <v>40913.741080351479</v>
      </c>
      <c r="F42" s="197">
        <v>39944.54361189092</v>
      </c>
      <c r="G42" s="197">
        <v>46549.669831856008</v>
      </c>
      <c r="H42" s="197">
        <v>44721.469734730112</v>
      </c>
      <c r="I42" s="197">
        <v>43297.546426821267</v>
      </c>
      <c r="J42" s="197">
        <v>43941.437366651953</v>
      </c>
      <c r="K42" s="197">
        <v>44502.683373113323</v>
      </c>
      <c r="L42" s="197">
        <v>46264.647004814935</v>
      </c>
      <c r="M42" s="209">
        <v>46758.367048575303</v>
      </c>
    </row>
    <row r="43" spans="2:13">
      <c r="B43" s="376"/>
      <c r="C43" s="289" t="s">
        <v>165</v>
      </c>
      <c r="D43" s="210">
        <v>138643.46554482632</v>
      </c>
      <c r="E43" s="210">
        <v>71671.949587265815</v>
      </c>
      <c r="F43" s="210">
        <v>65221.553963226048</v>
      </c>
      <c r="G43" s="210">
        <v>59075.390233566592</v>
      </c>
      <c r="H43" s="210">
        <v>56755.252742734228</v>
      </c>
      <c r="I43" s="210">
        <v>54948.1760141294</v>
      </c>
      <c r="J43" s="210">
        <v>55765.326998782009</v>
      </c>
      <c r="K43" s="210">
        <v>56477.594711281359</v>
      </c>
      <c r="L43" s="210">
        <v>58713.672636132556</v>
      </c>
      <c r="M43" s="211">
        <v>59340.244303700376</v>
      </c>
    </row>
    <row r="44" spans="2:13">
      <c r="B44" s="377" t="s">
        <v>153</v>
      </c>
      <c r="C44" s="289"/>
      <c r="D44" s="210">
        <v>1050756.4354236524</v>
      </c>
      <c r="E44" s="210">
        <v>1137877.2528439371</v>
      </c>
      <c r="F44" s="210">
        <v>1076700.3848130212</v>
      </c>
      <c r="G44" s="210">
        <v>1055019.7495164857</v>
      </c>
      <c r="H44" s="210">
        <v>1013584.7143056488</v>
      </c>
      <c r="I44" s="210">
        <v>981312.36485468457</v>
      </c>
      <c r="J44" s="210">
        <v>995905.75854597986</v>
      </c>
      <c r="K44" s="210">
        <v>1008626.0554523349</v>
      </c>
      <c r="L44" s="210">
        <v>1048559.8817520622</v>
      </c>
      <c r="M44" s="211">
        <v>1059749.7440815016</v>
      </c>
    </row>
    <row r="45" spans="2:13">
      <c r="B45" s="376"/>
      <c r="C45" s="222"/>
      <c r="D45" s="197"/>
      <c r="E45" s="197"/>
      <c r="F45" s="197"/>
      <c r="G45" s="197"/>
      <c r="H45" s="197"/>
      <c r="I45" s="197"/>
      <c r="J45" s="197"/>
      <c r="K45" s="197"/>
      <c r="L45" s="197"/>
      <c r="M45" s="209"/>
    </row>
    <row r="46" spans="2:13">
      <c r="B46" s="377" t="s">
        <v>166</v>
      </c>
      <c r="C46" s="222"/>
      <c r="D46" s="197"/>
      <c r="E46" s="197"/>
      <c r="F46" s="197"/>
      <c r="G46" s="197"/>
      <c r="H46" s="197"/>
      <c r="I46" s="197"/>
      <c r="J46" s="197"/>
      <c r="K46" s="197"/>
      <c r="L46" s="197"/>
      <c r="M46" s="209"/>
    </row>
    <row r="47" spans="2:13">
      <c r="B47" s="376"/>
      <c r="C47" s="222" t="s">
        <v>160</v>
      </c>
      <c r="D47" s="197">
        <v>51725262.894598432</v>
      </c>
      <c r="E47" s="197">
        <v>62024814.959100507</v>
      </c>
      <c r="F47" s="197">
        <v>64450920.032989398</v>
      </c>
      <c r="G47" s="197">
        <v>57347099.018984228</v>
      </c>
      <c r="H47" s="197">
        <v>49566672.825989477</v>
      </c>
      <c r="I47" s="197">
        <v>47441615.886788294</v>
      </c>
      <c r="J47" s="197">
        <v>43676576.091535851</v>
      </c>
      <c r="K47" s="197">
        <v>42279319.739718668</v>
      </c>
      <c r="L47" s="197">
        <v>42043380.594280005</v>
      </c>
      <c r="M47" s="209">
        <v>41488370.486778647</v>
      </c>
    </row>
    <row r="48" spans="2:13">
      <c r="B48" s="376"/>
      <c r="C48" s="222" t="s">
        <v>161</v>
      </c>
      <c r="D48" s="197">
        <v>36646174.326754667</v>
      </c>
      <c r="E48" s="197">
        <v>36678860.409405842</v>
      </c>
      <c r="F48" s="197">
        <v>37433856.033084393</v>
      </c>
      <c r="G48" s="197">
        <v>36637219.035897933</v>
      </c>
      <c r="H48" s="197">
        <v>31755736.988130577</v>
      </c>
      <c r="I48" s="197">
        <v>30041797.952439379</v>
      </c>
      <c r="J48" s="197">
        <v>27814024.671027809</v>
      </c>
      <c r="K48" s="197">
        <v>26835142.202362943</v>
      </c>
      <c r="L48" s="197">
        <v>26599635.369328376</v>
      </c>
      <c r="M48" s="209">
        <v>26043882.39210806</v>
      </c>
    </row>
    <row r="49" spans="2:13">
      <c r="B49" s="376"/>
      <c r="C49" s="289" t="s">
        <v>162</v>
      </c>
      <c r="D49" s="210">
        <v>88371437.221353099</v>
      </c>
      <c r="E49" s="210">
        <v>98703675.368506357</v>
      </c>
      <c r="F49" s="210">
        <v>101884776.06607376</v>
      </c>
      <c r="G49" s="210">
        <v>93984318.054882139</v>
      </c>
      <c r="H49" s="210">
        <v>81322409.814120054</v>
      </c>
      <c r="I49" s="210">
        <v>77483413.839227661</v>
      </c>
      <c r="J49" s="210">
        <v>71490600.762563646</v>
      </c>
      <c r="K49" s="210">
        <v>69114461.942081615</v>
      </c>
      <c r="L49" s="210">
        <v>68643015.963608369</v>
      </c>
      <c r="M49" s="211">
        <v>67532252.8788867</v>
      </c>
    </row>
    <row r="50" spans="2:13">
      <c r="B50" s="376"/>
      <c r="C50" s="222" t="s">
        <v>163</v>
      </c>
      <c r="D50" s="197">
        <v>3513986.1795359449</v>
      </c>
      <c r="E50" s="197">
        <v>3051305.212176098</v>
      </c>
      <c r="F50" s="197">
        <v>1211812.6147736544</v>
      </c>
      <c r="G50" s="197">
        <v>1186807.7110216552</v>
      </c>
      <c r="H50" s="197">
        <v>1029302.0216889142</v>
      </c>
      <c r="I50" s="197">
        <v>968806.27178427461</v>
      </c>
      <c r="J50" s="197">
        <v>898616.33264305163</v>
      </c>
      <c r="K50" s="197">
        <v>865447.00610407768</v>
      </c>
      <c r="L50" s="197">
        <v>856360.14806395501</v>
      </c>
      <c r="M50" s="209">
        <v>835436.74426640989</v>
      </c>
    </row>
    <row r="51" spans="2:13">
      <c r="B51" s="376"/>
      <c r="C51" s="222" t="s">
        <v>164</v>
      </c>
      <c r="D51" s="197">
        <v>16080807.823224071</v>
      </c>
      <c r="E51" s="197">
        <v>12061966.709046956</v>
      </c>
      <c r="F51" s="197">
        <v>12449614.639089705</v>
      </c>
      <c r="G51" s="197">
        <v>11460270.642117869</v>
      </c>
      <c r="H51" s="197">
        <v>9934958.523644628</v>
      </c>
      <c r="I51" s="197">
        <v>9361769.3606909998</v>
      </c>
      <c r="J51" s="197">
        <v>8679563.9431129638</v>
      </c>
      <c r="K51" s="197">
        <v>8357386.0977862263</v>
      </c>
      <c r="L51" s="197">
        <v>8269582.5510707432</v>
      </c>
      <c r="M51" s="209">
        <v>8072788.3772376208</v>
      </c>
    </row>
    <row r="52" spans="2:13">
      <c r="B52" s="376"/>
      <c r="C52" s="289" t="s">
        <v>165</v>
      </c>
      <c r="D52" s="210">
        <v>19594794.002760012</v>
      </c>
      <c r="E52" s="210">
        <v>15113271.921223052</v>
      </c>
      <c r="F52" s="210">
        <v>13661427.253863364</v>
      </c>
      <c r="G52" s="210">
        <v>12647078.353139525</v>
      </c>
      <c r="H52" s="210">
        <v>10964260.545333542</v>
      </c>
      <c r="I52" s="210">
        <v>10330575.632475276</v>
      </c>
      <c r="J52" s="210">
        <v>9578180.2757560182</v>
      </c>
      <c r="K52" s="210">
        <v>9222833.1038903035</v>
      </c>
      <c r="L52" s="210">
        <v>9125942.6991347</v>
      </c>
      <c r="M52" s="211">
        <v>8908225.1215040293</v>
      </c>
    </row>
    <row r="53" spans="2:13">
      <c r="B53" s="378" t="s">
        <v>154</v>
      </c>
      <c r="C53" s="374"/>
      <c r="D53" s="212">
        <v>107966231.22411309</v>
      </c>
      <c r="E53" s="212">
        <v>113816947.28972942</v>
      </c>
      <c r="F53" s="212">
        <v>115546203.31993712</v>
      </c>
      <c r="G53" s="212">
        <v>106631396.40802169</v>
      </c>
      <c r="H53" s="212">
        <v>92286670.359453589</v>
      </c>
      <c r="I53" s="212">
        <v>87813989.471702948</v>
      </c>
      <c r="J53" s="212">
        <v>81068781.038319677</v>
      </c>
      <c r="K53" s="212">
        <v>78337295.04597193</v>
      </c>
      <c r="L53" s="212">
        <v>77768958.662743077</v>
      </c>
      <c r="M53" s="213">
        <v>76440478.000390723</v>
      </c>
    </row>
    <row r="54" spans="2:13" s="216" customFormat="1" ht="15.75">
      <c r="B54" s="216" t="s">
        <v>155</v>
      </c>
      <c r="C54" s="214"/>
      <c r="D54" s="215"/>
      <c r="E54" s="215"/>
      <c r="F54" s="215"/>
      <c r="G54" s="215"/>
      <c r="H54" s="215"/>
      <c r="I54" s="215"/>
      <c r="J54" s="215"/>
      <c r="K54" s="215"/>
      <c r="L54" s="215"/>
      <c r="M54" s="215"/>
    </row>
    <row r="55" spans="2:13" s="216" customFormat="1" ht="15.75">
      <c r="B55" s="216" t="s">
        <v>156</v>
      </c>
      <c r="C55" s="214"/>
      <c r="D55" s="1408"/>
      <c r="E55" s="1408"/>
      <c r="F55" s="1408"/>
      <c r="G55" s="1408"/>
      <c r="H55" s="1408"/>
      <c r="I55" s="1408"/>
      <c r="J55" s="1408"/>
      <c r="K55" s="1408"/>
      <c r="L55" s="1408"/>
      <c r="M55" s="1408"/>
    </row>
    <row r="56" spans="2:13" s="216" customFormat="1" ht="15.75">
      <c r="B56" s="216" t="s">
        <v>157</v>
      </c>
      <c r="C56" s="214"/>
      <c r="D56" s="217"/>
      <c r="E56" s="217"/>
      <c r="F56" s="217"/>
      <c r="G56" s="217"/>
      <c r="H56" s="218"/>
      <c r="I56" s="218"/>
      <c r="J56" s="218"/>
      <c r="K56" s="218"/>
      <c r="L56" s="218"/>
      <c r="M56" s="218"/>
    </row>
    <row r="57" spans="2:13" s="216" customFormat="1" ht="22.5" customHeight="1">
      <c r="B57" s="216" t="s">
        <v>747</v>
      </c>
      <c r="C57" s="214"/>
      <c r="D57" s="214"/>
      <c r="E57" s="218"/>
      <c r="F57" s="218"/>
      <c r="G57" s="218"/>
      <c r="H57" s="218"/>
      <c r="I57" s="218"/>
      <c r="J57" s="218"/>
      <c r="K57" s="218"/>
      <c r="L57" s="218"/>
      <c r="M57" s="218"/>
    </row>
    <row r="58" spans="2:13" s="216" customFormat="1" ht="32.25" customHeight="1">
      <c r="B58" s="1585" t="s">
        <v>158</v>
      </c>
      <c r="C58" s="1585"/>
      <c r="D58" s="1585"/>
      <c r="E58" s="1585"/>
      <c r="F58" s="1585"/>
      <c r="G58" s="1585"/>
      <c r="H58" s="1585"/>
      <c r="I58" s="1585"/>
      <c r="J58" s="1585"/>
      <c r="K58" s="1585"/>
      <c r="L58" s="1585"/>
      <c r="M58" s="1585"/>
    </row>
  </sheetData>
  <mergeCells count="3">
    <mergeCell ref="B8:C8"/>
    <mergeCell ref="B9:C9"/>
    <mergeCell ref="B58:M58"/>
  </mergeCells>
  <conditionalFormatting sqref="B8:B9 D8:M8 D9:G9">
    <cfRule type="duplicateValues" dxfId="23" priority="7"/>
  </conditionalFormatting>
  <conditionalFormatting sqref="H9:M9">
    <cfRule type="duplicateValues" dxfId="22" priority="1"/>
  </conditionalFormatting>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tint="-0.14999847407452621"/>
  </sheetPr>
  <dimension ref="A5:L28"/>
  <sheetViews>
    <sheetView showGridLines="0" topLeftCell="A4" zoomScaleNormal="100" zoomScaleSheetLayoutView="110" zoomScalePageLayoutView="76" workbookViewId="0">
      <selection activeCell="B24" sqref="B24"/>
    </sheetView>
  </sheetViews>
  <sheetFormatPr baseColWidth="10" defaultColWidth="10.85546875" defaultRowHeight="23.25"/>
  <cols>
    <col min="1" max="1" width="10.7109375" style="64" customWidth="1"/>
    <col min="2" max="2" width="71.42578125" style="65" customWidth="1"/>
    <col min="3" max="12" width="10.7109375" style="65" customWidth="1"/>
    <col min="13" max="196" width="8.7109375" style="65" customWidth="1"/>
    <col min="197" max="16384" width="10.85546875" style="65"/>
  </cols>
  <sheetData>
    <row r="5" spans="1:12" ht="16.350000000000001" customHeight="1">
      <c r="B5" s="598" t="s">
        <v>546</v>
      </c>
      <c r="C5" s="597"/>
      <c r="D5" s="597"/>
      <c r="E5" s="597"/>
      <c r="F5" s="597"/>
      <c r="G5" s="597"/>
      <c r="H5" s="597"/>
      <c r="I5" s="597"/>
      <c r="J5" s="597"/>
      <c r="K5" s="597"/>
      <c r="L5" s="599"/>
    </row>
    <row r="6" spans="1:12" ht="17.25" customHeight="1">
      <c r="A6" s="65"/>
      <c r="B6" s="600" t="s">
        <v>575</v>
      </c>
      <c r="C6" s="601"/>
      <c r="D6" s="601"/>
      <c r="E6" s="601"/>
      <c r="F6" s="601"/>
      <c r="G6" s="601"/>
      <c r="H6" s="601"/>
      <c r="I6" s="601"/>
      <c r="J6" s="601"/>
      <c r="K6" s="601"/>
      <c r="L6" s="602"/>
    </row>
    <row r="7" spans="1:12" s="829" customFormat="1" ht="17.25" customHeight="1">
      <c r="B7" s="840"/>
      <c r="C7" s="840"/>
      <c r="D7" s="840"/>
      <c r="E7" s="840"/>
      <c r="F7" s="840"/>
      <c r="G7" s="840"/>
      <c r="H7" s="840"/>
      <c r="I7" s="840"/>
      <c r="J7" s="840"/>
      <c r="K7" s="840"/>
      <c r="L7" s="840"/>
    </row>
    <row r="8" spans="1:12" ht="24.75" customHeight="1">
      <c r="B8" s="1062" t="s">
        <v>91</v>
      </c>
      <c r="C8" s="1063">
        <v>2013</v>
      </c>
      <c r="D8" s="1063">
        <v>2014</v>
      </c>
      <c r="E8" s="1063">
        <v>2015</v>
      </c>
      <c r="F8" s="1063">
        <v>2016</v>
      </c>
      <c r="G8" s="1063">
        <v>2017</v>
      </c>
      <c r="H8" s="1063">
        <v>2018</v>
      </c>
      <c r="I8" s="1063">
        <v>2019</v>
      </c>
      <c r="J8" s="1063">
        <v>2020</v>
      </c>
      <c r="K8" s="1063">
        <v>2021</v>
      </c>
      <c r="L8" s="1064">
        <v>2022</v>
      </c>
    </row>
    <row r="9" spans="1:12" ht="24.75" customHeight="1">
      <c r="B9" s="1056" t="s">
        <v>92</v>
      </c>
      <c r="C9" s="852">
        <v>45.835593203046933</v>
      </c>
      <c r="D9" s="852">
        <v>90.610286117285625</v>
      </c>
      <c r="E9" s="852">
        <v>58.215403291437163</v>
      </c>
      <c r="F9" s="852">
        <v>0</v>
      </c>
      <c r="G9" s="852">
        <v>0</v>
      </c>
      <c r="H9" s="852">
        <v>0</v>
      </c>
      <c r="I9" s="852">
        <v>0</v>
      </c>
      <c r="J9" s="852">
        <v>0</v>
      </c>
      <c r="K9" s="852">
        <v>0</v>
      </c>
      <c r="L9" s="853">
        <v>0</v>
      </c>
    </row>
    <row r="10" spans="1:12" ht="24.75" customHeight="1">
      <c r="B10" s="1057" t="s">
        <v>93</v>
      </c>
      <c r="C10" s="682">
        <v>13.109097296521163</v>
      </c>
      <c r="D10" s="682">
        <v>11.407772099587079</v>
      </c>
      <c r="E10" s="682">
        <v>11.952693682975344</v>
      </c>
      <c r="F10" s="682">
        <v>0</v>
      </c>
      <c r="G10" s="682">
        <v>0</v>
      </c>
      <c r="H10" s="682">
        <v>0</v>
      </c>
      <c r="I10" s="682">
        <v>0</v>
      </c>
      <c r="J10" s="682">
        <v>0</v>
      </c>
      <c r="K10" s="682">
        <v>0</v>
      </c>
      <c r="L10" s="687">
        <v>0</v>
      </c>
    </row>
    <row r="11" spans="1:12" ht="24.75" customHeight="1">
      <c r="B11" s="1058" t="s">
        <v>94</v>
      </c>
      <c r="C11" s="682">
        <v>0</v>
      </c>
      <c r="D11" s="682">
        <v>0</v>
      </c>
      <c r="E11" s="682">
        <v>0</v>
      </c>
      <c r="F11" s="682">
        <v>0</v>
      </c>
      <c r="G11" s="682">
        <v>0</v>
      </c>
      <c r="H11" s="682">
        <v>0</v>
      </c>
      <c r="I11" s="682">
        <v>0</v>
      </c>
      <c r="J11" s="682">
        <v>0</v>
      </c>
      <c r="K11" s="682">
        <v>0</v>
      </c>
      <c r="L11" s="687">
        <v>0</v>
      </c>
    </row>
    <row r="12" spans="1:12" ht="24.75" customHeight="1">
      <c r="B12" s="1057" t="s">
        <v>95</v>
      </c>
      <c r="C12" s="682">
        <v>0</v>
      </c>
      <c r="D12" s="682">
        <v>0</v>
      </c>
      <c r="E12" s="682">
        <v>0</v>
      </c>
      <c r="F12" s="682">
        <v>0</v>
      </c>
      <c r="G12" s="682">
        <v>0</v>
      </c>
      <c r="H12" s="682">
        <v>0</v>
      </c>
      <c r="I12" s="682">
        <v>0</v>
      </c>
      <c r="J12" s="682">
        <v>0</v>
      </c>
      <c r="K12" s="682">
        <v>0</v>
      </c>
      <c r="L12" s="687">
        <v>0</v>
      </c>
    </row>
    <row r="13" spans="1:12" ht="28.5" customHeight="1">
      <c r="B13" s="1057" t="s">
        <v>26</v>
      </c>
      <c r="C13" s="682">
        <v>0</v>
      </c>
      <c r="D13" s="682">
        <v>0</v>
      </c>
      <c r="E13" s="682">
        <v>0</v>
      </c>
      <c r="F13" s="682">
        <v>0</v>
      </c>
      <c r="G13" s="682">
        <v>0</v>
      </c>
      <c r="H13" s="682">
        <v>0</v>
      </c>
      <c r="I13" s="682">
        <v>0</v>
      </c>
      <c r="J13" s="682">
        <v>0</v>
      </c>
      <c r="K13" s="682">
        <v>0</v>
      </c>
      <c r="L13" s="687">
        <v>0</v>
      </c>
    </row>
    <row r="14" spans="1:12" ht="24.75" customHeight="1">
      <c r="B14" s="1058" t="s">
        <v>96</v>
      </c>
      <c r="C14" s="682">
        <v>48.708406545454643</v>
      </c>
      <c r="D14" s="682">
        <v>71.677398970375449</v>
      </c>
      <c r="E14" s="682">
        <v>41.884426300783964</v>
      </c>
      <c r="F14" s="682">
        <v>0</v>
      </c>
      <c r="G14" s="682">
        <v>8.3328845772976088</v>
      </c>
      <c r="H14" s="682">
        <v>15.778890081559037</v>
      </c>
      <c r="I14" s="682">
        <v>19.837822087735997</v>
      </c>
      <c r="J14" s="682">
        <v>19.803835197433752</v>
      </c>
      <c r="K14" s="682">
        <v>19.504967796959882</v>
      </c>
      <c r="L14" s="687">
        <v>0</v>
      </c>
    </row>
    <row r="15" spans="1:12" ht="24.75" customHeight="1">
      <c r="B15" s="1057" t="s">
        <v>97</v>
      </c>
      <c r="C15" s="682">
        <v>4747.9552628641632</v>
      </c>
      <c r="D15" s="682">
        <v>4727.1957131991421</v>
      </c>
      <c r="E15" s="682">
        <v>4663.1620961110502</v>
      </c>
      <c r="F15" s="682">
        <v>4712.1918214925199</v>
      </c>
      <c r="G15" s="682">
        <v>4523.426786268531</v>
      </c>
      <c r="H15" s="682">
        <v>4655.4023521839736</v>
      </c>
      <c r="I15" s="682">
        <v>4807.3541009737919</v>
      </c>
      <c r="J15" s="682">
        <v>4880.7311586413944</v>
      </c>
      <c r="K15" s="682">
        <v>5153.8645929520162</v>
      </c>
      <c r="L15" s="687">
        <v>5624.0823250000003</v>
      </c>
    </row>
    <row r="16" spans="1:12" ht="24.75" customHeight="1">
      <c r="B16" s="1058" t="s">
        <v>98</v>
      </c>
      <c r="C16" s="682">
        <v>0</v>
      </c>
      <c r="D16" s="682">
        <v>0</v>
      </c>
      <c r="E16" s="682">
        <v>0</v>
      </c>
      <c r="F16" s="682">
        <v>0</v>
      </c>
      <c r="G16" s="682">
        <v>0</v>
      </c>
      <c r="H16" s="682">
        <v>0</v>
      </c>
      <c r="I16" s="682">
        <v>0</v>
      </c>
      <c r="J16" s="682">
        <v>0</v>
      </c>
      <c r="K16" s="682">
        <v>0.34528659865338751</v>
      </c>
      <c r="L16" s="687">
        <v>39.135697999999998</v>
      </c>
    </row>
    <row r="17" spans="1:12" ht="24.75" customHeight="1">
      <c r="B17" s="1057" t="s">
        <v>99</v>
      </c>
      <c r="C17" s="682">
        <v>0</v>
      </c>
      <c r="D17" s="682">
        <v>0</v>
      </c>
      <c r="E17" s="682">
        <v>0</v>
      </c>
      <c r="F17" s="682">
        <v>0</v>
      </c>
      <c r="G17" s="682">
        <v>0</v>
      </c>
      <c r="H17" s="682">
        <v>0</v>
      </c>
      <c r="I17" s="682">
        <v>0</v>
      </c>
      <c r="J17" s="682">
        <v>0</v>
      </c>
      <c r="K17" s="682">
        <v>0</v>
      </c>
      <c r="L17" s="687">
        <v>0</v>
      </c>
    </row>
    <row r="18" spans="1:12" ht="24.75" customHeight="1">
      <c r="B18" s="1057" t="s">
        <v>100</v>
      </c>
      <c r="C18" s="682">
        <v>333.16309894917049</v>
      </c>
      <c r="D18" s="682">
        <v>352.92169583486015</v>
      </c>
      <c r="E18" s="682">
        <v>414.32030692909467</v>
      </c>
      <c r="F18" s="682">
        <v>381.1623479655006</v>
      </c>
      <c r="G18" s="682">
        <v>324.03256848194417</v>
      </c>
      <c r="H18" s="682">
        <v>339.88543161371143</v>
      </c>
      <c r="I18" s="682">
        <v>345.05809492162899</v>
      </c>
      <c r="J18" s="682">
        <v>189.69050967087674</v>
      </c>
      <c r="K18" s="682">
        <v>265.26642308104573</v>
      </c>
      <c r="L18" s="687">
        <v>349.30377800000002</v>
      </c>
    </row>
    <row r="19" spans="1:12" ht="24.75" customHeight="1">
      <c r="B19" s="1057" t="s">
        <v>101</v>
      </c>
      <c r="C19" s="682">
        <v>7968.8258110764309</v>
      </c>
      <c r="D19" s="682">
        <v>10776.135484835439</v>
      </c>
      <c r="E19" s="682">
        <v>9096.6364345236379</v>
      </c>
      <c r="F19" s="682">
        <v>11258.80788417915</v>
      </c>
      <c r="G19" s="682">
        <v>20406.693338972796</v>
      </c>
      <c r="H19" s="682">
        <v>21175.887183768838</v>
      </c>
      <c r="I19" s="682">
        <v>26048.809559156591</v>
      </c>
      <c r="J19" s="682">
        <v>30894.312650668267</v>
      </c>
      <c r="K19" s="682">
        <v>32094.665531420447</v>
      </c>
      <c r="L19" s="687">
        <v>31296.404984210007</v>
      </c>
    </row>
    <row r="20" spans="1:12" ht="24.75" customHeight="1">
      <c r="B20" s="1057" t="s">
        <v>104</v>
      </c>
      <c r="C20" s="682">
        <v>10644.169569954698</v>
      </c>
      <c r="D20" s="682">
        <v>11716.008476638304</v>
      </c>
      <c r="E20" s="682">
        <v>12124.974824102022</v>
      </c>
      <c r="F20" s="682">
        <v>12887.162020739603</v>
      </c>
      <c r="G20" s="682">
        <v>12604.700780428009</v>
      </c>
      <c r="H20" s="682">
        <v>11736.727422103097</v>
      </c>
      <c r="I20" s="682">
        <v>11631.27430761514</v>
      </c>
      <c r="J20" s="682">
        <v>10961.629068012946</v>
      </c>
      <c r="K20" s="682">
        <v>10592.345931262416</v>
      </c>
      <c r="L20" s="687">
        <v>10972.381221</v>
      </c>
    </row>
    <row r="21" spans="1:12" ht="24.75" customHeight="1">
      <c r="B21" s="1057" t="s">
        <v>102</v>
      </c>
      <c r="C21" s="682">
        <v>0</v>
      </c>
      <c r="D21" s="682">
        <v>0</v>
      </c>
      <c r="E21" s="682">
        <v>0</v>
      </c>
      <c r="F21" s="682">
        <v>0</v>
      </c>
      <c r="G21" s="682">
        <v>0</v>
      </c>
      <c r="H21" s="682">
        <v>0</v>
      </c>
      <c r="I21" s="682">
        <v>0</v>
      </c>
      <c r="J21" s="682">
        <v>0</v>
      </c>
      <c r="K21" s="682">
        <v>0</v>
      </c>
      <c r="L21" s="687">
        <v>0</v>
      </c>
    </row>
    <row r="22" spans="1:12" ht="24.75" customHeight="1">
      <c r="B22" s="1087" t="s">
        <v>28</v>
      </c>
      <c r="C22" s="1088">
        <v>23801.766839889486</v>
      </c>
      <c r="D22" s="1088">
        <v>27745.956827694994</v>
      </c>
      <c r="E22" s="1088">
        <v>26411.146184941004</v>
      </c>
      <c r="F22" s="1088">
        <v>29239.324074376775</v>
      </c>
      <c r="G22" s="1088">
        <v>37867.186358728577</v>
      </c>
      <c r="H22" s="1088">
        <v>37923.681279751181</v>
      </c>
      <c r="I22" s="1088">
        <v>42852.333884754888</v>
      </c>
      <c r="J22" s="1088">
        <v>46946.167222190918</v>
      </c>
      <c r="K22" s="1088">
        <v>48125.99273311154</v>
      </c>
      <c r="L22" s="1089">
        <v>48281.308006210005</v>
      </c>
    </row>
    <row r="23" spans="1:12" s="780" customFormat="1" ht="35.25" customHeight="1">
      <c r="A23" s="839"/>
      <c r="B23" s="1665" t="s">
        <v>105</v>
      </c>
      <c r="C23" s="1665"/>
      <c r="D23" s="1665"/>
      <c r="E23" s="1665"/>
      <c r="F23" s="1665"/>
      <c r="G23" s="1665"/>
      <c r="H23" s="1665"/>
      <c r="I23" s="1665"/>
      <c r="J23" s="1665"/>
      <c r="K23" s="1665"/>
      <c r="L23" s="1665"/>
    </row>
    <row r="24" spans="1:12" s="648" customFormat="1" ht="15" customHeight="1">
      <c r="B24" s="1053" t="s">
        <v>463</v>
      </c>
      <c r="C24" s="1076"/>
      <c r="D24" s="1077"/>
      <c r="E24" s="1077"/>
      <c r="F24" s="1077"/>
      <c r="G24" s="1077"/>
      <c r="H24" s="1077"/>
      <c r="I24" s="1077"/>
      <c r="J24" s="1077"/>
      <c r="K24" s="1077"/>
      <c r="L24" s="1077"/>
    </row>
    <row r="25" spans="1:12" s="780" customFormat="1" ht="19.5" customHeight="1">
      <c r="A25" s="839"/>
      <c r="B25" s="1076" t="s">
        <v>106</v>
      </c>
      <c r="C25" s="1090"/>
      <c r="D25" s="1090"/>
      <c r="E25" s="1090"/>
      <c r="F25" s="1090"/>
      <c r="G25" s="1090"/>
      <c r="H25" s="1090"/>
      <c r="I25" s="1090"/>
      <c r="J25" s="1090"/>
      <c r="K25" s="1090"/>
      <c r="L25" s="1079"/>
    </row>
    <row r="26" spans="1:12" s="780" customFormat="1" ht="15.75">
      <c r="A26" s="839"/>
      <c r="B26" s="1054"/>
      <c r="C26" s="1054"/>
      <c r="D26" s="1054"/>
      <c r="E26" s="1054"/>
      <c r="F26" s="1054"/>
      <c r="G26" s="1054"/>
      <c r="H26" s="1054"/>
      <c r="I26" s="1054"/>
      <c r="J26" s="1054"/>
      <c r="K26" s="1054"/>
      <c r="L26" s="1054"/>
    </row>
    <row r="27" spans="1:12" s="780" customFormat="1" ht="15.75">
      <c r="A27" s="839"/>
      <c r="B27" s="1054"/>
      <c r="C27" s="1054"/>
      <c r="D27" s="1054"/>
      <c r="E27" s="1054"/>
      <c r="F27" s="1054"/>
      <c r="G27" s="1054"/>
      <c r="H27" s="1054"/>
      <c r="I27" s="1054"/>
      <c r="J27" s="1054"/>
      <c r="K27" s="1054"/>
      <c r="L27" s="1054"/>
    </row>
    <row r="28" spans="1:12">
      <c r="B28" s="1050"/>
      <c r="C28" s="1050"/>
      <c r="D28" s="1050"/>
      <c r="E28" s="1050"/>
      <c r="F28" s="1050"/>
      <c r="G28" s="1050"/>
      <c r="H28" s="1050"/>
      <c r="I28" s="1050"/>
      <c r="J28" s="1050"/>
      <c r="K28" s="1050"/>
      <c r="L28" s="1050"/>
    </row>
  </sheetData>
  <mergeCells count="1">
    <mergeCell ref="B23:L23"/>
  </mergeCells>
  <printOptions gridLinesSet="0"/>
  <pageMargins left="0.23622047244094491" right="0.39370078740157483" top="0.78740157480314965" bottom="0.51181102362204722" header="0.78740157480314965" footer="0.51181102362204722"/>
  <pageSetup scale="75" firstPageNumber="25"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tint="-0.14999847407452621"/>
  </sheetPr>
  <dimension ref="A5:L27"/>
  <sheetViews>
    <sheetView showGridLines="0" topLeftCell="A4" zoomScaleNormal="100" zoomScaleSheetLayoutView="100" zoomScalePageLayoutView="76" workbookViewId="0">
      <selection activeCell="D33" sqref="D33"/>
    </sheetView>
  </sheetViews>
  <sheetFormatPr baseColWidth="10" defaultColWidth="10.85546875" defaultRowHeight="23.25"/>
  <cols>
    <col min="1" max="1" width="10.7109375" style="64" customWidth="1"/>
    <col min="2" max="2" width="66.5703125" style="65" customWidth="1"/>
    <col min="3" max="8" width="10.7109375" style="65" customWidth="1"/>
    <col min="9" max="9" width="10.5703125" style="65" customWidth="1"/>
    <col min="10" max="10" width="10.85546875" style="65" customWidth="1"/>
    <col min="11" max="11" width="11" style="65" customWidth="1"/>
    <col min="12" max="12" width="10" style="65" customWidth="1"/>
    <col min="13" max="181" width="8.7109375" style="65" customWidth="1"/>
    <col min="182" max="16384" width="10.85546875" style="65"/>
  </cols>
  <sheetData>
    <row r="5" spans="1:12">
      <c r="B5" s="598" t="s">
        <v>547</v>
      </c>
      <c r="C5" s="597"/>
      <c r="D5" s="597"/>
      <c r="E5" s="597"/>
      <c r="F5" s="597"/>
      <c r="G5" s="597"/>
      <c r="H5" s="597"/>
      <c r="I5" s="597"/>
      <c r="J5" s="597"/>
      <c r="K5" s="597"/>
      <c r="L5" s="599"/>
    </row>
    <row r="6" spans="1:12" ht="17.25" customHeight="1">
      <c r="A6" s="65"/>
      <c r="B6" s="600" t="s">
        <v>2</v>
      </c>
      <c r="C6" s="601"/>
      <c r="D6" s="601"/>
      <c r="E6" s="601"/>
      <c r="F6" s="601"/>
      <c r="G6" s="601"/>
      <c r="H6" s="601"/>
      <c r="I6" s="601"/>
      <c r="J6" s="601"/>
      <c r="K6" s="601"/>
      <c r="L6" s="602"/>
    </row>
    <row r="7" spans="1:12" s="829" customFormat="1" ht="17.25" customHeight="1">
      <c r="B7" s="831"/>
      <c r="C7" s="832"/>
      <c r="D7" s="832"/>
      <c r="E7" s="832"/>
      <c r="F7" s="832"/>
      <c r="G7" s="832"/>
      <c r="H7" s="832"/>
      <c r="I7" s="832"/>
      <c r="J7" s="832"/>
      <c r="K7" s="832"/>
      <c r="L7" s="832"/>
    </row>
    <row r="8" spans="1:12" ht="24" customHeight="1">
      <c r="B8" s="1067" t="s">
        <v>91</v>
      </c>
      <c r="C8" s="1065">
        <v>2013</v>
      </c>
      <c r="D8" s="1065">
        <v>2014</v>
      </c>
      <c r="E8" s="1065">
        <v>2015</v>
      </c>
      <c r="F8" s="1065">
        <v>2016</v>
      </c>
      <c r="G8" s="1065">
        <v>2017</v>
      </c>
      <c r="H8" s="1065">
        <v>2018</v>
      </c>
      <c r="I8" s="1065">
        <v>2019</v>
      </c>
      <c r="J8" s="1065">
        <v>2020</v>
      </c>
      <c r="K8" s="1065">
        <v>2021</v>
      </c>
      <c r="L8" s="1066">
        <v>2022</v>
      </c>
    </row>
    <row r="9" spans="1:12" ht="24" customHeight="1">
      <c r="B9" s="1058" t="s">
        <v>92</v>
      </c>
      <c r="C9" s="1092">
        <v>14.42251211</v>
      </c>
      <c r="D9" s="1092">
        <v>14.087480390000001</v>
      </c>
      <c r="E9" s="1092">
        <v>14.136032050000001</v>
      </c>
      <c r="F9" s="1092">
        <v>14.416691999999999</v>
      </c>
      <c r="G9" s="1092">
        <v>15.17924766</v>
      </c>
      <c r="H9" s="1092">
        <v>17.240658929999999</v>
      </c>
      <c r="I9" s="1092">
        <v>15.262517000000001</v>
      </c>
      <c r="J9" s="1092">
        <v>16.00523875</v>
      </c>
      <c r="K9" s="1092">
        <v>15.231707999999999</v>
      </c>
      <c r="L9" s="1093">
        <v>17.288080000000001</v>
      </c>
    </row>
    <row r="10" spans="1:12" ht="24" customHeight="1">
      <c r="B10" s="1057" t="s">
        <v>93</v>
      </c>
      <c r="C10" s="1092">
        <v>2.9456549999999999</v>
      </c>
      <c r="D10" s="1092">
        <v>3.1509849999999999</v>
      </c>
      <c r="E10" s="1092">
        <v>2.9853510399999998</v>
      </c>
      <c r="F10" s="1092">
        <v>3.4439294600000001</v>
      </c>
      <c r="G10" s="1092">
        <v>3.3476675499999997</v>
      </c>
      <c r="H10" s="1092">
        <v>2.0395992700000001</v>
      </c>
      <c r="I10" s="1092">
        <v>3.0839579699999997</v>
      </c>
      <c r="J10" s="1092">
        <v>3.29326104</v>
      </c>
      <c r="K10" s="1092">
        <v>3.3062260000000001</v>
      </c>
      <c r="L10" s="1093">
        <v>3.3219620000000001</v>
      </c>
    </row>
    <row r="11" spans="1:12" ht="24" customHeight="1">
      <c r="B11" s="1058" t="s">
        <v>94</v>
      </c>
      <c r="C11" s="1092">
        <v>0</v>
      </c>
      <c r="D11" s="1092">
        <v>0</v>
      </c>
      <c r="E11" s="1092">
        <v>0</v>
      </c>
      <c r="F11" s="1092">
        <v>4.0966760000000004</v>
      </c>
      <c r="G11" s="1092">
        <v>2.2279123700000003</v>
      </c>
      <c r="H11" s="1092">
        <v>2.1354557999999999</v>
      </c>
      <c r="I11" s="1092">
        <v>1.1411500000000001</v>
      </c>
      <c r="J11" s="1092">
        <v>0</v>
      </c>
      <c r="K11" s="1092">
        <v>0</v>
      </c>
      <c r="L11" s="1093">
        <v>0</v>
      </c>
    </row>
    <row r="12" spans="1:12" ht="24" customHeight="1">
      <c r="B12" s="1057" t="s">
        <v>95</v>
      </c>
      <c r="C12" s="1092">
        <v>14.134810999999999</v>
      </c>
      <c r="D12" s="1092">
        <v>12.591120220000001</v>
      </c>
      <c r="E12" s="1092">
        <v>15.219418900000001</v>
      </c>
      <c r="F12" s="1092">
        <v>17.298460670000001</v>
      </c>
      <c r="G12" s="1092">
        <v>14.38477365</v>
      </c>
      <c r="H12" s="1092">
        <v>19.102630989999998</v>
      </c>
      <c r="I12" s="1092">
        <v>15.252056</v>
      </c>
      <c r="J12" s="1092">
        <v>18.53406914</v>
      </c>
      <c r="K12" s="1092">
        <v>15.422178000000001</v>
      </c>
      <c r="L12" s="1093">
        <v>15.450646000000001</v>
      </c>
    </row>
    <row r="13" spans="1:12" ht="24" customHeight="1">
      <c r="B13" s="1057" t="s">
        <v>26</v>
      </c>
      <c r="C13" s="1092">
        <v>61.021876409999997</v>
      </c>
      <c r="D13" s="1092">
        <v>66.047528999999997</v>
      </c>
      <c r="E13" s="1092">
        <v>63.206873000000002</v>
      </c>
      <c r="F13" s="1092">
        <v>66.030257000000006</v>
      </c>
      <c r="G13" s="1092">
        <v>58.190976999999997</v>
      </c>
      <c r="H13" s="1092">
        <v>67.045524</v>
      </c>
      <c r="I13" s="1092">
        <v>60.579801000000003</v>
      </c>
      <c r="J13" s="1092">
        <v>4065.2149709999999</v>
      </c>
      <c r="K13" s="1092">
        <v>1507.8417569999995</v>
      </c>
      <c r="L13" s="1093">
        <v>2018.9506040000001</v>
      </c>
    </row>
    <row r="14" spans="1:12" ht="24" customHeight="1">
      <c r="B14" s="1058" t="s">
        <v>96</v>
      </c>
      <c r="C14" s="1092">
        <v>1025.2585815299999</v>
      </c>
      <c r="D14" s="1092">
        <v>1286.2595183699998</v>
      </c>
      <c r="E14" s="1092">
        <v>1661.0366123600002</v>
      </c>
      <c r="F14" s="1092">
        <v>1669.18205083</v>
      </c>
      <c r="G14" s="1092">
        <v>1370.9317625072451</v>
      </c>
      <c r="H14" s="1092">
        <v>1525.3683608899998</v>
      </c>
      <c r="I14" s="1092">
        <v>1298.0165276800001</v>
      </c>
      <c r="J14" s="1092">
        <v>854.89337741999998</v>
      </c>
      <c r="K14" s="1092">
        <v>1020.577574848333</v>
      </c>
      <c r="L14" s="1093">
        <v>1061.27818063</v>
      </c>
    </row>
    <row r="15" spans="1:12" ht="24" customHeight="1">
      <c r="B15" s="1057" t="s">
        <v>97</v>
      </c>
      <c r="C15" s="1092">
        <v>0</v>
      </c>
      <c r="D15" s="1092">
        <v>0</v>
      </c>
      <c r="E15" s="1092">
        <v>0</v>
      </c>
      <c r="F15" s="1092">
        <v>0</v>
      </c>
      <c r="G15" s="1092">
        <v>0</v>
      </c>
      <c r="H15" s="1092">
        <v>0</v>
      </c>
      <c r="I15" s="1092">
        <v>0</v>
      </c>
      <c r="J15" s="1092">
        <v>0</v>
      </c>
      <c r="K15" s="1092">
        <v>0</v>
      </c>
      <c r="L15" s="1093">
        <v>0</v>
      </c>
    </row>
    <row r="16" spans="1:12" ht="24" customHeight="1">
      <c r="B16" s="1058" t="s">
        <v>98</v>
      </c>
      <c r="C16" s="1091">
        <v>6.1288010000000002</v>
      </c>
      <c r="D16" s="1091">
        <v>8.8045803199999995</v>
      </c>
      <c r="E16" s="1091">
        <v>7.9585329299999996</v>
      </c>
      <c r="F16" s="1091">
        <v>944.86512648999997</v>
      </c>
      <c r="G16" s="1091">
        <v>6.2474850000000002</v>
      </c>
      <c r="H16" s="1091">
        <v>6.0728179999999998</v>
      </c>
      <c r="I16" s="1091">
        <v>4.9538609999999998</v>
      </c>
      <c r="J16" s="1091">
        <v>32.95888557</v>
      </c>
      <c r="K16" s="1091">
        <v>6.3664680000000002</v>
      </c>
      <c r="L16" s="1093">
        <v>6.7192829999999999</v>
      </c>
    </row>
    <row r="17" spans="1:12" ht="24" customHeight="1">
      <c r="B17" s="1057" t="s">
        <v>99</v>
      </c>
      <c r="C17" s="1092">
        <v>0</v>
      </c>
      <c r="D17" s="1092">
        <v>0</v>
      </c>
      <c r="E17" s="1092">
        <v>0</v>
      </c>
      <c r="F17" s="1092">
        <v>0</v>
      </c>
      <c r="G17" s="1092">
        <v>0</v>
      </c>
      <c r="H17" s="1092">
        <v>0</v>
      </c>
      <c r="I17" s="1092">
        <v>0</v>
      </c>
      <c r="J17" s="1092">
        <v>0</v>
      </c>
      <c r="K17" s="1092"/>
      <c r="L17" s="1093">
        <v>0</v>
      </c>
    </row>
    <row r="18" spans="1:12" ht="24" customHeight="1">
      <c r="B18" s="1057" t="s">
        <v>100</v>
      </c>
      <c r="C18" s="1092">
        <v>89.695378000000005</v>
      </c>
      <c r="D18" s="1092">
        <v>93.635832379999997</v>
      </c>
      <c r="E18" s="1092">
        <v>94.618530879999994</v>
      </c>
      <c r="F18" s="1092">
        <v>100.39778038</v>
      </c>
      <c r="G18" s="1092">
        <v>96.27218581999999</v>
      </c>
      <c r="H18" s="1092">
        <v>106.02551824000001</v>
      </c>
      <c r="I18" s="1092">
        <v>84.373652019999994</v>
      </c>
      <c r="J18" s="1092">
        <v>76.109087389999999</v>
      </c>
      <c r="K18" s="1092">
        <v>73.065289739999997</v>
      </c>
      <c r="L18" s="1093">
        <v>88.325534590000004</v>
      </c>
    </row>
    <row r="19" spans="1:12" ht="24" customHeight="1">
      <c r="B19" s="1057" t="s">
        <v>101</v>
      </c>
      <c r="C19" s="1091">
        <v>19.226016129999998</v>
      </c>
      <c r="D19" s="1091">
        <v>33.683778840000002</v>
      </c>
      <c r="E19" s="1091">
        <v>28.350704</v>
      </c>
      <c r="F19" s="1091">
        <v>18.444776059999999</v>
      </c>
      <c r="G19" s="1091">
        <v>21.289861329999997</v>
      </c>
      <c r="H19" s="1091">
        <v>25.563998839999996</v>
      </c>
      <c r="I19" s="1091">
        <v>28.182744899999999</v>
      </c>
      <c r="J19" s="1091">
        <v>35.295709619999997</v>
      </c>
      <c r="K19" s="1091">
        <v>37.684139000000002</v>
      </c>
      <c r="L19" s="1093">
        <v>39.782743000000004</v>
      </c>
    </row>
    <row r="20" spans="1:12" ht="24" customHeight="1">
      <c r="B20" s="1057" t="s">
        <v>104</v>
      </c>
      <c r="C20" s="1091">
        <v>573.84883414000001</v>
      </c>
      <c r="D20" s="1091">
        <v>801.77849555000012</v>
      </c>
      <c r="E20" s="1091">
        <v>1222.4515630000001</v>
      </c>
      <c r="F20" s="1091">
        <v>1450.5914529000001</v>
      </c>
      <c r="G20" s="1091">
        <v>1655.8869498700001</v>
      </c>
      <c r="H20" s="1091">
        <v>1855.98663201</v>
      </c>
      <c r="I20" s="1091">
        <v>1857.83198911</v>
      </c>
      <c r="J20" s="1091">
        <v>1733.7874844300002</v>
      </c>
      <c r="K20" s="1091">
        <v>435.89769899999999</v>
      </c>
      <c r="L20" s="1093">
        <v>475.06437399999999</v>
      </c>
    </row>
    <row r="21" spans="1:12" ht="24" customHeight="1">
      <c r="B21" s="1057" t="s">
        <v>102</v>
      </c>
      <c r="C21" s="1091">
        <v>0</v>
      </c>
      <c r="D21" s="1091">
        <v>0</v>
      </c>
      <c r="E21" s="1091">
        <v>0</v>
      </c>
      <c r="F21" s="1091">
        <v>0</v>
      </c>
      <c r="G21" s="1091">
        <v>0</v>
      </c>
      <c r="H21" s="1091">
        <v>0</v>
      </c>
      <c r="I21" s="1091">
        <v>0</v>
      </c>
      <c r="J21" s="1091">
        <v>0</v>
      </c>
      <c r="K21" s="1091">
        <v>0</v>
      </c>
      <c r="L21" s="1093">
        <v>0</v>
      </c>
    </row>
    <row r="22" spans="1:12" ht="24" customHeight="1">
      <c r="B22" s="1059" t="s">
        <v>28</v>
      </c>
      <c r="C22" s="1094">
        <v>1806.6824653199999</v>
      </c>
      <c r="D22" s="1094">
        <v>2320.03932007</v>
      </c>
      <c r="E22" s="1094">
        <v>3109.9636181599999</v>
      </c>
      <c r="F22" s="1094">
        <v>4288.7672017900004</v>
      </c>
      <c r="G22" s="1094">
        <v>3243.9588227572449</v>
      </c>
      <c r="H22" s="1094">
        <v>3626.5811969699998</v>
      </c>
      <c r="I22" s="1094">
        <v>3368.6782566800002</v>
      </c>
      <c r="J22" s="1094">
        <v>6836.0920843600015</v>
      </c>
      <c r="K22" s="1094">
        <v>3115.3930395883326</v>
      </c>
      <c r="L22" s="1095">
        <v>3726.1814072200004</v>
      </c>
    </row>
    <row r="23" spans="1:12" s="780" customFormat="1" ht="38.25" customHeight="1">
      <c r="A23" s="839"/>
      <c r="B23" s="1666" t="s">
        <v>105</v>
      </c>
      <c r="C23" s="1666"/>
      <c r="D23" s="1666"/>
      <c r="E23" s="1666"/>
      <c r="F23" s="1666"/>
      <c r="G23" s="1666"/>
      <c r="H23" s="1666"/>
      <c r="I23" s="1666"/>
      <c r="J23" s="1666"/>
      <c r="K23" s="1666"/>
      <c r="L23" s="1666"/>
    </row>
    <row r="24" spans="1:12" s="780" customFormat="1" ht="15.75">
      <c r="A24" s="839"/>
      <c r="B24" s="1096" t="s">
        <v>506</v>
      </c>
      <c r="C24" s="1097"/>
      <c r="D24" s="1097"/>
      <c r="E24" s="1097"/>
      <c r="F24" s="1097"/>
      <c r="G24" s="1097"/>
      <c r="H24" s="1097"/>
      <c r="I24" s="1097"/>
      <c r="J24" s="1097"/>
      <c r="K24" s="1097"/>
      <c r="L24" s="1054"/>
    </row>
    <row r="25" spans="1:12" s="780" customFormat="1" ht="15.75">
      <c r="A25" s="839"/>
      <c r="B25" s="1054"/>
      <c r="C25" s="1054"/>
      <c r="D25" s="1054"/>
      <c r="E25" s="1054"/>
      <c r="F25" s="1054"/>
      <c r="G25" s="1054"/>
      <c r="H25" s="1054"/>
      <c r="I25" s="1054"/>
      <c r="J25" s="1054"/>
      <c r="K25" s="1054"/>
      <c r="L25" s="1054"/>
    </row>
    <row r="26" spans="1:12" s="780" customFormat="1" ht="15.75">
      <c r="A26" s="839"/>
    </row>
    <row r="27" spans="1:12" s="780" customFormat="1" ht="15.75">
      <c r="A27" s="839"/>
    </row>
  </sheetData>
  <mergeCells count="1">
    <mergeCell ref="B23:L23"/>
  </mergeCells>
  <printOptions gridLinesSet="0"/>
  <pageMargins left="0.17" right="0.28000000000000003" top="0.78740157480314965" bottom="0.51181102362204722" header="0.78740157480314965" footer="0.51181102362204722"/>
  <pageSetup scale="80" firstPageNumber="25"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tint="-0.14999847407452621"/>
  </sheetPr>
  <dimension ref="A5:N27"/>
  <sheetViews>
    <sheetView showGridLines="0" topLeftCell="A4" zoomScaleNormal="100" zoomScaleSheetLayoutView="110" zoomScalePageLayoutView="76" workbookViewId="0">
      <selection activeCell="B25" sqref="B25"/>
    </sheetView>
  </sheetViews>
  <sheetFormatPr baseColWidth="10" defaultColWidth="10.85546875" defaultRowHeight="23.25"/>
  <cols>
    <col min="1" max="1" width="10.5703125" style="64" customWidth="1"/>
    <col min="2" max="2" width="70.85546875" style="65" customWidth="1"/>
    <col min="3" max="14" width="10.7109375" style="65" customWidth="1"/>
    <col min="15" max="185" width="8.7109375" style="65" customWidth="1"/>
    <col min="186" max="16384" width="10.85546875" style="65"/>
  </cols>
  <sheetData>
    <row r="5" spans="1:14" ht="16.350000000000001" customHeight="1">
      <c r="B5" s="598" t="s">
        <v>548</v>
      </c>
      <c r="C5" s="597"/>
      <c r="D5" s="597"/>
      <c r="E5" s="597"/>
      <c r="F5" s="597"/>
      <c r="G5" s="597"/>
      <c r="H5" s="597"/>
      <c r="I5" s="597"/>
      <c r="J5" s="597"/>
      <c r="K5" s="597"/>
      <c r="L5" s="599"/>
    </row>
    <row r="6" spans="1:14" ht="17.25" customHeight="1">
      <c r="A6" s="65"/>
      <c r="B6" s="600" t="s">
        <v>575</v>
      </c>
      <c r="C6" s="601"/>
      <c r="D6" s="601"/>
      <c r="E6" s="601"/>
      <c r="F6" s="601"/>
      <c r="G6" s="601"/>
      <c r="H6" s="601"/>
      <c r="I6" s="601"/>
      <c r="J6" s="601"/>
      <c r="K6" s="601"/>
      <c r="L6" s="602"/>
    </row>
    <row r="7" spans="1:14" s="829" customFormat="1" ht="17.25" customHeight="1">
      <c r="B7" s="840"/>
      <c r="C7" s="840"/>
      <c r="D7" s="840"/>
      <c r="E7" s="840"/>
      <c r="F7" s="840"/>
      <c r="G7" s="840"/>
      <c r="H7" s="840"/>
      <c r="I7" s="840"/>
      <c r="J7" s="840"/>
      <c r="K7" s="840"/>
      <c r="L7" s="840"/>
    </row>
    <row r="8" spans="1:14" ht="24.75" customHeight="1">
      <c r="B8" s="1100" t="s">
        <v>91</v>
      </c>
      <c r="C8" s="1098">
        <v>2013</v>
      </c>
      <c r="D8" s="1098">
        <v>2014</v>
      </c>
      <c r="E8" s="1098">
        <v>2015</v>
      </c>
      <c r="F8" s="1098">
        <v>2016</v>
      </c>
      <c r="G8" s="1098">
        <v>2017</v>
      </c>
      <c r="H8" s="1098">
        <v>2018</v>
      </c>
      <c r="I8" s="1098">
        <v>2019</v>
      </c>
      <c r="J8" s="1098">
        <v>2020</v>
      </c>
      <c r="K8" s="1098">
        <v>2021</v>
      </c>
      <c r="L8" s="1099">
        <v>2022</v>
      </c>
      <c r="M8" s="102"/>
      <c r="N8" s="102"/>
    </row>
    <row r="9" spans="1:14" ht="24.75" customHeight="1">
      <c r="B9" s="1056" t="s">
        <v>92</v>
      </c>
      <c r="C9" s="1072">
        <v>22.507734120929115</v>
      </c>
      <c r="D9" s="1072">
        <v>21.066980706567815</v>
      </c>
      <c r="E9" s="1072">
        <v>20.480118556465595</v>
      </c>
      <c r="F9" s="1072">
        <v>19.694563541234334</v>
      </c>
      <c r="G9" s="1072">
        <v>19.452485037555274</v>
      </c>
      <c r="H9" s="1072">
        <v>21.002376600791639</v>
      </c>
      <c r="I9" s="1072">
        <v>17.826127245546282</v>
      </c>
      <c r="J9" s="1072">
        <v>17.835782109880967</v>
      </c>
      <c r="K9" s="1072">
        <v>16.254047258213841</v>
      </c>
      <c r="L9" s="1073">
        <v>17.288080000000001</v>
      </c>
      <c r="M9" s="120"/>
      <c r="N9" s="120"/>
    </row>
    <row r="10" spans="1:14" ht="24.75" customHeight="1">
      <c r="B10" s="1057" t="s">
        <v>93</v>
      </c>
      <c r="C10" s="1074">
        <v>4.5969813751111808</v>
      </c>
      <c r="D10" s="1074">
        <v>4.7121087919175144</v>
      </c>
      <c r="E10" s="1074">
        <v>4.3251418089327158</v>
      </c>
      <c r="F10" s="1074">
        <v>4.7047330678562638</v>
      </c>
      <c r="G10" s="1074">
        <v>4.2900975322175041</v>
      </c>
      <c r="H10" s="1074">
        <v>2.4846168674389357</v>
      </c>
      <c r="I10" s="1074">
        <v>3.6019633716468</v>
      </c>
      <c r="J10" s="1074">
        <v>3.6699162854037382</v>
      </c>
      <c r="K10" s="1074">
        <v>3.5281370710583029</v>
      </c>
      <c r="L10" s="1075">
        <v>3.3219619999999996</v>
      </c>
      <c r="M10" s="120"/>
      <c r="N10" s="120"/>
    </row>
    <row r="11" spans="1:14" ht="24.75" customHeight="1">
      <c r="B11" s="1058" t="s">
        <v>94</v>
      </c>
      <c r="C11" s="1074">
        <v>0</v>
      </c>
      <c r="D11" s="1074">
        <v>0</v>
      </c>
      <c r="E11" s="1074">
        <v>0</v>
      </c>
      <c r="F11" s="1074">
        <v>5.5964465211471337</v>
      </c>
      <c r="G11" s="1074">
        <v>2.8551106756505296</v>
      </c>
      <c r="H11" s="1074">
        <v>2.6013882130631996</v>
      </c>
      <c r="I11" s="1074">
        <v>1.3328263684328832</v>
      </c>
      <c r="J11" s="1074">
        <v>0</v>
      </c>
      <c r="K11" s="1074">
        <v>0</v>
      </c>
      <c r="L11" s="1075">
        <v>0</v>
      </c>
      <c r="M11" s="120"/>
      <c r="N11" s="120"/>
    </row>
    <row r="12" spans="1:14" ht="24.75" customHeight="1">
      <c r="B12" s="1057" t="s">
        <v>95</v>
      </c>
      <c r="C12" s="1074">
        <v>22.058748532233626</v>
      </c>
      <c r="D12" s="1074">
        <v>18.829263956747617</v>
      </c>
      <c r="E12" s="1074">
        <v>22.049716803840521</v>
      </c>
      <c r="F12" s="1074">
        <v>23.631331849973495</v>
      </c>
      <c r="G12" s="1074">
        <v>18.43435198258333</v>
      </c>
      <c r="H12" s="1074">
        <v>23.270610000863421</v>
      </c>
      <c r="I12" s="1074">
        <v>17.813909135183774</v>
      </c>
      <c r="J12" s="1074">
        <v>20.653838655828167</v>
      </c>
      <c r="K12" s="1074">
        <v>16.45730144226674</v>
      </c>
      <c r="L12" s="1075">
        <v>15.450646000000001</v>
      </c>
      <c r="M12" s="120"/>
      <c r="N12" s="120"/>
    </row>
    <row r="13" spans="1:14" ht="28.5" customHeight="1">
      <c r="B13" s="1057" t="s">
        <v>26</v>
      </c>
      <c r="C13" s="1074">
        <v>95.230578370890797</v>
      </c>
      <c r="D13" s="1074">
        <v>98.770112230088998</v>
      </c>
      <c r="E13" s="1074">
        <v>91.573381274518553</v>
      </c>
      <c r="F13" s="1074">
        <v>90.203570425901674</v>
      </c>
      <c r="G13" s="1074">
        <v>74.57280721469057</v>
      </c>
      <c r="H13" s="1074">
        <v>81.674102490084721</v>
      </c>
      <c r="I13" s="1074">
        <v>70.755252304444411</v>
      </c>
      <c r="J13" s="1074">
        <v>4530.1597548853852</v>
      </c>
      <c r="K13" s="1074">
        <v>1609.0468105209331</v>
      </c>
      <c r="L13" s="1075">
        <v>2018.9506040000001</v>
      </c>
      <c r="M13" s="120"/>
      <c r="N13" s="120"/>
    </row>
    <row r="14" spans="1:14" ht="24.75" customHeight="1">
      <c r="B14" s="1058" t="s">
        <v>96</v>
      </c>
      <c r="C14" s="1074">
        <v>1600.0158212575191</v>
      </c>
      <c r="D14" s="1074">
        <v>1923.5238457811968</v>
      </c>
      <c r="E14" s="1074">
        <v>2406.4904937565407</v>
      </c>
      <c r="F14" s="1074">
        <v>2280.2604066147264</v>
      </c>
      <c r="G14" s="1074">
        <v>1756.8742664339311</v>
      </c>
      <c r="H14" s="1074">
        <v>1858.1865635424431</v>
      </c>
      <c r="I14" s="1074">
        <v>1516.0414097652326</v>
      </c>
      <c r="J14" s="1074">
        <v>952.66882581450716</v>
      </c>
      <c r="K14" s="1074">
        <v>1089.0778717828678</v>
      </c>
      <c r="L14" s="1075">
        <v>1061.27818063</v>
      </c>
      <c r="M14" s="120"/>
      <c r="N14" s="120"/>
    </row>
    <row r="15" spans="1:14" ht="24.75" customHeight="1">
      <c r="B15" s="1057" t="s">
        <v>97</v>
      </c>
      <c r="C15" s="1074">
        <v>0</v>
      </c>
      <c r="D15" s="1074">
        <v>0</v>
      </c>
      <c r="E15" s="1074">
        <v>0</v>
      </c>
      <c r="F15" s="1074">
        <v>0</v>
      </c>
      <c r="G15" s="1074">
        <v>0</v>
      </c>
      <c r="H15" s="1074">
        <v>0</v>
      </c>
      <c r="I15" s="1074">
        <v>0</v>
      </c>
      <c r="J15" s="1074">
        <v>0</v>
      </c>
      <c r="K15" s="1074">
        <v>0</v>
      </c>
      <c r="L15" s="1075">
        <v>0</v>
      </c>
      <c r="M15" s="120"/>
      <c r="N15" s="120"/>
    </row>
    <row r="16" spans="1:14" ht="24.75" customHeight="1">
      <c r="B16" s="1058" t="s">
        <v>98</v>
      </c>
      <c r="C16" s="1074">
        <v>9.5645905745115378</v>
      </c>
      <c r="D16" s="1074">
        <v>13.166720988838703</v>
      </c>
      <c r="E16" s="1074">
        <v>11.53022979612836</v>
      </c>
      <c r="F16" s="1074">
        <v>1290.7750454510453</v>
      </c>
      <c r="G16" s="1074">
        <v>8.0062669248820342</v>
      </c>
      <c r="H16" s="1074">
        <v>7.3978385154485684</v>
      </c>
      <c r="I16" s="1074">
        <v>5.7859497580084041</v>
      </c>
      <c r="J16" s="1074">
        <v>36.728443154965113</v>
      </c>
      <c r="K16" s="1074">
        <v>6.793779905701065</v>
      </c>
      <c r="L16" s="1075">
        <v>6.7192829999999999</v>
      </c>
      <c r="M16" s="120"/>
      <c r="N16" s="120"/>
    </row>
    <row r="17" spans="1:14" ht="24.75" customHeight="1">
      <c r="B17" s="1057" t="s">
        <v>99</v>
      </c>
      <c r="C17" s="1074">
        <v>0</v>
      </c>
      <c r="D17" s="1074">
        <v>0</v>
      </c>
      <c r="E17" s="1074">
        <v>0</v>
      </c>
      <c r="F17" s="1074">
        <v>0</v>
      </c>
      <c r="G17" s="1074">
        <v>0</v>
      </c>
      <c r="H17" s="1074">
        <v>0</v>
      </c>
      <c r="I17" s="1074">
        <v>0</v>
      </c>
      <c r="J17" s="1074">
        <v>0</v>
      </c>
      <c r="K17" s="1074">
        <v>0</v>
      </c>
      <c r="L17" s="1075">
        <v>0</v>
      </c>
      <c r="M17" s="120"/>
      <c r="N17" s="120"/>
    </row>
    <row r="18" spans="1:14" ht="24.75" customHeight="1">
      <c r="B18" s="1057" t="s">
        <v>100</v>
      </c>
      <c r="C18" s="1074">
        <v>139.9783688515991</v>
      </c>
      <c r="D18" s="1074">
        <v>140.02676274127381</v>
      </c>
      <c r="E18" s="1074">
        <v>137.08222528124509</v>
      </c>
      <c r="F18" s="1074">
        <v>137.15285483610248</v>
      </c>
      <c r="G18" s="1074">
        <v>123.37457666833345</v>
      </c>
      <c r="H18" s="1074">
        <v>129.15909260845075</v>
      </c>
      <c r="I18" s="1074">
        <v>98.545702329436423</v>
      </c>
      <c r="J18" s="1074">
        <v>84.813798811337875</v>
      </c>
      <c r="K18" s="1074">
        <v>77.969369710149834</v>
      </c>
      <c r="L18" s="1075">
        <v>88.325534590000004</v>
      </c>
      <c r="M18" s="120"/>
      <c r="N18" s="120"/>
    </row>
    <row r="19" spans="1:14" ht="24.75" customHeight="1">
      <c r="B19" s="1057" t="s">
        <v>101</v>
      </c>
      <c r="C19" s="1074">
        <v>30.00406974584503</v>
      </c>
      <c r="D19" s="1074">
        <v>50.372067914309071</v>
      </c>
      <c r="E19" s="1074">
        <v>41.074169683936397</v>
      </c>
      <c r="F19" s="1074">
        <v>25.197306990917738</v>
      </c>
      <c r="G19" s="1074">
        <v>27.283348835844183</v>
      </c>
      <c r="H19" s="1074">
        <v>31.141775569008406</v>
      </c>
      <c r="I19" s="1074">
        <v>32.91653642162499</v>
      </c>
      <c r="J19" s="1074">
        <v>39.332533305443469</v>
      </c>
      <c r="K19" s="1074">
        <v>40.213466289604511</v>
      </c>
      <c r="L19" s="1075">
        <v>39.782743000000004</v>
      </c>
      <c r="M19" s="120"/>
      <c r="N19" s="120"/>
    </row>
    <row r="20" spans="1:14" ht="24.75" customHeight="1">
      <c r="B20" s="1057" t="s">
        <v>104</v>
      </c>
      <c r="C20" s="1074">
        <v>895.54696754061331</v>
      </c>
      <c r="D20" s="1074">
        <v>1199.0115783006117</v>
      </c>
      <c r="E20" s="1074">
        <v>1771.0735835362418</v>
      </c>
      <c r="F20" s="1074">
        <v>1981.6449946707944</v>
      </c>
      <c r="G20" s="1074">
        <v>2122.0495796449254</v>
      </c>
      <c r="H20" s="1074">
        <v>2260.9420190826145</v>
      </c>
      <c r="I20" s="1074">
        <v>2169.8878002049869</v>
      </c>
      <c r="J20" s="1074">
        <v>1932.0833809575079</v>
      </c>
      <c r="K20" s="1074">
        <v>465.15478101948071</v>
      </c>
      <c r="L20" s="1075">
        <v>475.06437399999999</v>
      </c>
      <c r="M20" s="120"/>
      <c r="N20" s="120"/>
    </row>
    <row r="21" spans="1:14" ht="24.75" customHeight="1">
      <c r="B21" s="1057" t="s">
        <v>102</v>
      </c>
      <c r="C21" s="1074">
        <v>0</v>
      </c>
      <c r="D21" s="1074">
        <v>0</v>
      </c>
      <c r="E21" s="1074">
        <v>0</v>
      </c>
      <c r="F21" s="1074">
        <v>0</v>
      </c>
      <c r="G21" s="1074">
        <v>0</v>
      </c>
      <c r="H21" s="1074">
        <v>0</v>
      </c>
      <c r="I21" s="1074">
        <v>0</v>
      </c>
      <c r="J21" s="1074">
        <v>0</v>
      </c>
      <c r="K21" s="1074">
        <v>0</v>
      </c>
      <c r="L21" s="1075">
        <v>0</v>
      </c>
      <c r="M21" s="120"/>
      <c r="N21" s="120"/>
    </row>
    <row r="22" spans="1:14" ht="24.75" customHeight="1">
      <c r="B22" s="1059" t="s">
        <v>28</v>
      </c>
      <c r="C22" s="1088">
        <v>2819.5038603692528</v>
      </c>
      <c r="D22" s="1088">
        <v>3469.4794414115522</v>
      </c>
      <c r="E22" s="1088">
        <v>4505.6790604978496</v>
      </c>
      <c r="F22" s="1088">
        <v>5858.8612539696996</v>
      </c>
      <c r="G22" s="1088">
        <v>4157.1928909506132</v>
      </c>
      <c r="H22" s="1088">
        <v>4417.8603834902078</v>
      </c>
      <c r="I22" s="1088">
        <v>3934.5074769045432</v>
      </c>
      <c r="J22" s="1088">
        <v>7617.9462739802602</v>
      </c>
      <c r="K22" s="1104">
        <v>3324.4955650002757</v>
      </c>
      <c r="L22" s="1105">
        <v>3726.1814072200004</v>
      </c>
      <c r="M22" s="117"/>
      <c r="N22" s="117"/>
    </row>
    <row r="23" spans="1:14" s="780" customFormat="1" ht="28.5" customHeight="1">
      <c r="A23" s="839"/>
      <c r="B23" s="1667" t="s">
        <v>105</v>
      </c>
      <c r="C23" s="1667"/>
      <c r="D23" s="1667"/>
      <c r="E23" s="1667"/>
      <c r="F23" s="1667"/>
      <c r="G23" s="1667"/>
      <c r="H23" s="1667"/>
      <c r="I23" s="1667"/>
      <c r="J23" s="1667"/>
      <c r="K23" s="1667"/>
      <c r="L23" s="1667"/>
    </row>
    <row r="24" spans="1:14" s="648" customFormat="1" ht="15" customHeight="1">
      <c r="B24" s="1053" t="s">
        <v>463</v>
      </c>
      <c r="C24" s="1076"/>
      <c r="D24" s="1077"/>
      <c r="E24" s="1077"/>
      <c r="F24" s="1077"/>
      <c r="G24" s="1077"/>
      <c r="H24" s="1077"/>
      <c r="I24" s="1077"/>
      <c r="J24" s="1077"/>
      <c r="K24" s="1077"/>
      <c r="L24" s="1077"/>
    </row>
    <row r="25" spans="1:14" s="780" customFormat="1" ht="12.75" customHeight="1">
      <c r="A25" s="839"/>
      <c r="B25" s="1076" t="s">
        <v>106</v>
      </c>
      <c r="C25" s="1090"/>
      <c r="D25" s="1090"/>
      <c r="E25" s="1090"/>
      <c r="F25" s="1090"/>
      <c r="G25" s="1090"/>
      <c r="H25" s="1090"/>
      <c r="I25" s="1079"/>
      <c r="J25" s="1079"/>
      <c r="K25" s="1079"/>
      <c r="L25" s="1079"/>
    </row>
    <row r="26" spans="1:14" s="780" customFormat="1" ht="15.75">
      <c r="A26" s="839"/>
      <c r="B26" s="1054"/>
      <c r="C26" s="1054"/>
      <c r="D26" s="1054"/>
      <c r="E26" s="1054"/>
      <c r="F26" s="1054"/>
      <c r="G26" s="1054"/>
      <c r="H26" s="1054"/>
      <c r="I26" s="1054"/>
      <c r="J26" s="1054"/>
      <c r="K26" s="1054"/>
      <c r="L26" s="1054"/>
    </row>
    <row r="27" spans="1:14" s="780" customFormat="1" ht="15.75">
      <c r="A27" s="839"/>
    </row>
  </sheetData>
  <mergeCells count="1">
    <mergeCell ref="B23:L23"/>
  </mergeCells>
  <printOptions gridLinesSet="0"/>
  <pageMargins left="0.23622047244094491" right="0.39370078740157483" top="0.78740157480314965" bottom="0.51181102362204722" header="0.78740157480314965" footer="0.51181102362204722"/>
  <pageSetup scale="75" firstPageNumber="25" orientation="landscape"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tint="-0.14999847407452621"/>
  </sheetPr>
  <dimension ref="A4:V57"/>
  <sheetViews>
    <sheetView showGridLines="0" zoomScale="82" zoomScaleNormal="82" zoomScalePageLayoutView="55" workbookViewId="0">
      <selection activeCell="C49" sqref="C49"/>
    </sheetView>
  </sheetViews>
  <sheetFormatPr baseColWidth="10" defaultColWidth="22.42578125" defaultRowHeight="18"/>
  <cols>
    <col min="1" max="1" width="6.85546875" style="1137" customWidth="1"/>
    <col min="2" max="2" width="3.7109375" style="1137" customWidth="1"/>
    <col min="3" max="3" width="60" style="1137" customWidth="1"/>
    <col min="4" max="4" width="22" style="1129" customWidth="1"/>
    <col min="5" max="5" width="24.28515625" style="1129" customWidth="1"/>
    <col min="6" max="6" width="24.28515625" style="1138" customWidth="1"/>
    <col min="7" max="7" width="1.85546875" style="1139" customWidth="1"/>
    <col min="8" max="9" width="24.28515625" style="1129" customWidth="1"/>
    <col min="10" max="10" width="24.28515625" style="1138" customWidth="1"/>
    <col min="11" max="11" width="1.28515625" style="1139" customWidth="1"/>
    <col min="12" max="13" width="24.28515625" style="1129" customWidth="1"/>
    <col min="14" max="14" width="24.28515625" style="1140" customWidth="1"/>
    <col min="15" max="15" width="1.28515625" style="1139" customWidth="1"/>
    <col min="16" max="17" width="17.85546875" style="1138" customWidth="1"/>
    <col min="18" max="18" width="23.7109375" style="1138" customWidth="1"/>
    <col min="19" max="19" width="2" style="1139" customWidth="1"/>
    <col min="20" max="22" width="24.28515625" style="1137" customWidth="1"/>
    <col min="23" max="16384" width="22.42578125" style="1137"/>
  </cols>
  <sheetData>
    <row r="4" spans="1:22" s="1165" customFormat="1" ht="15.75" customHeight="1">
      <c r="D4" s="1166"/>
      <c r="E4" s="1166"/>
      <c r="F4" s="1167"/>
      <c r="G4" s="1132"/>
      <c r="H4" s="1168"/>
      <c r="I4" s="1168"/>
      <c r="J4" s="1169"/>
      <c r="K4" s="1169"/>
      <c r="L4" s="1166"/>
      <c r="M4" s="1166"/>
      <c r="N4" s="1170"/>
      <c r="O4" s="1132"/>
      <c r="P4" s="1167"/>
      <c r="Q4" s="1167"/>
      <c r="R4" s="1167"/>
      <c r="S4" s="1132"/>
    </row>
    <row r="5" spans="1:22" s="1172" customFormat="1">
      <c r="A5" s="1171"/>
      <c r="B5" s="598" t="s">
        <v>758</v>
      </c>
      <c r="C5" s="597"/>
      <c r="D5" s="597"/>
      <c r="E5" s="597"/>
      <c r="F5" s="597"/>
      <c r="G5" s="597"/>
      <c r="H5" s="597"/>
      <c r="I5" s="597"/>
      <c r="J5" s="597"/>
      <c r="K5" s="597"/>
      <c r="L5" s="597"/>
      <c r="M5" s="597"/>
      <c r="N5" s="597"/>
      <c r="O5" s="597"/>
      <c r="P5" s="597"/>
      <c r="Q5" s="597"/>
      <c r="R5" s="597"/>
      <c r="S5" s="597"/>
      <c r="T5" s="597"/>
      <c r="U5" s="597"/>
      <c r="V5" s="599"/>
    </row>
    <row r="6" spans="1:22" s="1172" customFormat="1">
      <c r="A6" s="1171"/>
      <c r="B6" s="600" t="s">
        <v>2</v>
      </c>
      <c r="C6" s="601"/>
      <c r="D6" s="601"/>
      <c r="E6" s="601"/>
      <c r="F6" s="601"/>
      <c r="G6" s="601"/>
      <c r="H6" s="601"/>
      <c r="I6" s="601"/>
      <c r="J6" s="601"/>
      <c r="K6" s="601"/>
      <c r="L6" s="601"/>
      <c r="M6" s="601"/>
      <c r="N6" s="601"/>
      <c r="O6" s="601"/>
      <c r="P6" s="601"/>
      <c r="Q6" s="601"/>
      <c r="R6" s="601"/>
      <c r="S6" s="601"/>
      <c r="T6" s="601"/>
      <c r="U6" s="601"/>
      <c r="V6" s="602"/>
    </row>
    <row r="7" spans="1:22" s="1172" customFormat="1">
      <c r="A7" s="1171"/>
      <c r="B7" s="1173"/>
      <c r="C7" s="1131"/>
      <c r="D7" s="1133"/>
      <c r="E7" s="1133"/>
      <c r="F7" s="1132"/>
      <c r="G7" s="1132"/>
      <c r="H7" s="1168"/>
      <c r="I7" s="1168"/>
      <c r="J7" s="1169"/>
      <c r="K7" s="1169"/>
      <c r="L7" s="1133"/>
      <c r="M7" s="1133"/>
      <c r="N7" s="1134"/>
      <c r="O7" s="1132"/>
      <c r="P7" s="1132"/>
      <c r="Q7" s="1132"/>
      <c r="R7" s="1132"/>
      <c r="S7" s="1132"/>
      <c r="T7" s="1130"/>
      <c r="U7" s="1131"/>
      <c r="V7" s="1131"/>
    </row>
    <row r="8" spans="1:22" ht="33.75" customHeight="1">
      <c r="B8" s="1647" t="s">
        <v>33</v>
      </c>
      <c r="C8" s="1647"/>
      <c r="D8" s="1671" t="s">
        <v>107</v>
      </c>
      <c r="E8" s="1671"/>
      <c r="F8" s="1671"/>
      <c r="G8" s="436"/>
      <c r="H8" s="1671" t="s">
        <v>108</v>
      </c>
      <c r="I8" s="1671"/>
      <c r="J8" s="1671"/>
      <c r="K8" s="436"/>
      <c r="L8" s="1671" t="s">
        <v>109</v>
      </c>
      <c r="M8" s="1671"/>
      <c r="N8" s="1671"/>
      <c r="O8" s="1368"/>
      <c r="P8" s="1671" t="s">
        <v>110</v>
      </c>
      <c r="Q8" s="1671"/>
      <c r="R8" s="1671"/>
      <c r="S8" s="436"/>
      <c r="T8" s="1671" t="s">
        <v>111</v>
      </c>
      <c r="U8" s="1671"/>
      <c r="V8" s="1671"/>
    </row>
    <row r="9" spans="1:22" ht="36">
      <c r="B9" s="1612" t="s">
        <v>34</v>
      </c>
      <c r="C9" s="1612"/>
      <c r="D9" s="436" t="s">
        <v>112</v>
      </c>
      <c r="E9" s="436" t="s">
        <v>549</v>
      </c>
      <c r="F9" s="436" t="s">
        <v>550</v>
      </c>
      <c r="G9" s="436"/>
      <c r="H9" s="436" t="s">
        <v>112</v>
      </c>
      <c r="I9" s="436" t="s">
        <v>549</v>
      </c>
      <c r="J9" s="436" t="s">
        <v>550</v>
      </c>
      <c r="K9" s="436"/>
      <c r="L9" s="436" t="s">
        <v>112</v>
      </c>
      <c r="M9" s="436" t="s">
        <v>549</v>
      </c>
      <c r="N9" s="436" t="s">
        <v>550</v>
      </c>
      <c r="O9" s="436"/>
      <c r="P9" s="436" t="s">
        <v>114</v>
      </c>
      <c r="Q9" s="436" t="s">
        <v>549</v>
      </c>
      <c r="R9" s="436" t="s">
        <v>550</v>
      </c>
      <c r="S9" s="436"/>
      <c r="T9" s="436" t="s">
        <v>53</v>
      </c>
      <c r="U9" s="436" t="s">
        <v>113</v>
      </c>
      <c r="V9" s="436" t="s">
        <v>550</v>
      </c>
    </row>
    <row r="10" spans="1:22" s="1175" customFormat="1" ht="28.5" customHeight="1">
      <c r="A10" s="1174"/>
      <c r="B10" s="1189" t="s">
        <v>19</v>
      </c>
      <c r="C10" s="1201"/>
      <c r="D10" s="1200">
        <f>SUM(D11:D19)</f>
        <v>20496.408614</v>
      </c>
      <c r="E10" s="1366">
        <f>+D10/$D$47*100</f>
        <v>37.363746724132412</v>
      </c>
      <c r="F10" s="1366">
        <f>SUM(F11:F19)</f>
        <v>100</v>
      </c>
      <c r="G10" s="1108"/>
      <c r="H10" s="1200">
        <f>SUM(H11:H19)</f>
        <v>29117.592823210001</v>
      </c>
      <c r="I10" s="1366">
        <f>+H10/$H$47*100</f>
        <v>60.308210414400655</v>
      </c>
      <c r="J10" s="1200">
        <v>100</v>
      </c>
      <c r="K10" s="1108"/>
      <c r="L10" s="1200">
        <f>SUM(L11:L18)</f>
        <v>18.306280999999998</v>
      </c>
      <c r="M10" s="1366">
        <f>+L10/$L$47*100</f>
        <v>0.4912879701597192</v>
      </c>
      <c r="N10" s="1366">
        <f>SUM(N11:N19)</f>
        <v>100.00000000000001</v>
      </c>
      <c r="O10" s="1200"/>
      <c r="P10" s="1200"/>
      <c r="Q10" s="1200"/>
      <c r="R10" s="1200"/>
      <c r="S10" s="1108"/>
      <c r="T10" s="1200">
        <f t="shared" ref="T10:T47" si="0">P10+L10+H10+D10</f>
        <v>49632.307718210002</v>
      </c>
      <c r="U10" s="1366">
        <f>+T10/$T$47*100</f>
        <v>46.444411846064561</v>
      </c>
      <c r="V10" s="1367">
        <f>SUM(V11:V19)</f>
        <v>100</v>
      </c>
    </row>
    <row r="11" spans="1:22" s="1175" customFormat="1">
      <c r="B11" s="1191"/>
      <c r="C11" s="1202" t="s">
        <v>83</v>
      </c>
      <c r="D11" s="1192">
        <v>13217.238178</v>
      </c>
      <c r="E11" s="1109"/>
      <c r="F11" s="1110">
        <f>+D11/$D$10*100</f>
        <v>64.485629784780983</v>
      </c>
      <c r="G11" s="1111"/>
      <c r="H11" s="1115">
        <v>5524.0408361600003</v>
      </c>
      <c r="I11" s="1110"/>
      <c r="J11" s="1111">
        <f>+H11/$H$10*100</f>
        <v>18.971488713712343</v>
      </c>
      <c r="K11" s="1111"/>
      <c r="L11" s="1108"/>
      <c r="M11" s="1111"/>
      <c r="N11" s="1110">
        <f>L11/$L$10*100</f>
        <v>0</v>
      </c>
      <c r="O11" s="1111"/>
      <c r="P11" s="1108"/>
      <c r="Q11" s="1111"/>
      <c r="R11" s="1111"/>
      <c r="S11" s="1111"/>
      <c r="T11" s="1111">
        <f t="shared" si="0"/>
        <v>18741.279014159998</v>
      </c>
      <c r="U11" s="1111"/>
      <c r="V11" s="1193">
        <f>T11/$T$10*100</f>
        <v>37.760241011892056</v>
      </c>
    </row>
    <row r="12" spans="1:22" s="1176" customFormat="1" ht="18" customHeight="1">
      <c r="B12" s="1191"/>
      <c r="C12" s="1202" t="s">
        <v>36</v>
      </c>
      <c r="D12" s="1192">
        <v>1951.2882810000001</v>
      </c>
      <c r="E12" s="1112"/>
      <c r="F12" s="1110">
        <f t="shared" ref="F12:F19" si="1">+D12/$D$10*100</f>
        <v>9.5201472499293338</v>
      </c>
      <c r="G12" s="1111"/>
      <c r="H12" s="1115">
        <v>1298.1843879999999</v>
      </c>
      <c r="I12" s="1110"/>
      <c r="J12" s="1111">
        <f t="shared" ref="J12:J19" si="2">+H12/$H$10*100</f>
        <v>4.458419333912798</v>
      </c>
      <c r="K12" s="1111"/>
      <c r="L12" s="1113">
        <v>8.3279770000000006</v>
      </c>
      <c r="M12" s="1111"/>
      <c r="N12" s="1110">
        <f t="shared" ref="N12:N19" si="3">L12/$L$10*100</f>
        <v>45.492456933224183</v>
      </c>
      <c r="O12" s="1111"/>
      <c r="P12" s="1111"/>
      <c r="Q12" s="1111"/>
      <c r="R12" s="1111"/>
      <c r="S12" s="1111"/>
      <c r="T12" s="1111">
        <f t="shared" si="0"/>
        <v>3257.8006459999997</v>
      </c>
      <c r="U12" s="1111"/>
      <c r="V12" s="1193">
        <f t="shared" ref="V12:V19" si="4">T12/$T$10*100</f>
        <v>6.5638709860043818</v>
      </c>
    </row>
    <row r="13" spans="1:22" s="1176" customFormat="1" ht="18" customHeight="1">
      <c r="B13" s="1191"/>
      <c r="C13" s="1202" t="s">
        <v>37</v>
      </c>
      <c r="D13" s="1192">
        <v>1854.697576</v>
      </c>
      <c r="E13" s="1112"/>
      <c r="F13" s="1110">
        <f t="shared" si="1"/>
        <v>9.0488905199379932</v>
      </c>
      <c r="G13" s="1111"/>
      <c r="H13" s="1115">
        <v>2197.9106136199998</v>
      </c>
      <c r="I13" s="1110"/>
      <c r="J13" s="1111">
        <f t="shared" si="2"/>
        <v>7.5483939450792015</v>
      </c>
      <c r="K13" s="1111"/>
      <c r="L13" s="1115"/>
      <c r="M13" s="1111"/>
      <c r="N13" s="1110">
        <f t="shared" si="3"/>
        <v>0</v>
      </c>
      <c r="O13" s="1111"/>
      <c r="P13" s="1111"/>
      <c r="Q13" s="1111"/>
      <c r="R13" s="1111"/>
      <c r="S13" s="1111"/>
      <c r="T13" s="1111">
        <f t="shared" si="0"/>
        <v>4052.6081896199998</v>
      </c>
      <c r="U13" s="1111"/>
      <c r="V13" s="1193">
        <f t="shared" si="4"/>
        <v>8.1652624589388285</v>
      </c>
    </row>
    <row r="14" spans="1:22" s="1176" customFormat="1" ht="18" customHeight="1">
      <c r="B14" s="1191"/>
      <c r="C14" s="1202" t="s">
        <v>514</v>
      </c>
      <c r="D14" s="1192">
        <v>2170.8976429999998</v>
      </c>
      <c r="E14" s="1112"/>
      <c r="F14" s="1110">
        <f t="shared" si="1"/>
        <v>10.591600137778165</v>
      </c>
      <c r="G14" s="1111"/>
      <c r="H14" s="1115">
        <v>2898.9177296400003</v>
      </c>
      <c r="I14" s="1110"/>
      <c r="J14" s="1111">
        <f t="shared" si="2"/>
        <v>9.9558976157164896</v>
      </c>
      <c r="K14" s="1111"/>
      <c r="L14" s="1111"/>
      <c r="M14" s="1111"/>
      <c r="N14" s="1110">
        <f t="shared" si="3"/>
        <v>0</v>
      </c>
      <c r="O14" s="1111"/>
      <c r="P14" s="1111"/>
      <c r="Q14" s="1111"/>
      <c r="R14" s="1111"/>
      <c r="S14" s="1111"/>
      <c r="T14" s="1111">
        <f t="shared" si="0"/>
        <v>5069.8153726399996</v>
      </c>
      <c r="U14" s="1111"/>
      <c r="V14" s="1193">
        <f t="shared" si="4"/>
        <v>10.214748428431212</v>
      </c>
    </row>
    <row r="15" spans="1:22" s="1176" customFormat="1">
      <c r="B15" s="1191"/>
      <c r="C15" s="1202" t="s">
        <v>39</v>
      </c>
      <c r="D15" s="1192">
        <v>815.58837800000003</v>
      </c>
      <c r="E15" s="1112"/>
      <c r="F15" s="1110">
        <f t="shared" si="1"/>
        <v>3.9791770029551192</v>
      </c>
      <c r="G15" s="1111"/>
      <c r="H15" s="1115">
        <v>90.011529999999993</v>
      </c>
      <c r="I15" s="1110"/>
      <c r="J15" s="1111">
        <f t="shared" si="2"/>
        <v>0.30913108286977165</v>
      </c>
      <c r="K15" s="1111"/>
      <c r="L15" s="1113">
        <v>9.9783039999999996</v>
      </c>
      <c r="M15" s="1111"/>
      <c r="N15" s="1110">
        <f t="shared" si="3"/>
        <v>54.507543066775831</v>
      </c>
      <c r="O15" s="1111"/>
      <c r="P15" s="1111"/>
      <c r="Q15" s="1111"/>
      <c r="R15" s="1111"/>
      <c r="S15" s="1111"/>
      <c r="T15" s="1111">
        <f t="shared" si="0"/>
        <v>915.57821200000001</v>
      </c>
      <c r="U15" s="1111"/>
      <c r="V15" s="1193">
        <f t="shared" si="4"/>
        <v>1.8447222264945704</v>
      </c>
    </row>
    <row r="16" spans="1:22" s="1176" customFormat="1">
      <c r="B16" s="1191"/>
      <c r="C16" s="1202" t="s">
        <v>515</v>
      </c>
      <c r="D16" s="1192">
        <v>111.93454699999999</v>
      </c>
      <c r="E16" s="1112"/>
      <c r="F16" s="1110">
        <f t="shared" si="1"/>
        <v>0.54611785463499929</v>
      </c>
      <c r="G16" s="1111"/>
      <c r="H16" s="1115">
        <v>93.293735999999996</v>
      </c>
      <c r="I16" s="1110"/>
      <c r="J16" s="1111">
        <f t="shared" si="2"/>
        <v>0.32040332649213493</v>
      </c>
      <c r="K16" s="1111"/>
      <c r="L16" s="1111"/>
      <c r="M16" s="1111"/>
      <c r="N16" s="1110">
        <f t="shared" si="3"/>
        <v>0</v>
      </c>
      <c r="O16" s="1111"/>
      <c r="P16" s="1111"/>
      <c r="Q16" s="1111"/>
      <c r="R16" s="1111"/>
      <c r="S16" s="1111"/>
      <c r="T16" s="1111">
        <f t="shared" si="0"/>
        <v>205.22828299999998</v>
      </c>
      <c r="U16" s="1111"/>
      <c r="V16" s="1193">
        <f t="shared" si="4"/>
        <v>0.41349736176926161</v>
      </c>
    </row>
    <row r="17" spans="1:22" s="1176" customFormat="1">
      <c r="B17" s="1191"/>
      <c r="C17" s="1202" t="s">
        <v>481</v>
      </c>
      <c r="D17" s="1192">
        <v>253.62587099999999</v>
      </c>
      <c r="E17" s="1112"/>
      <c r="F17" s="1110">
        <f t="shared" si="1"/>
        <v>1.2374161531243173</v>
      </c>
      <c r="G17" s="1111"/>
      <c r="H17" s="1115">
        <v>6704.78681899</v>
      </c>
      <c r="I17" s="1110"/>
      <c r="J17" s="1111">
        <f t="shared" si="2"/>
        <v>23.026583480642429</v>
      </c>
      <c r="K17" s="1111"/>
      <c r="L17" s="1111"/>
      <c r="M17" s="1111"/>
      <c r="N17" s="1110">
        <f t="shared" si="3"/>
        <v>0</v>
      </c>
      <c r="O17" s="1111"/>
      <c r="P17" s="1111"/>
      <c r="Q17" s="1111"/>
      <c r="R17" s="1111"/>
      <c r="S17" s="1111"/>
      <c r="T17" s="1111">
        <f t="shared" si="0"/>
        <v>6958.4126899900002</v>
      </c>
      <c r="U17" s="1111"/>
      <c r="V17" s="1193">
        <f t="shared" si="4"/>
        <v>14.019925749769179</v>
      </c>
    </row>
    <row r="18" spans="1:22" s="1176" customFormat="1" ht="36">
      <c r="B18" s="1191"/>
      <c r="C18" s="789" t="s">
        <v>551</v>
      </c>
      <c r="D18" s="1192">
        <v>0</v>
      </c>
      <c r="E18" s="1112"/>
      <c r="F18" s="1110">
        <f t="shared" si="1"/>
        <v>0</v>
      </c>
      <c r="G18" s="1111"/>
      <c r="H18" s="1114">
        <v>9146.4550598100013</v>
      </c>
      <c r="I18" s="1110"/>
      <c r="J18" s="1111">
        <f t="shared" si="2"/>
        <v>31.412126391571928</v>
      </c>
      <c r="K18" s="1111"/>
      <c r="L18" s="1111"/>
      <c r="M18" s="1111"/>
      <c r="N18" s="1110">
        <f t="shared" si="3"/>
        <v>0</v>
      </c>
      <c r="O18" s="1111"/>
      <c r="P18" s="1111"/>
      <c r="Q18" s="1111"/>
      <c r="R18" s="1111"/>
      <c r="S18" s="1111"/>
      <c r="T18" s="1111">
        <f t="shared" si="0"/>
        <v>9146.4550598100013</v>
      </c>
      <c r="U18" s="1111"/>
      <c r="V18" s="1193">
        <f t="shared" si="4"/>
        <v>18.428429948773438</v>
      </c>
    </row>
    <row r="19" spans="1:22" s="1176" customFormat="1" ht="18" customHeight="1">
      <c r="B19" s="1191"/>
      <c r="C19" s="1203" t="s">
        <v>41</v>
      </c>
      <c r="D19" s="1192">
        <v>121.13814000000001</v>
      </c>
      <c r="E19" s="1112"/>
      <c r="F19" s="1110">
        <f t="shared" si="1"/>
        <v>0.591021296859085</v>
      </c>
      <c r="G19" s="1111"/>
      <c r="H19" s="1115">
        <v>1163.9921109899999</v>
      </c>
      <c r="I19" s="1110"/>
      <c r="J19" s="1111">
        <f t="shared" si="2"/>
        <v>3.9975561100029089</v>
      </c>
      <c r="K19" s="1111"/>
      <c r="L19" s="1116"/>
      <c r="M19" s="1111"/>
      <c r="N19" s="1110">
        <f t="shared" si="3"/>
        <v>0</v>
      </c>
      <c r="O19" s="1111"/>
      <c r="P19" s="1111"/>
      <c r="Q19" s="1111"/>
      <c r="R19" s="1111"/>
      <c r="S19" s="1111"/>
      <c r="T19" s="1111">
        <f t="shared" si="0"/>
        <v>1285.1302509899999</v>
      </c>
      <c r="U19" s="1111"/>
      <c r="V19" s="1193">
        <f t="shared" si="4"/>
        <v>2.5893018279270699</v>
      </c>
    </row>
    <row r="20" spans="1:22" s="1175" customFormat="1" ht="19.5" customHeight="1">
      <c r="B20" s="1189" t="s">
        <v>26</v>
      </c>
      <c r="C20" s="1204"/>
      <c r="D20" s="1106">
        <f>SUM(D21:D24)</f>
        <v>6712.7682659999991</v>
      </c>
      <c r="E20" s="1107">
        <f>+D20/$D$47*100</f>
        <v>12.236981513790653</v>
      </c>
      <c r="F20" s="1107">
        <f>SUM(F21:F24)</f>
        <v>100.00000000000001</v>
      </c>
      <c r="G20" s="1108"/>
      <c r="H20" s="1106">
        <v>0</v>
      </c>
      <c r="I20" s="1107">
        <f>+H20/$H$47*100</f>
        <v>0</v>
      </c>
      <c r="J20" s="1106">
        <v>0</v>
      </c>
      <c r="K20" s="1108"/>
      <c r="L20" s="1106">
        <f>SUM(L21:L24)</f>
        <v>54.780777999999998</v>
      </c>
      <c r="M20" s="1107">
        <f>+L20/$L$47*100</f>
        <v>1.4701586426751674</v>
      </c>
      <c r="N20" s="1107">
        <f>SUM(N21:N24)</f>
        <v>100</v>
      </c>
      <c r="O20" s="1106"/>
      <c r="P20" s="1106"/>
      <c r="Q20" s="1106"/>
      <c r="R20" s="1106"/>
      <c r="S20" s="1108"/>
      <c r="T20" s="1106">
        <f t="shared" si="0"/>
        <v>6767.5490439999994</v>
      </c>
      <c r="U20" s="1107">
        <f>+T20/$T$47*100</f>
        <v>6.3328676307480043</v>
      </c>
      <c r="V20" s="1190">
        <f>SUM(V21:V24)</f>
        <v>100</v>
      </c>
    </row>
    <row r="21" spans="1:22" s="1176" customFormat="1" ht="18" customHeight="1">
      <c r="B21" s="1191"/>
      <c r="C21" s="1205" t="s">
        <v>79</v>
      </c>
      <c r="D21" s="1115">
        <v>4913.4373029999997</v>
      </c>
      <c r="E21" s="1111"/>
      <c r="F21" s="1110">
        <f>+D21/$D$20*100</f>
        <v>73.195395823306384</v>
      </c>
      <c r="G21" s="1111"/>
      <c r="H21" s="1111">
        <v>0</v>
      </c>
      <c r="I21" s="1110"/>
      <c r="J21" s="1111">
        <v>0</v>
      </c>
      <c r="K21" s="1111"/>
      <c r="L21" s="1194">
        <v>40.910643</v>
      </c>
      <c r="M21" s="1111"/>
      <c r="N21" s="1110">
        <f>+L21/$L$20*100</f>
        <v>74.680653494917507</v>
      </c>
      <c r="O21" s="1111"/>
      <c r="P21" s="1111"/>
      <c r="Q21" s="1111"/>
      <c r="R21" s="1111"/>
      <c r="S21" s="1111"/>
      <c r="T21" s="1111">
        <f t="shared" si="0"/>
        <v>4954.3479459999999</v>
      </c>
      <c r="U21" s="1111"/>
      <c r="V21" s="1193">
        <f>T21/$T$20*100</f>
        <v>73.207418428573419</v>
      </c>
    </row>
    <row r="22" spans="1:22" s="1176" customFormat="1">
      <c r="B22" s="1191"/>
      <c r="C22" s="1206" t="s">
        <v>489</v>
      </c>
      <c r="D22" s="1115">
        <v>664.01408800000002</v>
      </c>
      <c r="E22" s="1111"/>
      <c r="F22" s="1110">
        <f t="shared" ref="F22:F24" si="5">+D22/$D$20*100</f>
        <v>9.8918071008530788</v>
      </c>
      <c r="G22" s="1111"/>
      <c r="H22" s="1111">
        <v>0</v>
      </c>
      <c r="I22" s="1110"/>
      <c r="J22" s="1111">
        <v>0</v>
      </c>
      <c r="K22" s="1111"/>
      <c r="L22" s="1194">
        <v>0</v>
      </c>
      <c r="M22" s="1111"/>
      <c r="N22" s="1110">
        <f t="shared" ref="N22:N24" si="6">+L22/$L$20*100</f>
        <v>0</v>
      </c>
      <c r="O22" s="1111"/>
      <c r="P22" s="1111"/>
      <c r="Q22" s="1111"/>
      <c r="R22" s="1111"/>
      <c r="S22" s="1111"/>
      <c r="T22" s="1111">
        <f t="shared" si="0"/>
        <v>664.01408800000002</v>
      </c>
      <c r="U22" s="1111"/>
      <c r="V22" s="1193">
        <f t="shared" ref="V22:V24" si="7">T22/$T$20*100</f>
        <v>9.8117366225621119</v>
      </c>
    </row>
    <row r="23" spans="1:22" s="1176" customFormat="1">
      <c r="B23" s="1191"/>
      <c r="C23" s="1207" t="s">
        <v>43</v>
      </c>
      <c r="D23" s="1115">
        <v>866.65577599999995</v>
      </c>
      <c r="E23" s="1111"/>
      <c r="F23" s="1110">
        <f t="shared" si="5"/>
        <v>12.910557040820095</v>
      </c>
      <c r="G23" s="1111"/>
      <c r="H23" s="1111">
        <v>0</v>
      </c>
      <c r="I23" s="1110"/>
      <c r="J23" s="1111">
        <v>0</v>
      </c>
      <c r="K23" s="1111"/>
      <c r="L23" s="1194">
        <v>13.870134999999999</v>
      </c>
      <c r="M23" s="1111"/>
      <c r="N23" s="1110">
        <f t="shared" si="6"/>
        <v>25.319346505082496</v>
      </c>
      <c r="O23" s="1111"/>
      <c r="P23" s="1111"/>
      <c r="Q23" s="1111"/>
      <c r="R23" s="1111"/>
      <c r="S23" s="1111"/>
      <c r="T23" s="1111">
        <f t="shared" si="0"/>
        <v>880.52591099999995</v>
      </c>
      <c r="U23" s="1111"/>
      <c r="V23" s="1193">
        <f t="shared" si="7"/>
        <v>13.011001549824897</v>
      </c>
    </row>
    <row r="24" spans="1:22" s="1176" customFormat="1">
      <c r="B24" s="1191"/>
      <c r="C24" s="1202" t="s">
        <v>41</v>
      </c>
      <c r="D24" s="1117">
        <f>10.113803+258.547296</f>
        <v>268.66109900000004</v>
      </c>
      <c r="E24" s="1111"/>
      <c r="F24" s="1110">
        <f t="shared" si="5"/>
        <v>4.0022400350204501</v>
      </c>
      <c r="G24" s="1111"/>
      <c r="H24" s="1111">
        <v>0</v>
      </c>
      <c r="I24" s="1110"/>
      <c r="J24" s="1111">
        <v>0</v>
      </c>
      <c r="K24" s="1111"/>
      <c r="L24" s="1111">
        <v>0</v>
      </c>
      <c r="M24" s="1111"/>
      <c r="N24" s="1110">
        <f t="shared" si="6"/>
        <v>0</v>
      </c>
      <c r="O24" s="1111"/>
      <c r="P24" s="340"/>
      <c r="Q24" s="1111"/>
      <c r="R24" s="1111"/>
      <c r="S24" s="1111"/>
      <c r="T24" s="1111">
        <f t="shared" si="0"/>
        <v>268.66109900000004</v>
      </c>
      <c r="U24" s="1111"/>
      <c r="V24" s="1193">
        <f t="shared" si="7"/>
        <v>3.9698433990395778</v>
      </c>
    </row>
    <row r="25" spans="1:22" s="1177" customFormat="1">
      <c r="B25" s="1669" t="s">
        <v>469</v>
      </c>
      <c r="C25" s="1670"/>
      <c r="D25" s="1106">
        <f>SUM(D26:D30)</f>
        <v>2125.2830870000003</v>
      </c>
      <c r="E25" s="1107">
        <f>+D25/$D$47*100</f>
        <v>3.8742659982642307</v>
      </c>
      <c r="F25" s="1107">
        <f>SUM(F26:F30)</f>
        <v>100.00000000000001</v>
      </c>
      <c r="G25" s="1108"/>
      <c r="H25" s="1106">
        <f>SUM(H26:H30)</f>
        <v>2217.9478589999999</v>
      </c>
      <c r="I25" s="1107">
        <f>+H25/$H$47*100</f>
        <v>4.5938023442006255</v>
      </c>
      <c r="J25" s="1106">
        <f>SUM(J26:J30)</f>
        <v>100.00000000000001</v>
      </c>
      <c r="K25" s="1108"/>
      <c r="L25" s="1106">
        <f>SUM(L26:L29)</f>
        <v>11.010633</v>
      </c>
      <c r="M25" s="1107">
        <f>+L25/$L$47*100</f>
        <v>0.29549374538409084</v>
      </c>
      <c r="N25" s="1107">
        <f>SUM(N26:N30)</f>
        <v>100</v>
      </c>
      <c r="O25" s="1106"/>
      <c r="P25" s="1106"/>
      <c r="Q25" s="1106"/>
      <c r="R25" s="1106"/>
      <c r="S25" s="1108"/>
      <c r="T25" s="1106">
        <f t="shared" si="0"/>
        <v>4354.2415789999995</v>
      </c>
      <c r="U25" s="1107">
        <f>+T25/$T$47*100</f>
        <v>4.0745675240512051</v>
      </c>
      <c r="V25" s="1190">
        <f>SUM(V26:V30)</f>
        <v>100.00000000000001</v>
      </c>
    </row>
    <row r="26" spans="1:22" s="1165" customFormat="1" ht="36">
      <c r="B26" s="1191"/>
      <c r="C26" s="1202" t="s">
        <v>55</v>
      </c>
      <c r="D26" s="1114">
        <v>1607.8670850000001</v>
      </c>
      <c r="E26" s="1111"/>
      <c r="F26" s="1110">
        <f>D26/$D$25*100</f>
        <v>75.654254947731587</v>
      </c>
      <c r="G26" s="1111"/>
      <c r="H26" s="1111"/>
      <c r="I26" s="1110"/>
      <c r="J26" s="1111">
        <f t="shared" ref="J26:J30" si="8">+H26/$H$25*100</f>
        <v>0</v>
      </c>
      <c r="K26" s="1111"/>
      <c r="L26" s="1194">
        <v>6.7192829999999999</v>
      </c>
      <c r="M26" s="1111"/>
      <c r="N26" s="1110">
        <f>+L26/$L$25*100</f>
        <v>61.025401536859867</v>
      </c>
      <c r="O26" s="1111"/>
      <c r="P26" s="1111"/>
      <c r="Q26" s="1111"/>
      <c r="R26" s="1111"/>
      <c r="S26" s="1111"/>
      <c r="T26" s="1111">
        <f t="shared" si="0"/>
        <v>1614.586368</v>
      </c>
      <c r="U26" s="1111"/>
      <c r="V26" s="1193">
        <f>T26/$T$25*100</f>
        <v>37.080771443343018</v>
      </c>
    </row>
    <row r="27" spans="1:22" s="1165" customFormat="1">
      <c r="A27" s="1178"/>
      <c r="B27" s="1191"/>
      <c r="C27" s="1202" t="s">
        <v>46</v>
      </c>
      <c r="D27" s="1118">
        <v>0</v>
      </c>
      <c r="E27" s="1111"/>
      <c r="F27" s="1110">
        <f t="shared" ref="F27:F30" si="9">D27/$D$25*100</f>
        <v>0</v>
      </c>
      <c r="G27" s="1111"/>
      <c r="H27" s="1114">
        <v>1432.6896340000001</v>
      </c>
      <c r="I27" s="1110"/>
      <c r="J27" s="1111">
        <f t="shared" si="8"/>
        <v>64.595280190488921</v>
      </c>
      <c r="K27" s="1111"/>
      <c r="L27" s="1194">
        <v>4.2913500000000004</v>
      </c>
      <c r="M27" s="1111"/>
      <c r="N27" s="1110">
        <f t="shared" ref="N27:N30" si="10">+L27/$L$25*100</f>
        <v>38.974598463140133</v>
      </c>
      <c r="O27" s="1111"/>
      <c r="P27" s="1111"/>
      <c r="Q27" s="1111"/>
      <c r="R27" s="1111"/>
      <c r="S27" s="1111"/>
      <c r="T27" s="1111">
        <f t="shared" si="0"/>
        <v>1436.980984</v>
      </c>
      <c r="U27" s="1111"/>
      <c r="V27" s="1193">
        <f t="shared" ref="V27:V30" si="11">T27/$T$25*100</f>
        <v>33.00186629355597</v>
      </c>
    </row>
    <row r="28" spans="1:22" s="1176" customFormat="1">
      <c r="B28" s="1191"/>
      <c r="C28" s="1202" t="s">
        <v>47</v>
      </c>
      <c r="D28" s="1118">
        <v>0</v>
      </c>
      <c r="E28" s="1111"/>
      <c r="F28" s="1110">
        <f t="shared" si="9"/>
        <v>0</v>
      </c>
      <c r="G28" s="1111"/>
      <c r="H28" s="1114">
        <v>746.12252699999999</v>
      </c>
      <c r="I28" s="1110"/>
      <c r="J28" s="1111">
        <f t="shared" si="8"/>
        <v>33.640219447557357</v>
      </c>
      <c r="K28" s="1111"/>
      <c r="L28" s="1119">
        <v>0</v>
      </c>
      <c r="M28" s="1111"/>
      <c r="N28" s="1110">
        <f t="shared" si="10"/>
        <v>0</v>
      </c>
      <c r="O28" s="1111"/>
      <c r="P28" s="1111"/>
      <c r="Q28" s="1111"/>
      <c r="R28" s="1111"/>
      <c r="S28" s="1111"/>
      <c r="T28" s="1111">
        <f t="shared" si="0"/>
        <v>746.12252699999999</v>
      </c>
      <c r="U28" s="1111"/>
      <c r="V28" s="1193">
        <f t="shared" si="11"/>
        <v>17.135533558782363</v>
      </c>
    </row>
    <row r="29" spans="1:22" s="1175" customFormat="1">
      <c r="B29" s="1191"/>
      <c r="C29" s="1206" t="s">
        <v>485</v>
      </c>
      <c r="D29" s="1114">
        <v>516.66113900000005</v>
      </c>
      <c r="E29" s="1111"/>
      <c r="F29" s="1110">
        <f t="shared" si="9"/>
        <v>24.310226819209614</v>
      </c>
      <c r="G29" s="1111"/>
      <c r="H29" s="1111"/>
      <c r="I29" s="1110"/>
      <c r="J29" s="1111">
        <f t="shared" si="8"/>
        <v>0</v>
      </c>
      <c r="K29" s="1111"/>
      <c r="L29" s="1119">
        <v>0</v>
      </c>
      <c r="M29" s="1111"/>
      <c r="N29" s="1110">
        <f t="shared" si="10"/>
        <v>0</v>
      </c>
      <c r="O29" s="1111"/>
      <c r="P29" s="1111"/>
      <c r="Q29" s="1111"/>
      <c r="R29" s="1111"/>
      <c r="S29" s="1111"/>
      <c r="T29" s="1111">
        <f t="shared" si="0"/>
        <v>516.66113900000005</v>
      </c>
      <c r="U29" s="1111"/>
      <c r="V29" s="1193">
        <f t="shared" si="11"/>
        <v>11.865697610619415</v>
      </c>
    </row>
    <row r="30" spans="1:22" s="1179" customFormat="1">
      <c r="B30" s="1191"/>
      <c r="C30" s="1202" t="s">
        <v>41</v>
      </c>
      <c r="D30" s="1114">
        <v>0.75486299999999995</v>
      </c>
      <c r="E30" s="1111"/>
      <c r="F30" s="1110">
        <f t="shared" si="9"/>
        <v>3.5518233058803798E-2</v>
      </c>
      <c r="G30" s="1111"/>
      <c r="H30" s="1114">
        <v>39.135697999999998</v>
      </c>
      <c r="I30" s="1110"/>
      <c r="J30" s="1111">
        <f t="shared" si="8"/>
        <v>1.7645003619537298</v>
      </c>
      <c r="K30" s="1111"/>
      <c r="L30" s="1111">
        <v>0</v>
      </c>
      <c r="M30" s="1111"/>
      <c r="N30" s="1110">
        <f t="shared" si="10"/>
        <v>0</v>
      </c>
      <c r="O30" s="1111"/>
      <c r="P30" s="1119"/>
      <c r="Q30" s="1111"/>
      <c r="R30" s="1111"/>
      <c r="S30" s="1111"/>
      <c r="T30" s="1111">
        <f t="shared" si="0"/>
        <v>39.890560999999998</v>
      </c>
      <c r="U30" s="1111"/>
      <c r="V30" s="1193">
        <f t="shared" si="11"/>
        <v>0.91613109369924561</v>
      </c>
    </row>
    <row r="31" spans="1:22" s="1180" customFormat="1" ht="22.5" customHeight="1">
      <c r="B31" s="1189" t="s">
        <v>806</v>
      </c>
      <c r="C31" s="1208"/>
      <c r="D31" s="1106">
        <f>SUM(D32:D37)</f>
        <v>3498.0459369999999</v>
      </c>
      <c r="E31" s="1107">
        <f>+D31/$D$47*100</f>
        <v>6.3767318890283144</v>
      </c>
      <c r="F31" s="1107">
        <f>SUM(F32:F37)</f>
        <v>100</v>
      </c>
      <c r="G31" s="1108"/>
      <c r="H31" s="1106">
        <f>SUM(H32:H37)</f>
        <v>5624.0823250000003</v>
      </c>
      <c r="I31" s="1107">
        <f>+H31/$H$47*100</f>
        <v>11.648570755946842</v>
      </c>
      <c r="J31" s="1106">
        <v>100.00000000000001</v>
      </c>
      <c r="K31" s="1108"/>
      <c r="L31" s="1106">
        <v>0</v>
      </c>
      <c r="M31" s="1107">
        <f>+L31/$L$47*100</f>
        <v>0</v>
      </c>
      <c r="N31" s="1107">
        <v>0</v>
      </c>
      <c r="O31" s="1106"/>
      <c r="P31" s="1106"/>
      <c r="Q31" s="1106"/>
      <c r="R31" s="1106"/>
      <c r="S31" s="1108"/>
      <c r="T31" s="1106">
        <f t="shared" si="0"/>
        <v>9122.1282620000002</v>
      </c>
      <c r="U31" s="1107">
        <f>+T31/$T$47*100</f>
        <v>8.5362116208331926</v>
      </c>
      <c r="V31" s="1190">
        <f>SUM(V32:V37)</f>
        <v>100.00000000000001</v>
      </c>
    </row>
    <row r="32" spans="1:22" s="1180" customFormat="1" ht="19.5">
      <c r="B32" s="1191"/>
      <c r="C32" s="1207" t="s">
        <v>805</v>
      </c>
      <c r="D32" s="1115">
        <v>2260.6752409999999</v>
      </c>
      <c r="E32" s="1111"/>
      <c r="F32" s="1110">
        <f>D32/$D$31*100</f>
        <v>64.626802555337619</v>
      </c>
      <c r="G32" s="1111"/>
      <c r="H32" s="1114">
        <v>1011.1793880000001</v>
      </c>
      <c r="I32" s="1111"/>
      <c r="J32" s="1111">
        <v>18.596945534513633</v>
      </c>
      <c r="K32" s="1111"/>
      <c r="L32" s="1111">
        <v>0</v>
      </c>
      <c r="M32" s="1111"/>
      <c r="N32" s="1110">
        <v>0</v>
      </c>
      <c r="O32" s="1111"/>
      <c r="P32" s="1111"/>
      <c r="Q32" s="1111"/>
      <c r="R32" s="1111"/>
      <c r="S32" s="1111"/>
      <c r="T32" s="1111">
        <f t="shared" si="0"/>
        <v>3271.8546289999999</v>
      </c>
      <c r="U32" s="1111"/>
      <c r="V32" s="1193">
        <f>T32/$T$31*100</f>
        <v>35.867228951707979</v>
      </c>
    </row>
    <row r="33" spans="1:22" s="1180" customFormat="1">
      <c r="B33" s="1191"/>
      <c r="C33" s="1207" t="s">
        <v>80</v>
      </c>
      <c r="D33" s="1115">
        <v>766.50043400000004</v>
      </c>
      <c r="E33" s="1111"/>
      <c r="F33" s="1110">
        <f t="shared" ref="F33:F37" si="12">D33/$D$31*100</f>
        <v>21.912246088379487</v>
      </c>
      <c r="G33" s="1111"/>
      <c r="H33" s="1120">
        <v>0</v>
      </c>
      <c r="I33" s="1111"/>
      <c r="J33" s="1111"/>
      <c r="K33" s="1111"/>
      <c r="L33" s="1111">
        <v>0</v>
      </c>
      <c r="M33" s="1111"/>
      <c r="N33" s="1110">
        <v>0</v>
      </c>
      <c r="O33" s="1111"/>
      <c r="P33" s="1111"/>
      <c r="Q33" s="1111"/>
      <c r="R33" s="1111"/>
      <c r="S33" s="1111"/>
      <c r="T33" s="1111">
        <f t="shared" si="0"/>
        <v>766.50043400000004</v>
      </c>
      <c r="U33" s="1111"/>
      <c r="V33" s="1193">
        <f t="shared" ref="V33:V37" si="13">T33/$T$31*100</f>
        <v>8.4026491624000368</v>
      </c>
    </row>
    <row r="34" spans="1:22" s="1180" customFormat="1" ht="36">
      <c r="B34" s="1191"/>
      <c r="C34" s="1202" t="s">
        <v>81</v>
      </c>
      <c r="D34" s="1115">
        <v>96.005035000000007</v>
      </c>
      <c r="E34" s="1111"/>
      <c r="F34" s="1110">
        <f t="shared" si="12"/>
        <v>2.7445332831259504</v>
      </c>
      <c r="G34" s="1111"/>
      <c r="H34" s="1121">
        <v>0</v>
      </c>
      <c r="I34" s="1111"/>
      <c r="J34" s="1111"/>
      <c r="K34" s="1111"/>
      <c r="L34" s="1111">
        <v>0</v>
      </c>
      <c r="M34" s="1111"/>
      <c r="N34" s="1110">
        <v>0</v>
      </c>
      <c r="O34" s="1111"/>
      <c r="P34" s="1111"/>
      <c r="Q34" s="1111"/>
      <c r="R34" s="1111"/>
      <c r="S34" s="1111"/>
      <c r="T34" s="1111">
        <f t="shared" si="0"/>
        <v>96.005035000000007</v>
      </c>
      <c r="U34" s="1111"/>
      <c r="V34" s="1193">
        <f t="shared" si="13"/>
        <v>1.0524411874356958</v>
      </c>
    </row>
    <row r="35" spans="1:22" s="1180" customFormat="1">
      <c r="B35" s="1191"/>
      <c r="C35" s="1202" t="s">
        <v>50</v>
      </c>
      <c r="D35" s="1121">
        <v>0</v>
      </c>
      <c r="E35" s="1111"/>
      <c r="F35" s="1110">
        <f t="shared" si="12"/>
        <v>0</v>
      </c>
      <c r="G35" s="1111"/>
      <c r="H35" s="1114">
        <v>4169.850899</v>
      </c>
      <c r="I35" s="1111"/>
      <c r="J35" s="1111">
        <v>73.308806536498381</v>
      </c>
      <c r="K35" s="1111"/>
      <c r="L35" s="1111">
        <v>0</v>
      </c>
      <c r="M35" s="1111"/>
      <c r="N35" s="1110">
        <v>0</v>
      </c>
      <c r="O35" s="1111"/>
      <c r="P35" s="1111"/>
      <c r="Q35" s="1111"/>
      <c r="R35" s="1111"/>
      <c r="S35" s="1111"/>
      <c r="T35" s="1111">
        <f t="shared" si="0"/>
        <v>4169.850899</v>
      </c>
      <c r="U35" s="1111"/>
      <c r="V35" s="1193">
        <f t="shared" si="13"/>
        <v>45.711382028800507</v>
      </c>
    </row>
    <row r="36" spans="1:22" s="1180" customFormat="1">
      <c r="B36" s="1191"/>
      <c r="C36" s="1206" t="s">
        <v>51</v>
      </c>
      <c r="D36" s="1114">
        <v>336.351359</v>
      </c>
      <c r="E36" s="1111"/>
      <c r="F36" s="1110">
        <f t="shared" si="12"/>
        <v>9.6154071460954622</v>
      </c>
      <c r="G36" s="1111"/>
      <c r="H36" s="1114">
        <v>364.22810200000009</v>
      </c>
      <c r="I36" s="1111"/>
      <c r="J36" s="1111">
        <v>6.5421710510621649</v>
      </c>
      <c r="K36" s="1111"/>
      <c r="L36" s="1111">
        <v>0</v>
      </c>
      <c r="M36" s="1111"/>
      <c r="N36" s="1110">
        <v>0</v>
      </c>
      <c r="O36" s="1111"/>
      <c r="P36" s="1111"/>
      <c r="Q36" s="1111"/>
      <c r="R36" s="1111"/>
      <c r="S36" s="1111"/>
      <c r="T36" s="1111">
        <f t="shared" si="0"/>
        <v>700.57946100000004</v>
      </c>
      <c r="U36" s="1111"/>
      <c r="V36" s="1193">
        <f t="shared" si="13"/>
        <v>7.6800001148679309</v>
      </c>
    </row>
    <row r="37" spans="1:22" s="1180" customFormat="1">
      <c r="B37" s="1191"/>
      <c r="C37" s="1206" t="s">
        <v>82</v>
      </c>
      <c r="D37" s="1114">
        <v>38.513868000000002</v>
      </c>
      <c r="E37" s="1111"/>
      <c r="F37" s="1110">
        <f t="shared" si="12"/>
        <v>1.1010109270614763</v>
      </c>
      <c r="G37" s="1111"/>
      <c r="H37" s="1114">
        <v>78.823936000000003</v>
      </c>
      <c r="I37" s="1111"/>
      <c r="J37" s="1111">
        <v>1.5520768779258243</v>
      </c>
      <c r="K37" s="1111"/>
      <c r="L37" s="1111">
        <v>0</v>
      </c>
      <c r="M37" s="1111"/>
      <c r="N37" s="1110">
        <v>0</v>
      </c>
      <c r="O37" s="1111"/>
      <c r="P37" s="1111"/>
      <c r="Q37" s="1111"/>
      <c r="R37" s="1111"/>
      <c r="S37" s="1111"/>
      <c r="T37" s="1111">
        <f t="shared" si="0"/>
        <v>117.33780400000001</v>
      </c>
      <c r="U37" s="1111"/>
      <c r="V37" s="1193">
        <f t="shared" si="13"/>
        <v>1.2862985547878498</v>
      </c>
    </row>
    <row r="38" spans="1:22" s="1179" customFormat="1" ht="23.25" customHeight="1">
      <c r="A38" s="1180"/>
      <c r="B38" s="1189" t="s">
        <v>29</v>
      </c>
      <c r="C38" s="1209"/>
      <c r="D38" s="1106">
        <f>SUM(D39:D41)</f>
        <v>252.32530800000001</v>
      </c>
      <c r="E38" s="1107">
        <f>+D38/$D$47*100</f>
        <v>0.45997418756381853</v>
      </c>
      <c r="F38" s="1107">
        <f>SUM(F39:F42)</f>
        <v>100</v>
      </c>
      <c r="G38" s="1108"/>
      <c r="H38" s="1106">
        <v>0</v>
      </c>
      <c r="I38" s="1107">
        <f>+H38/$H$47*100</f>
        <v>0</v>
      </c>
      <c r="J38" s="1122"/>
      <c r="K38" s="1111"/>
      <c r="L38" s="1106">
        <f>SUM(L39:L42)</f>
        <v>1034.24954963</v>
      </c>
      <c r="M38" s="1107">
        <f>+L38/$L$47*100</f>
        <v>27.756285499841642</v>
      </c>
      <c r="N38" s="1107">
        <f>SUM(N39:N42)</f>
        <v>100</v>
      </c>
      <c r="O38" s="1106"/>
      <c r="P38" s="1106"/>
      <c r="Q38" s="1106"/>
      <c r="R38" s="1106"/>
      <c r="S38" s="1108"/>
      <c r="T38" s="1106">
        <f t="shared" si="0"/>
        <v>1286.57485763</v>
      </c>
      <c r="U38" s="1107">
        <f>+T38/$T$47*100</f>
        <v>1.203937824084611</v>
      </c>
      <c r="V38" s="1190">
        <f>SUM(V39:V42)</f>
        <v>100</v>
      </c>
    </row>
    <row r="39" spans="1:22" s="1176" customFormat="1">
      <c r="A39" s="1179"/>
      <c r="B39" s="1195"/>
      <c r="C39" s="1202" t="s">
        <v>90</v>
      </c>
      <c r="D39" s="1111">
        <v>252.32530800000001</v>
      </c>
      <c r="E39" s="1111"/>
      <c r="F39" s="1110">
        <f>D39/$D$38*100</f>
        <v>100</v>
      </c>
      <c r="G39" s="1111"/>
      <c r="H39" s="1111"/>
      <c r="I39" s="1111"/>
      <c r="J39" s="1111"/>
      <c r="K39" s="1111"/>
      <c r="L39" s="1194">
        <v>19.958473999999999</v>
      </c>
      <c r="M39" s="1111"/>
      <c r="N39" s="1110">
        <f>L39/$L$38*100</f>
        <v>1.9297541881589493</v>
      </c>
      <c r="O39" s="1111"/>
      <c r="P39" s="1111"/>
      <c r="Q39" s="1111"/>
      <c r="R39" s="1111"/>
      <c r="S39" s="1111"/>
      <c r="T39" s="1111">
        <f t="shared" si="0"/>
        <v>272.28378200000003</v>
      </c>
      <c r="U39" s="1111"/>
      <c r="V39" s="1193">
        <f>+T39/$T$38*100</f>
        <v>21.163462070257932</v>
      </c>
    </row>
    <row r="40" spans="1:22" s="1176" customFormat="1">
      <c r="A40" s="1179"/>
      <c r="B40" s="1195"/>
      <c r="C40" s="1202" t="s">
        <v>88</v>
      </c>
      <c r="D40" s="1111">
        <v>0</v>
      </c>
      <c r="E40" s="1111"/>
      <c r="F40" s="1110">
        <f t="shared" ref="F40:F42" si="14">D40/$D$38*100</f>
        <v>0</v>
      </c>
      <c r="G40" s="1111"/>
      <c r="H40" s="1111"/>
      <c r="I40" s="1111"/>
      <c r="J40" s="1111"/>
      <c r="K40" s="1111"/>
      <c r="L40" s="1194">
        <v>853.032509</v>
      </c>
      <c r="M40" s="1111"/>
      <c r="N40" s="1110">
        <f t="shared" ref="N40:N42" si="15">L40/$L$38*100</f>
        <v>82.478402751557397</v>
      </c>
      <c r="O40" s="1111"/>
      <c r="P40" s="1111"/>
      <c r="Q40" s="1111"/>
      <c r="R40" s="1111"/>
      <c r="S40" s="1111"/>
      <c r="T40" s="1111">
        <f t="shared" si="0"/>
        <v>853.032509</v>
      </c>
      <c r="U40" s="1111"/>
      <c r="V40" s="1193">
        <f t="shared" ref="V40:V42" si="16">+T40/$T$38*100</f>
        <v>66.302594360608865</v>
      </c>
    </row>
    <row r="41" spans="1:22" s="1176" customFormat="1">
      <c r="A41" s="1179"/>
      <c r="B41" s="1191"/>
      <c r="C41" s="1202" t="s">
        <v>89</v>
      </c>
      <c r="D41" s="1111">
        <v>0</v>
      </c>
      <c r="E41" s="1111"/>
      <c r="F41" s="1110">
        <f t="shared" si="14"/>
        <v>0</v>
      </c>
      <c r="G41" s="1111"/>
      <c r="H41" s="1111"/>
      <c r="I41" s="1111"/>
      <c r="J41" s="1111"/>
      <c r="K41" s="1111"/>
      <c r="L41" s="1194">
        <v>157.43485063</v>
      </c>
      <c r="M41" s="1111"/>
      <c r="N41" s="1110">
        <f t="shared" si="15"/>
        <v>15.222133834752153</v>
      </c>
      <c r="O41" s="1111"/>
      <c r="P41" s="1111"/>
      <c r="Q41" s="1111"/>
      <c r="R41" s="1111"/>
      <c r="S41" s="1111"/>
      <c r="T41" s="1111">
        <f t="shared" si="0"/>
        <v>157.43485063</v>
      </c>
      <c r="U41" s="1111"/>
      <c r="V41" s="1193">
        <f t="shared" si="16"/>
        <v>12.236742362586721</v>
      </c>
    </row>
    <row r="42" spans="1:22" s="1176" customFormat="1">
      <c r="A42" s="1179"/>
      <c r="B42" s="1191"/>
      <c r="C42" s="1202" t="s">
        <v>41</v>
      </c>
      <c r="D42" s="1111">
        <v>0</v>
      </c>
      <c r="E42" s="1111"/>
      <c r="F42" s="1110">
        <f t="shared" si="14"/>
        <v>0</v>
      </c>
      <c r="G42" s="1111"/>
      <c r="H42" s="1111"/>
      <c r="I42" s="1111"/>
      <c r="J42" s="1111"/>
      <c r="K42" s="1111"/>
      <c r="L42" s="1194">
        <v>3.8237160000000001</v>
      </c>
      <c r="M42" s="1111"/>
      <c r="N42" s="1110">
        <f t="shared" si="15"/>
        <v>0.36970922553149038</v>
      </c>
      <c r="O42" s="1111"/>
      <c r="P42" s="1111"/>
      <c r="Q42" s="1111"/>
      <c r="R42" s="1111"/>
      <c r="S42" s="1111"/>
      <c r="T42" s="1111">
        <f t="shared" si="0"/>
        <v>3.8237160000000001</v>
      </c>
      <c r="U42" s="1111"/>
      <c r="V42" s="1193">
        <f t="shared" si="16"/>
        <v>0.29720120654647869</v>
      </c>
    </row>
    <row r="43" spans="1:22" s="1176" customFormat="1" ht="22.5" customHeight="1">
      <c r="A43" s="1180"/>
      <c r="B43" s="1189" t="s">
        <v>665</v>
      </c>
      <c r="C43" s="1208"/>
      <c r="D43" s="1106">
        <f>SUM(D44:D45)</f>
        <v>20515.112518000002</v>
      </c>
      <c r="E43" s="1107">
        <f>+D43/$D$47*100</f>
        <v>37.397842840431103</v>
      </c>
      <c r="F43" s="1107">
        <f>+F44+F45</f>
        <v>100</v>
      </c>
      <c r="G43" s="1108"/>
      <c r="H43" s="1106">
        <f>SUM(H44:H45)</f>
        <v>11321.684998999999</v>
      </c>
      <c r="I43" s="1107">
        <f>+H43/$H$47*100</f>
        <v>23.449416485451863</v>
      </c>
      <c r="J43" s="1106">
        <v>99.999999999999986</v>
      </c>
      <c r="K43" s="1108"/>
      <c r="L43" s="1106">
        <f>SUM(L44:L45)</f>
        <v>546.60202500000003</v>
      </c>
      <c r="M43" s="1107">
        <f>+L43/$L$47*100</f>
        <v>14.669227427867087</v>
      </c>
      <c r="N43" s="1107">
        <f>SUM(N44:N45)</f>
        <v>100</v>
      </c>
      <c r="O43" s="1106"/>
      <c r="P43" s="1106"/>
      <c r="Q43" s="1106"/>
      <c r="R43" s="1106"/>
      <c r="S43" s="1108"/>
      <c r="T43" s="1106">
        <f t="shared" si="0"/>
        <v>32383.399541999999</v>
      </c>
      <c r="U43" s="1107">
        <f>+T43/$T$47*100</f>
        <v>30.303405472167505</v>
      </c>
      <c r="V43" s="1190">
        <f>SUM(V44:V45)</f>
        <v>100</v>
      </c>
    </row>
    <row r="44" spans="1:22" s="1176" customFormat="1">
      <c r="A44" s="1179"/>
      <c r="B44" s="1191"/>
      <c r="C44" s="1202" t="s">
        <v>654</v>
      </c>
      <c r="D44" s="1111">
        <v>11116.501899999999</v>
      </c>
      <c r="E44" s="1111"/>
      <c r="F44" s="1110">
        <f>D44/$D$43*100</f>
        <v>54.186892176420464</v>
      </c>
      <c r="G44" s="1111"/>
      <c r="H44" s="1111">
        <v>10972.381221</v>
      </c>
      <c r="I44" s="1111"/>
      <c r="J44" s="1111">
        <v>97.556862278519915</v>
      </c>
      <c r="K44" s="1111"/>
      <c r="L44" s="1194">
        <v>475.06437399999999</v>
      </c>
      <c r="M44" s="1111"/>
      <c r="N44" s="1110">
        <f>L44/$L$43*100</f>
        <v>86.912296748260303</v>
      </c>
      <c r="O44" s="1111"/>
      <c r="P44" s="1123"/>
      <c r="Q44" s="1111"/>
      <c r="R44" s="1111"/>
      <c r="S44" s="1111"/>
      <c r="T44" s="1111">
        <f t="shared" si="0"/>
        <v>22563.947495</v>
      </c>
      <c r="U44" s="1111"/>
      <c r="V44" s="1193">
        <f>+T44/T43*100</f>
        <v>69.677513213939889</v>
      </c>
    </row>
    <row r="45" spans="1:22" s="1176" customFormat="1">
      <c r="A45" s="1181"/>
      <c r="B45" s="1191"/>
      <c r="C45" s="1206" t="s">
        <v>655</v>
      </c>
      <c r="D45" s="1111">
        <v>9398.6106180000024</v>
      </c>
      <c r="E45" s="1111"/>
      <c r="F45" s="1110">
        <f>D45/$D$43*100</f>
        <v>45.813107823579529</v>
      </c>
      <c r="G45" s="1111"/>
      <c r="H45" s="1111">
        <v>349.30377799999951</v>
      </c>
      <c r="I45" s="1111"/>
      <c r="J45" s="1111">
        <v>2.4431377214800727</v>
      </c>
      <c r="K45" s="1111"/>
      <c r="L45" s="1194">
        <v>71.537651000000039</v>
      </c>
      <c r="M45" s="1111"/>
      <c r="N45" s="1110">
        <f>L45/$L$43*100</f>
        <v>13.087703251739699</v>
      </c>
      <c r="O45" s="1111"/>
      <c r="P45" s="1111"/>
      <c r="Q45" s="1111"/>
      <c r="R45" s="1111"/>
      <c r="S45" s="1111"/>
      <c r="T45" s="1111">
        <f t="shared" si="0"/>
        <v>9819.4520470000025</v>
      </c>
      <c r="U45" s="1111"/>
      <c r="V45" s="1193">
        <f>T45/T43*100</f>
        <v>30.322486786060114</v>
      </c>
    </row>
    <row r="46" spans="1:22" s="1175" customFormat="1" ht="19.5">
      <c r="A46" s="1182"/>
      <c r="B46" s="1196" t="s">
        <v>554</v>
      </c>
      <c r="C46" s="1208"/>
      <c r="D46" s="1124">
        <v>1256.4623080000001</v>
      </c>
      <c r="E46" s="1107">
        <f>+D46/$D$47*100</f>
        <v>2.2904568467894642</v>
      </c>
      <c r="F46" s="1106"/>
      <c r="G46" s="1108"/>
      <c r="H46" s="1125">
        <v>0</v>
      </c>
      <c r="I46" s="1107">
        <f>+H46/$H$47*100</f>
        <v>0</v>
      </c>
      <c r="J46" s="1106"/>
      <c r="K46" s="1108"/>
      <c r="L46" s="1126">
        <v>2061.2321405899997</v>
      </c>
      <c r="M46" s="1107">
        <f>+L46/$L$47*100</f>
        <v>55.317546714072286</v>
      </c>
      <c r="N46" s="1107"/>
      <c r="O46" s="1106"/>
      <c r="P46" s="1106"/>
      <c r="Q46" s="1106"/>
      <c r="R46" s="1106"/>
      <c r="S46" s="1108"/>
      <c r="T46" s="1106">
        <f t="shared" si="0"/>
        <v>3317.6944485899999</v>
      </c>
      <c r="U46" s="1107">
        <f>+T46/$T$47*100</f>
        <v>3.1045980820509236</v>
      </c>
      <c r="V46" s="1197"/>
    </row>
    <row r="47" spans="1:22" s="1175" customFormat="1">
      <c r="A47" s="1183"/>
      <c r="B47" s="1198" t="s">
        <v>28</v>
      </c>
      <c r="C47" s="1207"/>
      <c r="D47" s="1108">
        <f>D43+D46+D38+D31+D25+D20+D10</f>
        <v>54856.406038000001</v>
      </c>
      <c r="E47" s="1127">
        <f>E43+E46+E38+E31+E25+E20+E10</f>
        <v>99.999999999999986</v>
      </c>
      <c r="F47" s="1108"/>
      <c r="G47" s="1108"/>
      <c r="H47" s="1108">
        <f>+H43+H46+H38+H31+H25+H20+H10</f>
        <v>48281.308006210005</v>
      </c>
      <c r="I47" s="1127">
        <f>I43+I46+I38+I31+I25+I20+I10</f>
        <v>99.999999999999986</v>
      </c>
      <c r="J47" s="1108"/>
      <c r="K47" s="1108"/>
      <c r="L47" s="1108">
        <f>+L43+L46+L38+L31+L25+L20+L10</f>
        <v>3726.18140722</v>
      </c>
      <c r="M47" s="1127">
        <f>M43+M46+M38+M31+M25+M20+M10</f>
        <v>100</v>
      </c>
      <c r="N47" s="1127"/>
      <c r="O47" s="1108"/>
      <c r="P47" s="1108"/>
      <c r="Q47" s="1108"/>
      <c r="R47" s="1108"/>
      <c r="S47" s="1108"/>
      <c r="T47" s="1108">
        <f t="shared" si="0"/>
        <v>106863.89545143</v>
      </c>
      <c r="U47" s="1127">
        <f>U43+U46+U38+U31+U25+U20+U10</f>
        <v>100</v>
      </c>
      <c r="V47" s="1199"/>
    </row>
    <row r="48" spans="1:22" s="1175" customFormat="1">
      <c r="A48" s="1183"/>
      <c r="B48" s="1189" t="s">
        <v>115</v>
      </c>
      <c r="C48" s="1208"/>
      <c r="D48" s="1106">
        <f>+D47/$T$47*100</f>
        <v>51.33296498903357</v>
      </c>
      <c r="E48" s="1106"/>
      <c r="F48" s="1106"/>
      <c r="G48" s="1200"/>
      <c r="H48" s="1106">
        <f>+H47/$T$47*100</f>
        <v>45.180187192552815</v>
      </c>
      <c r="I48" s="1106"/>
      <c r="J48" s="1106"/>
      <c r="K48" s="1200"/>
      <c r="L48" s="1106">
        <f>+L47/$T$47*100</f>
        <v>3.4868478184136213</v>
      </c>
      <c r="M48" s="1106"/>
      <c r="N48" s="1107"/>
      <c r="O48" s="1200"/>
      <c r="P48" s="1106"/>
      <c r="Q48" s="1106"/>
      <c r="R48" s="1106"/>
      <c r="S48" s="1200"/>
      <c r="T48" s="1107">
        <v>100</v>
      </c>
      <c r="U48" s="1106"/>
      <c r="V48" s="1197"/>
    </row>
    <row r="49" spans="1:22" s="1185" customFormat="1" ht="15.75">
      <c r="A49" s="1184"/>
      <c r="B49" s="1141" t="s">
        <v>555</v>
      </c>
      <c r="C49" s="1142"/>
      <c r="D49" s="1143"/>
      <c r="E49" s="1143"/>
      <c r="F49" s="1143"/>
      <c r="G49" s="1143"/>
      <c r="H49" s="1143"/>
      <c r="I49" s="1143"/>
      <c r="J49" s="1143"/>
      <c r="K49" s="1143"/>
      <c r="L49" s="1143"/>
      <c r="M49" s="1144"/>
      <c r="N49" s="1145"/>
      <c r="O49" s="1146"/>
      <c r="P49" s="1147"/>
      <c r="Q49" s="1148"/>
      <c r="R49" s="1149"/>
      <c r="S49" s="1149"/>
      <c r="T49" s="1149"/>
      <c r="U49" s="1149"/>
      <c r="V49" s="1149"/>
    </row>
    <row r="50" spans="1:22" s="1185" customFormat="1" ht="15.75">
      <c r="A50" s="1184"/>
      <c r="B50" s="1668" t="s">
        <v>552</v>
      </c>
      <c r="C50" s="1668"/>
      <c r="D50" s="1668"/>
      <c r="E50" s="1668"/>
      <c r="F50" s="1668"/>
      <c r="G50" s="1668"/>
      <c r="H50" s="1668"/>
      <c r="I50" s="1668"/>
      <c r="J50" s="1668"/>
      <c r="K50" s="1668"/>
      <c r="L50" s="1668"/>
      <c r="M50" s="1668"/>
      <c r="N50" s="1668"/>
      <c r="O50" s="1668"/>
      <c r="P50" s="1668"/>
      <c r="Q50" s="1668"/>
      <c r="R50" s="1668"/>
      <c r="S50" s="1668"/>
      <c r="T50" s="1668"/>
      <c r="U50" s="1668"/>
      <c r="V50" s="1668"/>
    </row>
    <row r="51" spans="1:22" s="1186" customFormat="1" ht="15.75">
      <c r="B51" s="1141" t="s">
        <v>553</v>
      </c>
      <c r="C51" s="1150"/>
      <c r="D51" s="1151"/>
      <c r="E51" s="1151"/>
      <c r="F51" s="1152"/>
      <c r="G51" s="1153"/>
      <c r="H51" s="1154"/>
      <c r="I51" s="1151"/>
      <c r="J51" s="1152"/>
      <c r="K51" s="1153"/>
      <c r="L51" s="1154"/>
      <c r="M51" s="1150"/>
      <c r="N51" s="1155"/>
      <c r="O51" s="1156"/>
      <c r="P51" s="1150"/>
      <c r="Q51" s="1150"/>
      <c r="R51" s="1150"/>
      <c r="S51" s="1156"/>
      <c r="T51" s="1150"/>
      <c r="U51" s="1150"/>
      <c r="V51" s="1150"/>
    </row>
    <row r="52" spans="1:22" s="1160" customFormat="1" ht="15.75">
      <c r="B52" s="1157"/>
      <c r="C52" s="1158"/>
      <c r="D52" s="1159"/>
      <c r="G52" s="1161"/>
      <c r="H52" s="1162"/>
      <c r="I52" s="1162"/>
      <c r="J52" s="1161"/>
      <c r="L52" s="278"/>
      <c r="M52" s="1161"/>
      <c r="N52" s="1163"/>
      <c r="O52" s="1161"/>
      <c r="P52" s="1161"/>
      <c r="Q52" s="1161"/>
      <c r="R52" s="1161"/>
      <c r="S52" s="1161"/>
    </row>
    <row r="53" spans="1:22" s="1160" customFormat="1" ht="15.75">
      <c r="B53" s="1157"/>
      <c r="C53" s="1158"/>
      <c r="D53" s="1164"/>
      <c r="G53" s="1161"/>
      <c r="H53" s="1162"/>
      <c r="I53" s="1162"/>
      <c r="J53" s="1161"/>
      <c r="L53" s="278"/>
      <c r="M53" s="1161"/>
      <c r="N53" s="1163"/>
      <c r="O53" s="1161"/>
      <c r="P53" s="1161"/>
      <c r="Q53" s="1161"/>
      <c r="R53" s="1161"/>
      <c r="S53" s="1161"/>
    </row>
    <row r="54" spans="1:22" s="1160" customFormat="1" ht="15.75">
      <c r="B54" s="1187"/>
      <c r="C54" s="1187"/>
      <c r="D54" s="1188"/>
      <c r="E54" s="1162"/>
      <c r="F54" s="1161"/>
      <c r="G54" s="1161"/>
      <c r="H54" s="1162"/>
      <c r="I54" s="1162"/>
      <c r="J54" s="1161"/>
      <c r="K54" s="1161"/>
      <c r="L54" s="1162"/>
      <c r="M54" s="1162"/>
      <c r="N54" s="1163"/>
      <c r="O54" s="1161"/>
      <c r="P54" s="1161"/>
      <c r="Q54" s="1161"/>
      <c r="R54" s="1161"/>
      <c r="S54" s="1161"/>
    </row>
    <row r="55" spans="1:22" s="1131" customFormat="1">
      <c r="B55" s="1135"/>
      <c r="C55" s="1136"/>
      <c r="D55" s="1128"/>
      <c r="E55" s="1133"/>
      <c r="F55" s="1132"/>
      <c r="G55" s="1132"/>
      <c r="H55" s="1133"/>
      <c r="I55" s="1133"/>
      <c r="J55" s="1132"/>
      <c r="K55" s="1132"/>
      <c r="L55" s="1133"/>
      <c r="M55" s="1133"/>
      <c r="N55" s="1134"/>
      <c r="O55" s="1132"/>
      <c r="P55" s="1132"/>
      <c r="Q55" s="1132"/>
      <c r="R55" s="1132"/>
      <c r="S55" s="1132"/>
    </row>
    <row r="56" spans="1:22" s="1131" customFormat="1">
      <c r="D56" s="1133"/>
      <c r="E56" s="1133"/>
      <c r="F56" s="1132"/>
      <c r="G56" s="1132"/>
      <c r="H56" s="1133"/>
      <c r="I56" s="1133"/>
      <c r="J56" s="1132"/>
      <c r="K56" s="1132"/>
      <c r="L56" s="1133"/>
      <c r="M56" s="1133"/>
      <c r="N56" s="1134"/>
      <c r="O56" s="1132"/>
      <c r="P56" s="1132"/>
      <c r="Q56" s="1132"/>
      <c r="R56" s="1132"/>
      <c r="S56" s="1132"/>
    </row>
    <row r="57" spans="1:22" s="1131" customFormat="1">
      <c r="D57" s="1133"/>
      <c r="E57" s="1133"/>
      <c r="F57" s="1132"/>
      <c r="G57" s="1132"/>
      <c r="H57" s="1133"/>
      <c r="I57" s="1133"/>
      <c r="J57" s="1132"/>
      <c r="K57" s="1132"/>
      <c r="L57" s="1133"/>
      <c r="M57" s="1133"/>
      <c r="N57" s="1134"/>
      <c r="O57" s="1132"/>
      <c r="P57" s="1132"/>
      <c r="Q57" s="1132"/>
      <c r="R57" s="1132"/>
      <c r="S57" s="1132"/>
    </row>
  </sheetData>
  <mergeCells count="9">
    <mergeCell ref="B50:V50"/>
    <mergeCell ref="B25:C25"/>
    <mergeCell ref="B8:C8"/>
    <mergeCell ref="B9:C9"/>
    <mergeCell ref="D8:F8"/>
    <mergeCell ref="H8:J8"/>
    <mergeCell ref="L8:N8"/>
    <mergeCell ref="P8:R8"/>
    <mergeCell ref="T8:V8"/>
  </mergeCells>
  <pageMargins left="0.19685039370078741" right="0.15748031496062992" top="0.47244094488188981" bottom="0.39370078740157483" header="0.31496062992125984" footer="0.31496062992125984"/>
  <pageSetup paperSize="9" scale="65" orientation="landscape" r:id="rId1"/>
  <ignoredErrors>
    <ignoredError sqref="E20:E31 E10:G10 I25 M20 M43 M38" formula="1"/>
    <ignoredError sqref="D38:D43 L25 H31 H43 L43" formulaRange="1"/>
    <ignoredError sqref="H10" formula="1" formulaRange="1"/>
  </ignoredError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tint="-0.14999847407452621"/>
  </sheetPr>
  <dimension ref="A5:N34"/>
  <sheetViews>
    <sheetView showGridLines="0" topLeftCell="A7" zoomScaleNormal="100" zoomScaleSheetLayoutView="100" zoomScalePageLayoutView="76" workbookViewId="0">
      <selection activeCell="E24" sqref="E24"/>
    </sheetView>
  </sheetViews>
  <sheetFormatPr baseColWidth="10" defaultColWidth="10.85546875" defaultRowHeight="23.25"/>
  <cols>
    <col min="1" max="1" width="10.7109375" style="64" customWidth="1"/>
    <col min="2" max="2" width="27.7109375" style="65" customWidth="1"/>
    <col min="3" max="3" width="10.7109375" style="65" customWidth="1"/>
    <col min="4" max="4" width="12" style="65" bestFit="1" customWidth="1"/>
    <col min="5" max="8" width="10.7109375" style="65" customWidth="1"/>
    <col min="9" max="9" width="12" style="65" bestFit="1" customWidth="1"/>
    <col min="10" max="11" width="11.7109375" style="65" customWidth="1"/>
    <col min="12" max="12" width="12.140625" style="65" customWidth="1"/>
    <col min="13" max="192" width="8.7109375" style="65" customWidth="1"/>
    <col min="193" max="16384" width="10.85546875" style="65"/>
  </cols>
  <sheetData>
    <row r="5" spans="1:12" s="1080" customFormat="1" ht="18">
      <c r="A5" s="1214"/>
      <c r="B5" s="598" t="s">
        <v>556</v>
      </c>
      <c r="C5" s="597"/>
      <c r="D5" s="597"/>
      <c r="E5" s="597"/>
      <c r="F5" s="597"/>
      <c r="G5" s="597"/>
      <c r="H5" s="597"/>
      <c r="I5" s="597"/>
      <c r="J5" s="597"/>
      <c r="K5" s="597"/>
      <c r="L5" s="599"/>
    </row>
    <row r="6" spans="1:12" s="1080" customFormat="1" ht="17.25" customHeight="1">
      <c r="B6" s="600" t="s">
        <v>116</v>
      </c>
      <c r="C6" s="601"/>
      <c r="D6" s="601"/>
      <c r="E6" s="601"/>
      <c r="F6" s="601"/>
      <c r="G6" s="601"/>
      <c r="H6" s="601"/>
      <c r="I6" s="601"/>
      <c r="J6" s="601"/>
      <c r="K6" s="601"/>
      <c r="L6" s="602"/>
    </row>
    <row r="7" spans="1:12" s="829" customFormat="1" ht="17.25" customHeight="1">
      <c r="B7" s="831"/>
      <c r="C7" s="832"/>
      <c r="D7" s="832"/>
      <c r="E7" s="832"/>
      <c r="F7" s="832"/>
      <c r="G7" s="832"/>
      <c r="H7" s="832"/>
      <c r="I7" s="832"/>
      <c r="J7" s="832"/>
      <c r="K7" s="832"/>
      <c r="L7" s="832"/>
    </row>
    <row r="8" spans="1:12" ht="24" customHeight="1">
      <c r="B8" s="606" t="s">
        <v>117</v>
      </c>
      <c r="C8" s="603">
        <v>2013</v>
      </c>
      <c r="D8" s="603">
        <v>2014</v>
      </c>
      <c r="E8" s="603">
        <v>2015</v>
      </c>
      <c r="F8" s="603">
        <v>2016</v>
      </c>
      <c r="G8" s="603">
        <v>2017</v>
      </c>
      <c r="H8" s="603">
        <v>2018</v>
      </c>
      <c r="I8" s="603">
        <v>2019</v>
      </c>
      <c r="J8" s="603">
        <v>2020</v>
      </c>
      <c r="K8" s="603">
        <v>2021</v>
      </c>
      <c r="L8" s="604">
        <v>2022</v>
      </c>
    </row>
    <row r="9" spans="1:12" ht="24" customHeight="1">
      <c r="B9" s="855" t="s">
        <v>557</v>
      </c>
      <c r="C9" s="1215">
        <v>109608</v>
      </c>
      <c r="D9" s="1215">
        <v>112502</v>
      </c>
      <c r="E9" s="1215">
        <v>115220</v>
      </c>
      <c r="F9" s="1215">
        <v>126093</v>
      </c>
      <c r="G9" s="1215">
        <v>127306</v>
      </c>
      <c r="H9" s="1215">
        <v>144459</v>
      </c>
      <c r="I9" s="1215">
        <v>149971</v>
      </c>
      <c r="J9" s="1215">
        <v>169901</v>
      </c>
      <c r="K9" s="1215">
        <v>161885</v>
      </c>
      <c r="L9" s="1216">
        <v>169938</v>
      </c>
    </row>
    <row r="10" spans="1:12" ht="24" customHeight="1">
      <c r="B10" s="856" t="s">
        <v>558</v>
      </c>
      <c r="C10" s="1210">
        <v>32745.889752267201</v>
      </c>
      <c r="D10" s="1210">
        <v>33186.295651808403</v>
      </c>
      <c r="E10" s="1211">
        <v>34098.523885239898</v>
      </c>
      <c r="F10" s="1211">
        <v>37667.817434377001</v>
      </c>
      <c r="G10" s="1211">
        <v>40496.077100804301</v>
      </c>
      <c r="H10" s="1211">
        <v>43184.487999822202</v>
      </c>
      <c r="I10" s="1211">
        <v>46680.17</v>
      </c>
      <c r="J10" s="1211">
        <v>51265.404659600703</v>
      </c>
      <c r="K10" s="1211">
        <v>54926.767044846798</v>
      </c>
      <c r="L10" s="1217">
        <v>59293.6036727311</v>
      </c>
    </row>
    <row r="11" spans="1:12" ht="24" customHeight="1">
      <c r="B11" s="856" t="s">
        <v>559</v>
      </c>
      <c r="C11" s="1210">
        <v>35633.482353323903</v>
      </c>
      <c r="D11" s="1210">
        <v>35431.804401494999</v>
      </c>
      <c r="E11" s="1210">
        <v>33610.379105097898</v>
      </c>
      <c r="F11" s="1210">
        <v>33802.8950109625</v>
      </c>
      <c r="G11" s="1210">
        <v>42399.677583989404</v>
      </c>
      <c r="H11" s="1210">
        <v>45814.118534172798</v>
      </c>
      <c r="I11" s="1210">
        <v>54996.034578952203</v>
      </c>
      <c r="J11" s="1210">
        <v>89617.4744569873</v>
      </c>
      <c r="K11" s="1210">
        <v>79944.472762883495</v>
      </c>
      <c r="L11" s="1218">
        <v>98423.615853007403</v>
      </c>
    </row>
    <row r="12" spans="1:12" ht="24" customHeight="1">
      <c r="B12" s="856" t="s">
        <v>560</v>
      </c>
      <c r="C12" s="1210">
        <v>18457.129996381402</v>
      </c>
      <c r="D12" s="1210">
        <v>18349.237624799502</v>
      </c>
      <c r="E12" s="1210">
        <v>17526.379081413299</v>
      </c>
      <c r="F12" s="1210">
        <v>18009.458062687601</v>
      </c>
      <c r="G12" s="1210">
        <v>19150.376726375802</v>
      </c>
      <c r="H12" s="1210">
        <v>20577.946730861</v>
      </c>
      <c r="I12" s="1210">
        <v>22591.237073723802</v>
      </c>
      <c r="J12" s="1210">
        <v>23941.6067342186</v>
      </c>
      <c r="K12" s="1210">
        <v>24566.933745126</v>
      </c>
      <c r="L12" s="1218" t="s">
        <v>319</v>
      </c>
    </row>
    <row r="13" spans="1:12" ht="24" customHeight="1">
      <c r="B13" s="856" t="s">
        <v>561</v>
      </c>
      <c r="C13" s="1210">
        <v>14362.7890465988</v>
      </c>
      <c r="D13" s="1210">
        <v>14571.5435585379</v>
      </c>
      <c r="E13" s="1210">
        <v>14608.7421605005</v>
      </c>
      <c r="F13" s="1210">
        <v>15006.911975582399</v>
      </c>
      <c r="G13" s="1210">
        <v>15999.978147853401</v>
      </c>
      <c r="H13" s="1210">
        <v>17184.4578307626</v>
      </c>
      <c r="I13" s="1210">
        <v>17920.117475305298</v>
      </c>
      <c r="J13" s="1210">
        <v>20402.818704787202</v>
      </c>
      <c r="K13" s="1210" t="s">
        <v>319</v>
      </c>
      <c r="L13" s="1218" t="s">
        <v>319</v>
      </c>
    </row>
    <row r="14" spans="1:12" ht="24" customHeight="1">
      <c r="B14" s="857" t="s">
        <v>124</v>
      </c>
      <c r="C14" s="1210">
        <v>21804.090456140399</v>
      </c>
      <c r="D14" s="1210">
        <v>20823.653985274999</v>
      </c>
      <c r="E14" s="1210">
        <v>18647.866132810101</v>
      </c>
      <c r="F14" s="1210">
        <v>16646.688439842001</v>
      </c>
      <c r="G14" s="1210">
        <v>15664.042828477001</v>
      </c>
      <c r="H14" s="1210">
        <v>17132.133391372099</v>
      </c>
      <c r="I14" s="1210">
        <v>19693.7456643855</v>
      </c>
      <c r="J14" s="1210">
        <v>22439.2793033704</v>
      </c>
      <c r="K14" s="1210" t="s">
        <v>319</v>
      </c>
      <c r="L14" s="1218" t="s">
        <v>319</v>
      </c>
    </row>
    <row r="15" spans="1:12" ht="24" customHeight="1">
      <c r="B15" s="856" t="s">
        <v>562</v>
      </c>
      <c r="C15" s="1210">
        <v>8420.5348720190996</v>
      </c>
      <c r="D15" s="1210">
        <v>8721.3509954826295</v>
      </c>
      <c r="E15" s="1210">
        <v>9089.7830047475109</v>
      </c>
      <c r="F15" s="1210">
        <v>9422.4040802585296</v>
      </c>
      <c r="G15" s="1210">
        <v>9505.6429618292495</v>
      </c>
      <c r="H15" s="1210">
        <v>9921.9887828308802</v>
      </c>
      <c r="I15" s="1210">
        <v>10575.735702502099</v>
      </c>
      <c r="J15" s="1210">
        <v>11205.6450123737</v>
      </c>
      <c r="K15" s="1210">
        <v>11966.7793444872</v>
      </c>
      <c r="L15" s="1218" t="s">
        <v>319</v>
      </c>
    </row>
    <row r="16" spans="1:12" ht="24" customHeight="1">
      <c r="B16" s="856" t="s">
        <v>126</v>
      </c>
      <c r="C16" s="1210">
        <v>7233.0546321845504</v>
      </c>
      <c r="D16" s="1210">
        <v>7192.0110997967204</v>
      </c>
      <c r="E16" s="1210">
        <v>7434.9476263801998</v>
      </c>
      <c r="F16" s="1210">
        <v>7647.0343268369697</v>
      </c>
      <c r="G16" s="1210">
        <v>7817.04029329689</v>
      </c>
      <c r="H16" s="1210">
        <v>7643.1081349522001</v>
      </c>
      <c r="I16" s="1210">
        <v>8097.8329260696701</v>
      </c>
      <c r="J16" s="1210">
        <v>8177.1529294274296</v>
      </c>
      <c r="K16" s="1210">
        <v>8146.3880675471501</v>
      </c>
      <c r="L16" s="1218" t="s">
        <v>319</v>
      </c>
    </row>
    <row r="17" spans="1:14" ht="24" customHeight="1">
      <c r="B17" s="857" t="s">
        <v>563</v>
      </c>
      <c r="C17" s="1210">
        <v>6403.2014949821596</v>
      </c>
      <c r="D17" s="1210">
        <v>6095.5145159406502</v>
      </c>
      <c r="E17" s="1210">
        <v>6913.4093948501504</v>
      </c>
      <c r="F17" s="1210">
        <v>7345.3716773808701</v>
      </c>
      <c r="G17" s="1210">
        <v>7738.6994860267296</v>
      </c>
      <c r="H17" s="1210">
        <v>7977.6808250753802</v>
      </c>
      <c r="I17" s="1210">
        <v>8006.1813200276702</v>
      </c>
      <c r="J17" s="1210">
        <v>6621.2738019508197</v>
      </c>
      <c r="K17" s="1210">
        <v>7209.54801843936</v>
      </c>
      <c r="L17" s="1218">
        <v>5223.0693057497801</v>
      </c>
    </row>
    <row r="18" spans="1:14" ht="24" customHeight="1">
      <c r="B18" s="858" t="s">
        <v>564</v>
      </c>
      <c r="C18" s="1212">
        <v>6320.9550027396899</v>
      </c>
      <c r="D18" s="1212">
        <v>7184.7281961451599</v>
      </c>
      <c r="E18" s="1212">
        <v>7092.3000537569797</v>
      </c>
      <c r="F18" s="1212">
        <v>6597.5560041758599</v>
      </c>
      <c r="G18" s="1212">
        <v>5669.5111106393897</v>
      </c>
      <c r="H18" s="1212">
        <v>5520.0253826000398</v>
      </c>
      <c r="I18" s="1212">
        <v>4993.0256037628697</v>
      </c>
      <c r="J18" s="1212">
        <v>4899.1944149719702</v>
      </c>
      <c r="K18" s="1212">
        <v>5039.0262237903798</v>
      </c>
      <c r="L18" s="1219">
        <v>5609.3264827086005</v>
      </c>
    </row>
    <row r="19" spans="1:14">
      <c r="B19" s="856" t="s">
        <v>565</v>
      </c>
      <c r="C19" s="1210">
        <v>1686.1280772605101</v>
      </c>
      <c r="D19" s="1210">
        <v>1749.9295185394501</v>
      </c>
      <c r="E19" s="1210">
        <v>1837.6243479285599</v>
      </c>
      <c r="F19" s="1210">
        <v>1997.4336884970301</v>
      </c>
      <c r="G19" s="1210">
        <v>2062.2751591573401</v>
      </c>
      <c r="H19" s="1210">
        <v>2173.3081886599002</v>
      </c>
      <c r="I19" s="1210">
        <v>2236.8920291609502</v>
      </c>
      <c r="J19" s="1210">
        <v>2458.8477724377499</v>
      </c>
      <c r="K19" s="1210">
        <v>2319.59410561609</v>
      </c>
      <c r="L19" s="1218" t="s">
        <v>319</v>
      </c>
    </row>
    <row r="20" spans="1:14">
      <c r="B20" s="859" t="s">
        <v>129</v>
      </c>
      <c r="C20" s="1213">
        <v>801.38788931462</v>
      </c>
      <c r="D20" s="1213">
        <v>843.31452279939299</v>
      </c>
      <c r="E20" s="1213">
        <v>822.06005247303005</v>
      </c>
      <c r="F20" s="1213">
        <v>936.82193196486605</v>
      </c>
      <c r="G20" s="1213">
        <v>976.52200199896504</v>
      </c>
      <c r="H20" s="1213">
        <v>1045.41505751829</v>
      </c>
      <c r="I20" s="1213">
        <v>1017.88957157171</v>
      </c>
      <c r="J20" s="1213" t="s">
        <v>319</v>
      </c>
      <c r="K20" s="1213" t="s">
        <v>319</v>
      </c>
      <c r="L20" s="1220" t="s">
        <v>319</v>
      </c>
    </row>
    <row r="21" spans="1:14" s="780" customFormat="1" ht="15.75">
      <c r="A21" s="839"/>
      <c r="B21" s="216" t="s">
        <v>130</v>
      </c>
      <c r="L21" s="1054"/>
      <c r="M21" s="1054"/>
      <c r="N21" s="1054"/>
    </row>
    <row r="22" spans="1:14" s="780" customFormat="1" ht="15.75">
      <c r="A22" s="839"/>
      <c r="B22" s="624" t="s">
        <v>566</v>
      </c>
      <c r="L22" s="1054"/>
      <c r="M22" s="1054"/>
      <c r="N22" s="1054"/>
    </row>
    <row r="23" spans="1:14" s="780" customFormat="1" ht="15.75">
      <c r="A23" s="839"/>
      <c r="B23" s="624" t="s">
        <v>766</v>
      </c>
      <c r="L23" s="1054"/>
      <c r="M23" s="1054"/>
      <c r="N23" s="1054"/>
    </row>
    <row r="24" spans="1:14" s="780" customFormat="1" ht="15.75">
      <c r="A24" s="839"/>
      <c r="B24" s="780" t="s">
        <v>567</v>
      </c>
      <c r="C24" s="1221"/>
      <c r="D24" s="1221"/>
      <c r="E24" s="1221"/>
      <c r="F24" s="1221"/>
      <c r="G24" s="1221"/>
      <c r="H24" s="1221"/>
      <c r="I24" s="1221"/>
      <c r="J24" s="1221"/>
      <c r="L24" s="1054"/>
      <c r="M24" s="1054"/>
      <c r="N24" s="1054"/>
    </row>
    <row r="25" spans="1:14" s="780" customFormat="1" ht="15.75">
      <c r="A25" s="839"/>
      <c r="B25" s="780" t="s">
        <v>568</v>
      </c>
      <c r="C25" s="1221"/>
      <c r="D25" s="1221"/>
      <c r="E25" s="1221"/>
      <c r="F25" s="1221"/>
      <c r="G25" s="1221"/>
      <c r="H25" s="1221"/>
      <c r="I25" s="1221"/>
      <c r="J25" s="1221"/>
      <c r="L25" s="1054"/>
      <c r="M25" s="1054"/>
      <c r="N25" s="1054"/>
    </row>
    <row r="26" spans="1:14" s="780" customFormat="1" ht="15.75">
      <c r="A26" s="839"/>
      <c r="B26" s="780" t="s">
        <v>569</v>
      </c>
    </row>
    <row r="27" spans="1:14" s="780" customFormat="1" ht="15.75">
      <c r="A27" s="839"/>
      <c r="B27" s="780" t="s">
        <v>570</v>
      </c>
    </row>
    <row r="28" spans="1:14" s="780" customFormat="1" ht="15.75">
      <c r="A28" s="839"/>
      <c r="B28" s="780" t="s">
        <v>571</v>
      </c>
    </row>
    <row r="29" spans="1:14" s="780" customFormat="1" ht="15.75">
      <c r="A29" s="839"/>
      <c r="B29" s="780" t="s">
        <v>572</v>
      </c>
    </row>
    <row r="30" spans="1:14" s="780" customFormat="1" ht="15.75">
      <c r="A30" s="839"/>
    </row>
    <row r="31" spans="1:14" s="780" customFormat="1" ht="15.75">
      <c r="A31" s="839"/>
    </row>
    <row r="32" spans="1:14" s="780" customFormat="1" ht="15.75">
      <c r="A32" s="839"/>
    </row>
    <row r="33" spans="1:1" s="780" customFormat="1" ht="15.75">
      <c r="A33" s="839"/>
    </row>
    <row r="34" spans="1:1" s="780" customFormat="1" ht="15.75">
      <c r="A34" s="839"/>
    </row>
  </sheetData>
  <sortState xmlns:xlrd2="http://schemas.microsoft.com/office/spreadsheetml/2017/richdata2" ref="B9:J20">
    <sortCondition descending="1" ref="I9:I20"/>
  </sortState>
  <printOptions gridLinesSet="0"/>
  <pageMargins left="0.17" right="0.28000000000000003" top="0.78740157480314965" bottom="0.51181102362204722" header="0.78740157480314965" footer="0.51181102362204722"/>
  <pageSetup scale="80" firstPageNumber="25" orientation="landscape"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7EA6A-D4F5-4DFD-8CB6-598724AB4A12}">
  <sheetPr>
    <tabColor theme="0" tint="-0.14999847407452621"/>
  </sheetPr>
  <dimension ref="B1:E1703"/>
  <sheetViews>
    <sheetView showGridLines="0" zoomScaleNormal="100" workbookViewId="0">
      <selection activeCell="K15" sqref="K15"/>
    </sheetView>
  </sheetViews>
  <sheetFormatPr baseColWidth="10" defaultColWidth="10.85546875" defaultRowHeight="23.25"/>
  <cols>
    <col min="1" max="1" width="10.7109375" style="1" customWidth="1"/>
    <col min="2" max="2" width="15.7109375" style="1" customWidth="1"/>
    <col min="3" max="3" width="36.5703125" style="1" customWidth="1"/>
    <col min="4" max="4" width="28.7109375" style="1" customWidth="1"/>
    <col min="5" max="5" width="20.7109375" style="1" customWidth="1"/>
    <col min="6" max="204" width="8.7109375" style="1" customWidth="1"/>
    <col min="205" max="16384" width="10.85546875" style="1"/>
  </cols>
  <sheetData>
    <row r="1" spans="2:5" ht="20.100000000000001" customHeight="1"/>
    <row r="2" spans="2:5" ht="20.100000000000001" customHeight="1"/>
    <row r="3" spans="2:5" ht="20.100000000000001" customHeight="1"/>
    <row r="4" spans="2:5" ht="20.100000000000001" customHeight="1">
      <c r="B4" s="6"/>
    </row>
    <row r="5" spans="2:5">
      <c r="B5" s="598" t="s">
        <v>573</v>
      </c>
      <c r="C5" s="597"/>
      <c r="D5" s="597"/>
      <c r="E5" s="599"/>
    </row>
    <row r="6" spans="2:5">
      <c r="B6" s="600" t="s">
        <v>2</v>
      </c>
      <c r="C6" s="601"/>
      <c r="D6" s="601"/>
      <c r="E6" s="602"/>
    </row>
    <row r="7" spans="2:5" s="872" customFormat="1" ht="20.100000000000001" customHeight="1">
      <c r="B7" s="873"/>
      <c r="C7" s="873"/>
      <c r="D7" s="873"/>
      <c r="E7" s="873"/>
    </row>
    <row r="8" spans="2:5" ht="35.25" customHeight="1">
      <c r="B8" s="1100" t="s">
        <v>132</v>
      </c>
      <c r="C8" s="1098" t="s">
        <v>654</v>
      </c>
      <c r="D8" s="1098" t="s">
        <v>655</v>
      </c>
      <c r="E8" s="1099" t="s">
        <v>53</v>
      </c>
    </row>
    <row r="9" spans="2:5" ht="20.100000000000001" customHeight="1">
      <c r="B9" s="860">
        <v>2013</v>
      </c>
      <c r="C9" s="861">
        <v>18421.322767520003</v>
      </c>
      <c r="D9" s="861">
        <v>9089.2052773499945</v>
      </c>
      <c r="E9" s="1560">
        <v>27510.52804487</v>
      </c>
    </row>
    <row r="10" spans="2:5" ht="20.100000000000001" customHeight="1">
      <c r="B10" s="860">
        <v>2014</v>
      </c>
      <c r="C10" s="861">
        <v>23903.461595509998</v>
      </c>
      <c r="D10" s="861">
        <v>9756.6738715299944</v>
      </c>
      <c r="E10" s="1560">
        <v>33660.135467039989</v>
      </c>
    </row>
    <row r="11" spans="2:5" ht="20.100000000000001" customHeight="1">
      <c r="B11" s="860">
        <v>2015</v>
      </c>
      <c r="C11" s="861">
        <v>25109.257735479998</v>
      </c>
      <c r="D11" s="861">
        <v>10161.391829820004</v>
      </c>
      <c r="E11" s="1560">
        <v>35270.649565300002</v>
      </c>
    </row>
    <row r="12" spans="2:5" ht="20.100000000000001" customHeight="1">
      <c r="B12" s="860">
        <v>2016</v>
      </c>
      <c r="C12" s="861">
        <v>25180.467434309998</v>
      </c>
      <c r="D12" s="861">
        <v>10069.482352449997</v>
      </c>
      <c r="E12" s="1560">
        <v>35249.949786759993</v>
      </c>
    </row>
    <row r="13" spans="2:5" ht="20.100000000000001" customHeight="1">
      <c r="B13" s="860">
        <v>2017</v>
      </c>
      <c r="C13" s="861">
        <v>21398.6254744</v>
      </c>
      <c r="D13" s="861">
        <v>8603.3315942700083</v>
      </c>
      <c r="E13" s="1560">
        <v>30001.95706867001</v>
      </c>
    </row>
    <row r="14" spans="2:5" ht="20.100000000000001" customHeight="1">
      <c r="B14" s="860">
        <v>2018</v>
      </c>
      <c r="C14" s="862">
        <v>21512.395740990003</v>
      </c>
      <c r="D14" s="861">
        <v>8756.8081946200036</v>
      </c>
      <c r="E14" s="1560">
        <v>30269.203935610007</v>
      </c>
    </row>
    <row r="15" spans="2:5" ht="20.100000000000001" customHeight="1">
      <c r="B15" s="860">
        <v>2019</v>
      </c>
      <c r="C15" s="862">
        <v>19582.823754660003</v>
      </c>
      <c r="D15" s="861">
        <v>8007.7122438600009</v>
      </c>
      <c r="E15" s="1560">
        <v>27590.535998520005</v>
      </c>
    </row>
    <row r="16" spans="2:5" ht="20.100000000000001" customHeight="1">
      <c r="B16" s="860">
        <v>2020</v>
      </c>
      <c r="C16" s="862">
        <v>19847.482493469997</v>
      </c>
      <c r="D16" s="861">
        <v>9076.5623105499963</v>
      </c>
      <c r="E16" s="1560">
        <v>28924.044804019992</v>
      </c>
    </row>
    <row r="17" spans="2:5" ht="20.100000000000001" customHeight="1">
      <c r="B17" s="860">
        <v>2021</v>
      </c>
      <c r="C17" s="862">
        <v>20262.049666999999</v>
      </c>
      <c r="D17" s="861">
        <v>11275.34953</v>
      </c>
      <c r="E17" s="1560">
        <v>31537.399196999999</v>
      </c>
    </row>
    <row r="18" spans="2:5" ht="20.100000000000001" customHeight="1">
      <c r="B18" s="863">
        <v>2022</v>
      </c>
      <c r="C18" s="864">
        <v>22563.947495</v>
      </c>
      <c r="D18" s="865">
        <v>9819.4520470000007</v>
      </c>
      <c r="E18" s="1561">
        <v>32383.399541999999</v>
      </c>
    </row>
    <row r="19" spans="2:5" s="24" customFormat="1" ht="20.100000000000001" customHeight="1">
      <c r="B19" s="1544" t="s">
        <v>510</v>
      </c>
      <c r="C19" s="867"/>
      <c r="D19" s="868"/>
      <c r="E19" s="869"/>
    </row>
    <row r="20" spans="2:5" s="24" customFormat="1" ht="15.75">
      <c r="B20" s="5"/>
      <c r="C20" s="3"/>
      <c r="D20" s="870"/>
    </row>
    <row r="21" spans="2:5" s="24" customFormat="1" ht="15.75">
      <c r="B21" s="3"/>
      <c r="C21" s="871"/>
      <c r="D21" s="871"/>
      <c r="E21" s="871"/>
    </row>
    <row r="22" spans="2:5" s="24" customFormat="1" ht="15.75">
      <c r="C22" s="871"/>
      <c r="D22" s="871"/>
      <c r="E22" s="871"/>
    </row>
    <row r="23" spans="2:5">
      <c r="C23" s="2"/>
      <c r="D23" s="2"/>
      <c r="E23" s="2"/>
    </row>
    <row r="24" spans="2:5">
      <c r="C24" s="2"/>
      <c r="D24" s="2"/>
      <c r="E24" s="2"/>
    </row>
    <row r="25" spans="2:5">
      <c r="C25" s="2"/>
      <c r="D25" s="2"/>
      <c r="E25" s="2"/>
    </row>
    <row r="26" spans="2:5">
      <c r="C26" s="2"/>
      <c r="D26" s="2"/>
      <c r="E26" s="2"/>
    </row>
    <row r="27" spans="2:5">
      <c r="C27" s="2"/>
      <c r="D27" s="2"/>
      <c r="E27" s="2"/>
    </row>
    <row r="28" spans="2:5">
      <c r="C28" s="2"/>
      <c r="D28" s="2"/>
      <c r="E28" s="2"/>
    </row>
    <row r="29" spans="2:5">
      <c r="C29" s="2"/>
      <c r="D29" s="2"/>
      <c r="E29" s="2"/>
    </row>
    <row r="30" spans="2:5">
      <c r="C30" s="2"/>
      <c r="D30" s="2"/>
      <c r="E30" s="2"/>
    </row>
    <row r="31" spans="2:5">
      <c r="C31" s="2"/>
      <c r="D31" s="2"/>
      <c r="E31" s="2"/>
    </row>
    <row r="32" spans="2:5">
      <c r="C32" s="2"/>
      <c r="D32" s="2"/>
      <c r="E32" s="2"/>
    </row>
    <row r="33" spans="3:5">
      <c r="C33" s="2"/>
      <c r="D33" s="2"/>
      <c r="E33" s="2"/>
    </row>
    <row r="34" spans="3:5">
      <c r="C34" s="2"/>
      <c r="D34" s="2"/>
      <c r="E34" s="2"/>
    </row>
    <row r="35" spans="3:5">
      <c r="C35" s="2"/>
      <c r="D35" s="2"/>
      <c r="E35" s="2"/>
    </row>
    <row r="36" spans="3:5">
      <c r="C36" s="2"/>
      <c r="D36" s="2"/>
      <c r="E36" s="2"/>
    </row>
    <row r="37" spans="3:5">
      <c r="C37" s="2"/>
      <c r="D37" s="2"/>
      <c r="E37" s="2"/>
    </row>
    <row r="38" spans="3:5">
      <c r="C38" s="2"/>
      <c r="D38" s="2"/>
      <c r="E38" s="2"/>
    </row>
    <row r="39" spans="3:5">
      <c r="C39" s="2"/>
      <c r="D39" s="2"/>
      <c r="E39" s="2"/>
    </row>
    <row r="40" spans="3:5">
      <c r="C40" s="2"/>
      <c r="D40" s="2"/>
      <c r="E40" s="2"/>
    </row>
    <row r="41" spans="3:5">
      <c r="C41" s="2"/>
      <c r="D41" s="2"/>
      <c r="E41" s="2"/>
    </row>
    <row r="42" spans="3:5">
      <c r="C42" s="2"/>
      <c r="D42" s="2"/>
      <c r="E42" s="2"/>
    </row>
    <row r="43" spans="3:5">
      <c r="C43" s="2"/>
      <c r="D43" s="2"/>
      <c r="E43" s="2"/>
    </row>
    <row r="44" spans="3:5">
      <c r="C44" s="2"/>
      <c r="D44" s="2"/>
      <c r="E44" s="2"/>
    </row>
    <row r="45" spans="3:5">
      <c r="C45" s="2"/>
      <c r="D45" s="2"/>
      <c r="E45" s="2"/>
    </row>
    <row r="46" spans="3:5">
      <c r="C46" s="2"/>
      <c r="D46" s="2"/>
      <c r="E46" s="2"/>
    </row>
    <row r="47" spans="3:5">
      <c r="C47" s="2"/>
      <c r="D47" s="2"/>
      <c r="E47" s="2"/>
    </row>
    <row r="48" spans="3:5">
      <c r="C48" s="2"/>
      <c r="D48" s="2"/>
      <c r="E48" s="2"/>
    </row>
    <row r="49" spans="3:5">
      <c r="C49" s="2"/>
      <c r="D49" s="2"/>
      <c r="E49" s="2"/>
    </row>
    <row r="50" spans="3:5">
      <c r="C50" s="2"/>
      <c r="D50" s="2"/>
      <c r="E50" s="2"/>
    </row>
    <row r="51" spans="3:5">
      <c r="C51" s="2"/>
      <c r="D51" s="2"/>
      <c r="E51" s="2"/>
    </row>
    <row r="52" spans="3:5">
      <c r="C52" s="2"/>
      <c r="D52" s="2"/>
      <c r="E52" s="2"/>
    </row>
    <row r="53" spans="3:5">
      <c r="C53" s="2"/>
      <c r="D53" s="2"/>
      <c r="E53" s="2"/>
    </row>
    <row r="54" spans="3:5">
      <c r="C54" s="2"/>
      <c r="D54" s="2"/>
      <c r="E54" s="2"/>
    </row>
    <row r="55" spans="3:5">
      <c r="C55" s="2"/>
      <c r="D55" s="2"/>
      <c r="E55" s="2"/>
    </row>
    <row r="56" spans="3:5">
      <c r="C56" s="2"/>
      <c r="D56" s="2"/>
      <c r="E56" s="2"/>
    </row>
    <row r="57" spans="3:5">
      <c r="C57" s="2"/>
      <c r="D57" s="2"/>
      <c r="E57" s="2"/>
    </row>
    <row r="58" spans="3:5">
      <c r="C58" s="2"/>
      <c r="D58" s="2"/>
      <c r="E58" s="2"/>
    </row>
    <row r="59" spans="3:5">
      <c r="C59" s="2"/>
      <c r="D59" s="2"/>
      <c r="E59" s="2"/>
    </row>
    <row r="60" spans="3:5">
      <c r="C60" s="2"/>
      <c r="D60" s="2"/>
      <c r="E60" s="2"/>
    </row>
    <row r="61" spans="3:5">
      <c r="C61" s="2"/>
      <c r="D61" s="2"/>
      <c r="E61" s="2"/>
    </row>
    <row r="62" spans="3:5">
      <c r="C62" s="2"/>
      <c r="D62" s="2"/>
      <c r="E62" s="2"/>
    </row>
    <row r="63" spans="3:5">
      <c r="C63" s="2"/>
      <c r="D63" s="2"/>
      <c r="E63" s="2"/>
    </row>
    <row r="64" spans="3:5">
      <c r="C64" s="2"/>
      <c r="D64" s="2"/>
      <c r="E64" s="2"/>
    </row>
    <row r="65" spans="3:5">
      <c r="C65" s="2"/>
      <c r="D65" s="2"/>
      <c r="E65" s="2"/>
    </row>
    <row r="66" spans="3:5">
      <c r="C66" s="2"/>
      <c r="D66" s="2"/>
      <c r="E66" s="2"/>
    </row>
    <row r="67" spans="3:5">
      <c r="C67" s="2"/>
      <c r="D67" s="2"/>
      <c r="E67" s="2"/>
    </row>
    <row r="68" spans="3:5">
      <c r="C68" s="2"/>
      <c r="D68" s="2"/>
      <c r="E68" s="2"/>
    </row>
    <row r="69" spans="3:5">
      <c r="C69" s="2"/>
      <c r="D69" s="2"/>
      <c r="E69" s="2"/>
    </row>
    <row r="70" spans="3:5">
      <c r="C70" s="2"/>
      <c r="D70" s="2"/>
      <c r="E70" s="2"/>
    </row>
    <row r="71" spans="3:5">
      <c r="C71" s="2"/>
      <c r="D71" s="2"/>
      <c r="E71" s="2"/>
    </row>
    <row r="72" spans="3:5">
      <c r="C72" s="2"/>
      <c r="D72" s="2"/>
      <c r="E72" s="2"/>
    </row>
    <row r="73" spans="3:5">
      <c r="C73" s="2"/>
      <c r="D73" s="2"/>
      <c r="E73" s="2"/>
    </row>
    <row r="74" spans="3:5">
      <c r="C74" s="2"/>
      <c r="D74" s="2"/>
      <c r="E74" s="2"/>
    </row>
    <row r="75" spans="3:5">
      <c r="C75" s="2"/>
      <c r="D75" s="2"/>
      <c r="E75" s="2"/>
    </row>
    <row r="76" spans="3:5">
      <c r="C76" s="2"/>
      <c r="D76" s="2"/>
      <c r="E76" s="2"/>
    </row>
    <row r="77" spans="3:5">
      <c r="C77" s="2"/>
      <c r="D77" s="2"/>
      <c r="E77" s="2"/>
    </row>
    <row r="78" spans="3:5">
      <c r="C78" s="2"/>
      <c r="D78" s="2"/>
      <c r="E78" s="2"/>
    </row>
    <row r="79" spans="3:5">
      <c r="C79" s="2"/>
      <c r="D79" s="2"/>
      <c r="E79" s="2"/>
    </row>
    <row r="80" spans="3:5">
      <c r="C80" s="2"/>
      <c r="D80" s="2"/>
      <c r="E80" s="2"/>
    </row>
    <row r="81" spans="3:5">
      <c r="C81" s="2"/>
      <c r="D81" s="2"/>
      <c r="E81" s="2"/>
    </row>
    <row r="82" spans="3:5">
      <c r="C82" s="2"/>
      <c r="D82" s="2"/>
      <c r="E82" s="2"/>
    </row>
    <row r="83" spans="3:5">
      <c r="C83" s="2"/>
      <c r="D83" s="2"/>
      <c r="E83" s="2"/>
    </row>
    <row r="84" spans="3:5">
      <c r="C84" s="2"/>
      <c r="D84" s="2"/>
      <c r="E84" s="2"/>
    </row>
    <row r="85" spans="3:5">
      <c r="C85" s="2"/>
      <c r="D85" s="2"/>
      <c r="E85" s="2"/>
    </row>
    <row r="86" spans="3:5">
      <c r="C86" s="2"/>
      <c r="D86" s="2"/>
      <c r="E86" s="2"/>
    </row>
    <row r="87" spans="3:5">
      <c r="C87" s="2"/>
      <c r="D87" s="2"/>
      <c r="E87" s="2"/>
    </row>
    <row r="88" spans="3:5">
      <c r="C88" s="2"/>
      <c r="D88" s="2"/>
      <c r="E88" s="2"/>
    </row>
    <row r="89" spans="3:5">
      <c r="C89" s="2"/>
      <c r="D89" s="2"/>
      <c r="E89" s="2"/>
    </row>
    <row r="90" spans="3:5">
      <c r="C90" s="2"/>
      <c r="D90" s="2"/>
      <c r="E90" s="2"/>
    </row>
    <row r="91" spans="3:5">
      <c r="C91" s="2"/>
      <c r="D91" s="2"/>
      <c r="E91" s="2"/>
    </row>
    <row r="92" spans="3:5">
      <c r="C92" s="2"/>
      <c r="D92" s="2"/>
      <c r="E92" s="2"/>
    </row>
    <row r="93" spans="3:5">
      <c r="C93" s="2"/>
      <c r="D93" s="2"/>
      <c r="E93" s="2"/>
    </row>
    <row r="94" spans="3:5">
      <c r="C94" s="2"/>
      <c r="D94" s="2"/>
      <c r="E94" s="2"/>
    </row>
    <row r="95" spans="3:5">
      <c r="C95" s="2"/>
      <c r="D95" s="2"/>
      <c r="E95" s="2"/>
    </row>
    <row r="96" spans="3:5">
      <c r="C96" s="2"/>
      <c r="D96" s="2"/>
      <c r="E96" s="2"/>
    </row>
    <row r="97" spans="3:5">
      <c r="C97" s="2"/>
      <c r="D97" s="2"/>
      <c r="E97" s="2"/>
    </row>
    <row r="98" spans="3:5">
      <c r="C98" s="2"/>
      <c r="D98" s="2"/>
      <c r="E98" s="2"/>
    </row>
    <row r="99" spans="3:5">
      <c r="C99" s="2"/>
      <c r="D99" s="2"/>
      <c r="E99" s="2"/>
    </row>
    <row r="100" spans="3:5">
      <c r="C100" s="2"/>
      <c r="D100" s="2"/>
      <c r="E100" s="2"/>
    </row>
    <row r="101" spans="3:5">
      <c r="C101" s="2"/>
      <c r="D101" s="2"/>
      <c r="E101" s="2"/>
    </row>
    <row r="102" spans="3:5">
      <c r="C102" s="2"/>
      <c r="D102" s="2"/>
      <c r="E102" s="2"/>
    </row>
    <row r="103" spans="3:5">
      <c r="C103" s="2"/>
      <c r="D103" s="2"/>
      <c r="E103" s="2"/>
    </row>
    <row r="104" spans="3:5">
      <c r="C104" s="2"/>
      <c r="D104" s="2"/>
      <c r="E104" s="2"/>
    </row>
    <row r="105" spans="3:5">
      <c r="C105" s="2"/>
      <c r="D105" s="2"/>
      <c r="E105" s="2"/>
    </row>
    <row r="106" spans="3:5">
      <c r="C106" s="2"/>
      <c r="D106" s="2"/>
      <c r="E106" s="2"/>
    </row>
    <row r="107" spans="3:5">
      <c r="C107" s="2"/>
      <c r="D107" s="2"/>
      <c r="E107" s="2"/>
    </row>
    <row r="108" spans="3:5">
      <c r="C108" s="2"/>
      <c r="D108" s="2"/>
      <c r="E108" s="2"/>
    </row>
    <row r="109" spans="3:5">
      <c r="C109" s="2"/>
      <c r="D109" s="2"/>
      <c r="E109" s="2"/>
    </row>
    <row r="110" spans="3:5">
      <c r="C110" s="2"/>
      <c r="D110" s="2"/>
      <c r="E110" s="2"/>
    </row>
    <row r="111" spans="3:5">
      <c r="C111" s="2"/>
      <c r="D111" s="2"/>
      <c r="E111" s="2"/>
    </row>
    <row r="112" spans="3:5">
      <c r="C112" s="2"/>
      <c r="D112" s="2"/>
      <c r="E112" s="2"/>
    </row>
    <row r="113" spans="3:5">
      <c r="C113" s="2"/>
      <c r="D113" s="2"/>
      <c r="E113" s="2"/>
    </row>
    <row r="114" spans="3:5">
      <c r="C114" s="2"/>
      <c r="D114" s="2"/>
      <c r="E114" s="2"/>
    </row>
    <row r="115" spans="3:5">
      <c r="C115" s="2"/>
      <c r="D115" s="2"/>
      <c r="E115" s="2"/>
    </row>
    <row r="116" spans="3:5">
      <c r="C116" s="2"/>
      <c r="D116" s="2"/>
      <c r="E116" s="2"/>
    </row>
    <row r="117" spans="3:5">
      <c r="C117" s="2"/>
      <c r="D117" s="2"/>
      <c r="E117" s="2"/>
    </row>
    <row r="118" spans="3:5">
      <c r="C118" s="2"/>
      <c r="D118" s="2"/>
      <c r="E118" s="2"/>
    </row>
    <row r="119" spans="3:5">
      <c r="C119" s="2"/>
      <c r="D119" s="2"/>
      <c r="E119" s="2"/>
    </row>
    <row r="120" spans="3:5">
      <c r="C120" s="2"/>
      <c r="D120" s="2"/>
      <c r="E120" s="2"/>
    </row>
    <row r="121" spans="3:5">
      <c r="C121" s="2"/>
      <c r="D121" s="2"/>
      <c r="E121" s="2"/>
    </row>
    <row r="122" spans="3:5">
      <c r="C122" s="2"/>
      <c r="D122" s="2"/>
      <c r="E122" s="2"/>
    </row>
    <row r="123" spans="3:5">
      <c r="C123" s="2"/>
      <c r="D123" s="2"/>
      <c r="E123" s="2"/>
    </row>
    <row r="124" spans="3:5">
      <c r="C124" s="2"/>
      <c r="D124" s="2"/>
      <c r="E124" s="2"/>
    </row>
    <row r="125" spans="3:5">
      <c r="C125" s="2"/>
      <c r="D125" s="2"/>
      <c r="E125" s="2"/>
    </row>
    <row r="126" spans="3:5">
      <c r="C126" s="2"/>
      <c r="D126" s="2"/>
      <c r="E126" s="2"/>
    </row>
    <row r="127" spans="3:5">
      <c r="C127" s="2"/>
      <c r="D127" s="2"/>
      <c r="E127" s="2"/>
    </row>
    <row r="128" spans="3:5">
      <c r="C128" s="2"/>
      <c r="D128" s="2"/>
      <c r="E128" s="2"/>
    </row>
    <row r="129" spans="3:5">
      <c r="C129" s="2"/>
      <c r="D129" s="2"/>
      <c r="E129" s="2"/>
    </row>
    <row r="130" spans="3:5">
      <c r="C130" s="2"/>
      <c r="D130" s="2"/>
      <c r="E130" s="2"/>
    </row>
    <row r="131" spans="3:5">
      <c r="C131" s="2"/>
      <c r="D131" s="2"/>
      <c r="E131" s="2"/>
    </row>
    <row r="132" spans="3:5">
      <c r="C132" s="2"/>
      <c r="D132" s="2"/>
      <c r="E132" s="2"/>
    </row>
    <row r="133" spans="3:5">
      <c r="C133" s="2"/>
      <c r="D133" s="2"/>
      <c r="E133" s="2"/>
    </row>
    <row r="134" spans="3:5">
      <c r="C134" s="2"/>
      <c r="D134" s="2"/>
      <c r="E134" s="2"/>
    </row>
    <row r="135" spans="3:5">
      <c r="C135" s="2"/>
      <c r="D135" s="2"/>
      <c r="E135" s="2"/>
    </row>
    <row r="136" spans="3:5">
      <c r="C136" s="2"/>
      <c r="D136" s="2"/>
      <c r="E136" s="2"/>
    </row>
    <row r="137" spans="3:5">
      <c r="C137" s="2"/>
      <c r="D137" s="2"/>
      <c r="E137" s="2"/>
    </row>
    <row r="138" spans="3:5">
      <c r="C138" s="2"/>
      <c r="D138" s="2"/>
      <c r="E138" s="2"/>
    </row>
    <row r="139" spans="3:5">
      <c r="C139" s="2"/>
      <c r="D139" s="2"/>
      <c r="E139" s="2"/>
    </row>
    <row r="140" spans="3:5">
      <c r="C140" s="2"/>
      <c r="D140" s="2"/>
      <c r="E140" s="2"/>
    </row>
    <row r="141" spans="3:5">
      <c r="C141" s="2"/>
      <c r="D141" s="2"/>
      <c r="E141" s="2"/>
    </row>
    <row r="142" spans="3:5">
      <c r="C142" s="2"/>
      <c r="D142" s="2"/>
      <c r="E142" s="2"/>
    </row>
    <row r="143" spans="3:5">
      <c r="C143" s="2"/>
      <c r="D143" s="2"/>
      <c r="E143" s="2"/>
    </row>
    <row r="144" spans="3:5">
      <c r="C144" s="2"/>
      <c r="D144" s="2"/>
      <c r="E144" s="2"/>
    </row>
    <row r="145" spans="3:5">
      <c r="C145" s="2"/>
      <c r="D145" s="2"/>
      <c r="E145" s="2"/>
    </row>
    <row r="146" spans="3:5">
      <c r="C146" s="2"/>
      <c r="D146" s="2"/>
      <c r="E146" s="2"/>
    </row>
    <row r="147" spans="3:5">
      <c r="C147" s="2"/>
      <c r="D147" s="2"/>
      <c r="E147" s="2"/>
    </row>
    <row r="148" spans="3:5">
      <c r="C148" s="2"/>
      <c r="D148" s="2"/>
      <c r="E148" s="2"/>
    </row>
    <row r="149" spans="3:5">
      <c r="C149" s="2"/>
      <c r="D149" s="2"/>
      <c r="E149" s="2"/>
    </row>
    <row r="150" spans="3:5">
      <c r="C150" s="2"/>
      <c r="D150" s="2"/>
      <c r="E150" s="2"/>
    </row>
    <row r="151" spans="3:5">
      <c r="C151" s="2"/>
      <c r="D151" s="2"/>
      <c r="E151" s="2"/>
    </row>
    <row r="152" spans="3:5">
      <c r="C152" s="2"/>
      <c r="D152" s="2"/>
      <c r="E152" s="2"/>
    </row>
    <row r="153" spans="3:5">
      <c r="C153" s="2"/>
      <c r="D153" s="2"/>
      <c r="E153" s="2"/>
    </row>
    <row r="154" spans="3:5">
      <c r="C154" s="2"/>
      <c r="D154" s="2"/>
      <c r="E154" s="2"/>
    </row>
    <row r="155" spans="3:5">
      <c r="C155" s="2"/>
      <c r="D155" s="2"/>
      <c r="E155" s="2"/>
    </row>
    <row r="156" spans="3:5">
      <c r="C156" s="2"/>
      <c r="D156" s="2"/>
      <c r="E156" s="2"/>
    </row>
    <row r="157" spans="3:5">
      <c r="C157" s="2"/>
      <c r="D157" s="2"/>
      <c r="E157" s="2"/>
    </row>
    <row r="158" spans="3:5">
      <c r="C158" s="2"/>
      <c r="D158" s="2"/>
      <c r="E158" s="2"/>
    </row>
    <row r="159" spans="3:5">
      <c r="C159" s="2"/>
      <c r="D159" s="2"/>
      <c r="E159" s="2"/>
    </row>
    <row r="160" spans="3:5">
      <c r="C160" s="2"/>
      <c r="D160" s="2"/>
      <c r="E160" s="2"/>
    </row>
    <row r="161" spans="3:5">
      <c r="C161" s="2"/>
      <c r="D161" s="2"/>
      <c r="E161" s="2"/>
    </row>
    <row r="162" spans="3:5">
      <c r="C162" s="2"/>
      <c r="D162" s="2"/>
      <c r="E162" s="2"/>
    </row>
    <row r="163" spans="3:5">
      <c r="C163" s="2"/>
      <c r="D163" s="2"/>
      <c r="E163" s="2"/>
    </row>
    <row r="164" spans="3:5">
      <c r="C164" s="2"/>
      <c r="D164" s="2"/>
      <c r="E164" s="2"/>
    </row>
    <row r="165" spans="3:5">
      <c r="C165" s="2"/>
      <c r="D165" s="2"/>
      <c r="E165" s="2"/>
    </row>
    <row r="166" spans="3:5">
      <c r="C166" s="2"/>
      <c r="D166" s="2"/>
      <c r="E166" s="2"/>
    </row>
    <row r="167" spans="3:5">
      <c r="C167" s="2"/>
      <c r="D167" s="2"/>
      <c r="E167" s="2"/>
    </row>
    <row r="168" spans="3:5">
      <c r="C168" s="2"/>
      <c r="D168" s="2"/>
      <c r="E168" s="2"/>
    </row>
    <row r="169" spans="3:5">
      <c r="C169" s="2"/>
      <c r="D169" s="2"/>
      <c r="E169" s="2"/>
    </row>
    <row r="170" spans="3:5">
      <c r="C170" s="2"/>
      <c r="D170" s="2"/>
      <c r="E170" s="2"/>
    </row>
    <row r="171" spans="3:5">
      <c r="C171" s="2"/>
      <c r="D171" s="2"/>
      <c r="E171" s="2"/>
    </row>
    <row r="172" spans="3:5">
      <c r="C172" s="2"/>
      <c r="D172" s="2"/>
      <c r="E172" s="2"/>
    </row>
    <row r="173" spans="3:5">
      <c r="C173" s="2"/>
      <c r="D173" s="2"/>
      <c r="E173" s="2"/>
    </row>
    <row r="174" spans="3:5">
      <c r="C174" s="2"/>
      <c r="D174" s="2"/>
      <c r="E174" s="2"/>
    </row>
    <row r="175" spans="3:5">
      <c r="C175" s="2"/>
      <c r="D175" s="2"/>
      <c r="E175" s="2"/>
    </row>
    <row r="176" spans="3:5">
      <c r="C176" s="2"/>
      <c r="D176" s="2"/>
      <c r="E176" s="2"/>
    </row>
    <row r="177" spans="3:5">
      <c r="C177" s="2"/>
      <c r="D177" s="2"/>
      <c r="E177" s="2"/>
    </row>
    <row r="178" spans="3:5">
      <c r="C178" s="2"/>
      <c r="D178" s="2"/>
      <c r="E178" s="2"/>
    </row>
    <row r="179" spans="3:5">
      <c r="C179" s="2"/>
      <c r="D179" s="2"/>
      <c r="E179" s="2"/>
    </row>
    <row r="180" spans="3:5">
      <c r="C180" s="2"/>
      <c r="D180" s="2"/>
      <c r="E180" s="2"/>
    </row>
    <row r="181" spans="3:5">
      <c r="C181" s="2"/>
      <c r="D181" s="2"/>
      <c r="E181" s="2"/>
    </row>
    <row r="182" spans="3:5">
      <c r="C182" s="2"/>
      <c r="D182" s="2"/>
      <c r="E182" s="2"/>
    </row>
    <row r="183" spans="3:5">
      <c r="C183" s="2"/>
      <c r="D183" s="2"/>
      <c r="E183" s="2"/>
    </row>
    <row r="184" spans="3:5">
      <c r="C184" s="2"/>
      <c r="D184" s="2"/>
      <c r="E184" s="2"/>
    </row>
    <row r="185" spans="3:5">
      <c r="C185" s="2"/>
      <c r="D185" s="2"/>
      <c r="E185" s="2"/>
    </row>
    <row r="186" spans="3:5">
      <c r="C186" s="2"/>
      <c r="D186" s="2"/>
      <c r="E186" s="2"/>
    </row>
    <row r="187" spans="3:5">
      <c r="C187" s="2"/>
      <c r="D187" s="2"/>
      <c r="E187" s="2"/>
    </row>
    <row r="188" spans="3:5">
      <c r="C188" s="2"/>
      <c r="D188" s="2"/>
      <c r="E188" s="2"/>
    </row>
    <row r="189" spans="3:5">
      <c r="C189" s="2"/>
      <c r="D189" s="2"/>
      <c r="E189" s="2"/>
    </row>
    <row r="190" spans="3:5">
      <c r="C190" s="2"/>
      <c r="D190" s="2"/>
      <c r="E190" s="2"/>
    </row>
    <row r="191" spans="3:5">
      <c r="C191" s="2"/>
      <c r="D191" s="2"/>
      <c r="E191" s="2"/>
    </row>
    <row r="192" spans="3:5">
      <c r="C192" s="2"/>
      <c r="D192" s="2"/>
      <c r="E192" s="2"/>
    </row>
    <row r="193" spans="3:5">
      <c r="C193" s="2"/>
      <c r="D193" s="2"/>
      <c r="E193" s="2"/>
    </row>
    <row r="194" spans="3:5">
      <c r="C194" s="2"/>
      <c r="D194" s="2"/>
      <c r="E194" s="2"/>
    </row>
    <row r="195" spans="3:5">
      <c r="C195" s="2"/>
      <c r="D195" s="2"/>
      <c r="E195" s="2"/>
    </row>
    <row r="196" spans="3:5">
      <c r="C196" s="2"/>
      <c r="D196" s="2"/>
      <c r="E196" s="2"/>
    </row>
    <row r="197" spans="3:5">
      <c r="C197" s="2"/>
      <c r="D197" s="2"/>
      <c r="E197" s="2"/>
    </row>
    <row r="198" spans="3:5">
      <c r="C198" s="2"/>
      <c r="D198" s="2"/>
      <c r="E198" s="2"/>
    </row>
    <row r="199" spans="3:5">
      <c r="C199" s="2"/>
      <c r="D199" s="2"/>
      <c r="E199" s="2"/>
    </row>
    <row r="200" spans="3:5">
      <c r="C200" s="2"/>
      <c r="D200" s="2"/>
      <c r="E200" s="2"/>
    </row>
    <row r="201" spans="3:5">
      <c r="C201" s="2"/>
      <c r="D201" s="2"/>
      <c r="E201" s="2"/>
    </row>
    <row r="202" spans="3:5">
      <c r="C202" s="2"/>
      <c r="D202" s="2"/>
      <c r="E202" s="2"/>
    </row>
    <row r="203" spans="3:5">
      <c r="C203" s="2"/>
      <c r="D203" s="2"/>
      <c r="E203" s="2"/>
    </row>
    <row r="204" spans="3:5">
      <c r="C204" s="2"/>
      <c r="D204" s="2"/>
      <c r="E204" s="2"/>
    </row>
    <row r="205" spans="3:5">
      <c r="C205" s="2"/>
      <c r="D205" s="2"/>
      <c r="E205" s="2"/>
    </row>
    <row r="206" spans="3:5">
      <c r="C206" s="2"/>
      <c r="D206" s="2"/>
      <c r="E206" s="2"/>
    </row>
    <row r="207" spans="3:5">
      <c r="C207" s="2"/>
      <c r="D207" s="2"/>
      <c r="E207" s="2"/>
    </row>
    <row r="208" spans="3:5">
      <c r="C208" s="2"/>
      <c r="D208" s="2"/>
      <c r="E208" s="2"/>
    </row>
    <row r="209" spans="3:5">
      <c r="C209" s="2"/>
      <c r="D209" s="2"/>
      <c r="E209" s="2"/>
    </row>
    <row r="210" spans="3:5">
      <c r="C210" s="2"/>
      <c r="D210" s="2"/>
      <c r="E210" s="2"/>
    </row>
    <row r="211" spans="3:5">
      <c r="C211" s="2"/>
      <c r="D211" s="2"/>
      <c r="E211" s="2"/>
    </row>
    <row r="212" spans="3:5">
      <c r="C212" s="2"/>
      <c r="D212" s="2"/>
      <c r="E212" s="2"/>
    </row>
    <row r="213" spans="3:5">
      <c r="C213" s="2"/>
      <c r="D213" s="2"/>
      <c r="E213" s="2"/>
    </row>
    <row r="214" spans="3:5">
      <c r="C214" s="2"/>
      <c r="D214" s="2"/>
      <c r="E214" s="2"/>
    </row>
    <row r="215" spans="3:5">
      <c r="C215" s="2"/>
      <c r="D215" s="2"/>
      <c r="E215" s="2"/>
    </row>
    <row r="216" spans="3:5">
      <c r="C216" s="2"/>
      <c r="D216" s="2"/>
      <c r="E216" s="2"/>
    </row>
    <row r="217" spans="3:5">
      <c r="C217" s="2"/>
      <c r="D217" s="2"/>
      <c r="E217" s="2"/>
    </row>
    <row r="218" spans="3:5">
      <c r="C218" s="2"/>
      <c r="D218" s="2"/>
      <c r="E218" s="2"/>
    </row>
    <row r="219" spans="3:5">
      <c r="C219" s="2"/>
      <c r="D219" s="2"/>
      <c r="E219" s="2"/>
    </row>
    <row r="220" spans="3:5">
      <c r="C220" s="2"/>
      <c r="D220" s="2"/>
      <c r="E220" s="2"/>
    </row>
    <row r="221" spans="3:5">
      <c r="C221" s="2"/>
      <c r="D221" s="2"/>
      <c r="E221" s="2"/>
    </row>
    <row r="222" spans="3:5">
      <c r="C222" s="2"/>
      <c r="D222" s="2"/>
      <c r="E222" s="2"/>
    </row>
    <row r="223" spans="3:5">
      <c r="C223" s="2"/>
      <c r="D223" s="2"/>
      <c r="E223" s="2"/>
    </row>
    <row r="224" spans="3:5">
      <c r="C224" s="2"/>
      <c r="D224" s="2"/>
      <c r="E224" s="2"/>
    </row>
    <row r="225" spans="3:5">
      <c r="C225" s="2"/>
      <c r="D225" s="2"/>
      <c r="E225" s="2"/>
    </row>
    <row r="226" spans="3:5">
      <c r="C226" s="2"/>
      <c r="D226" s="2"/>
      <c r="E226" s="2"/>
    </row>
    <row r="227" spans="3:5">
      <c r="C227" s="2"/>
      <c r="D227" s="2"/>
      <c r="E227" s="2"/>
    </row>
    <row r="228" spans="3:5">
      <c r="C228" s="2"/>
      <c r="D228" s="2"/>
      <c r="E228" s="2"/>
    </row>
    <row r="229" spans="3:5">
      <c r="C229" s="2"/>
      <c r="D229" s="2"/>
      <c r="E229" s="2"/>
    </row>
    <row r="230" spans="3:5">
      <c r="C230" s="2"/>
      <c r="D230" s="2"/>
      <c r="E230" s="2"/>
    </row>
    <row r="231" spans="3:5">
      <c r="C231" s="2"/>
      <c r="D231" s="2"/>
      <c r="E231" s="2"/>
    </row>
    <row r="232" spans="3:5">
      <c r="C232" s="2"/>
      <c r="D232" s="2"/>
      <c r="E232" s="2"/>
    </row>
    <row r="233" spans="3:5">
      <c r="C233" s="2"/>
      <c r="D233" s="2"/>
      <c r="E233" s="2"/>
    </row>
    <row r="234" spans="3:5">
      <c r="C234" s="2"/>
      <c r="D234" s="2"/>
      <c r="E234" s="2"/>
    </row>
    <row r="235" spans="3:5">
      <c r="C235" s="2"/>
      <c r="D235" s="2"/>
      <c r="E235" s="2"/>
    </row>
    <row r="236" spans="3:5">
      <c r="C236" s="2"/>
      <c r="D236" s="2"/>
      <c r="E236" s="2"/>
    </row>
    <row r="237" spans="3:5">
      <c r="C237" s="2"/>
      <c r="D237" s="2"/>
      <c r="E237" s="2"/>
    </row>
    <row r="238" spans="3:5">
      <c r="C238" s="2"/>
      <c r="D238" s="2"/>
      <c r="E238" s="2"/>
    </row>
    <row r="239" spans="3:5">
      <c r="C239" s="2"/>
      <c r="D239" s="2"/>
      <c r="E239" s="2"/>
    </row>
    <row r="240" spans="3:5">
      <c r="C240" s="2"/>
      <c r="D240" s="2"/>
      <c r="E240" s="2"/>
    </row>
    <row r="241" spans="3:5">
      <c r="C241" s="2"/>
      <c r="D241" s="2"/>
      <c r="E241" s="2"/>
    </row>
    <row r="242" spans="3:5">
      <c r="C242" s="2"/>
      <c r="D242" s="2"/>
      <c r="E242" s="2"/>
    </row>
    <row r="243" spans="3:5">
      <c r="C243" s="2"/>
      <c r="D243" s="2"/>
      <c r="E243" s="2"/>
    </row>
    <row r="244" spans="3:5">
      <c r="C244" s="2"/>
      <c r="D244" s="2"/>
      <c r="E244" s="2"/>
    </row>
    <row r="245" spans="3:5">
      <c r="C245" s="2"/>
      <c r="D245" s="2"/>
      <c r="E245" s="2"/>
    </row>
    <row r="246" spans="3:5">
      <c r="C246" s="2"/>
      <c r="D246" s="2"/>
      <c r="E246" s="2"/>
    </row>
    <row r="247" spans="3:5">
      <c r="C247" s="2"/>
      <c r="D247" s="2"/>
      <c r="E247" s="2"/>
    </row>
    <row r="248" spans="3:5">
      <c r="C248" s="2"/>
      <c r="D248" s="2"/>
      <c r="E248" s="2"/>
    </row>
    <row r="249" spans="3:5">
      <c r="C249" s="2"/>
      <c r="D249" s="2"/>
      <c r="E249" s="2"/>
    </row>
    <row r="250" spans="3:5">
      <c r="C250" s="2"/>
      <c r="D250" s="2"/>
      <c r="E250" s="2"/>
    </row>
    <row r="251" spans="3:5">
      <c r="C251" s="2"/>
      <c r="D251" s="2"/>
      <c r="E251" s="2"/>
    </row>
    <row r="252" spans="3:5">
      <c r="C252" s="2"/>
      <c r="D252" s="2"/>
      <c r="E252" s="2"/>
    </row>
    <row r="253" spans="3:5">
      <c r="C253" s="2"/>
      <c r="D253" s="2"/>
      <c r="E253" s="2"/>
    </row>
    <row r="254" spans="3:5">
      <c r="C254" s="2"/>
      <c r="D254" s="2"/>
      <c r="E254" s="2"/>
    </row>
    <row r="255" spans="3:5">
      <c r="C255" s="2"/>
      <c r="D255" s="2"/>
      <c r="E255" s="2"/>
    </row>
    <row r="256" spans="3:5">
      <c r="C256" s="2"/>
      <c r="D256" s="2"/>
      <c r="E256" s="2"/>
    </row>
    <row r="257" spans="3:5">
      <c r="C257" s="2"/>
      <c r="D257" s="2"/>
      <c r="E257" s="2"/>
    </row>
    <row r="258" spans="3:5">
      <c r="C258" s="2"/>
      <c r="D258" s="2"/>
      <c r="E258" s="2"/>
    </row>
    <row r="259" spans="3:5">
      <c r="C259" s="2"/>
      <c r="D259" s="2"/>
      <c r="E259" s="2"/>
    </row>
    <row r="260" spans="3:5">
      <c r="C260" s="2"/>
      <c r="D260" s="2"/>
      <c r="E260" s="2"/>
    </row>
    <row r="261" spans="3:5">
      <c r="C261" s="2"/>
      <c r="D261" s="2"/>
      <c r="E261" s="2"/>
    </row>
    <row r="262" spans="3:5">
      <c r="C262" s="2"/>
      <c r="D262" s="2"/>
      <c r="E262" s="2"/>
    </row>
    <row r="263" spans="3:5">
      <c r="C263" s="2"/>
      <c r="D263" s="2"/>
      <c r="E263" s="2"/>
    </row>
    <row r="264" spans="3:5">
      <c r="C264" s="2"/>
      <c r="D264" s="2"/>
      <c r="E264" s="2"/>
    </row>
    <row r="265" spans="3:5">
      <c r="C265" s="2"/>
      <c r="D265" s="2"/>
      <c r="E265" s="2"/>
    </row>
    <row r="266" spans="3:5">
      <c r="C266" s="2"/>
      <c r="D266" s="2"/>
      <c r="E266" s="2"/>
    </row>
    <row r="267" spans="3:5">
      <c r="C267" s="2"/>
      <c r="D267" s="2"/>
      <c r="E267" s="2"/>
    </row>
    <row r="268" spans="3:5">
      <c r="C268" s="2"/>
      <c r="D268" s="2"/>
      <c r="E268" s="2"/>
    </row>
    <row r="269" spans="3:5">
      <c r="C269" s="2"/>
      <c r="D269" s="2"/>
      <c r="E269" s="2"/>
    </row>
    <row r="270" spans="3:5">
      <c r="C270" s="2"/>
      <c r="D270" s="2"/>
      <c r="E270" s="2"/>
    </row>
    <row r="271" spans="3:5">
      <c r="C271" s="2"/>
      <c r="D271" s="2"/>
      <c r="E271" s="2"/>
    </row>
    <row r="272" spans="3:5">
      <c r="C272" s="2"/>
      <c r="D272" s="2"/>
      <c r="E272" s="2"/>
    </row>
    <row r="273" spans="3:5">
      <c r="C273" s="2"/>
      <c r="D273" s="2"/>
      <c r="E273" s="2"/>
    </row>
    <row r="274" spans="3:5">
      <c r="C274" s="2"/>
      <c r="D274" s="2"/>
      <c r="E274" s="2"/>
    </row>
    <row r="275" spans="3:5">
      <c r="C275" s="2"/>
      <c r="D275" s="2"/>
      <c r="E275" s="2"/>
    </row>
    <row r="276" spans="3:5">
      <c r="C276" s="2"/>
      <c r="D276" s="2"/>
      <c r="E276" s="2"/>
    </row>
    <row r="277" spans="3:5">
      <c r="C277" s="2"/>
      <c r="D277" s="2"/>
      <c r="E277" s="2"/>
    </row>
    <row r="278" spans="3:5">
      <c r="C278" s="2"/>
      <c r="D278" s="2"/>
      <c r="E278" s="2"/>
    </row>
    <row r="279" spans="3:5">
      <c r="C279" s="2"/>
      <c r="D279" s="2"/>
      <c r="E279" s="2"/>
    </row>
    <row r="280" spans="3:5">
      <c r="C280" s="2"/>
      <c r="D280" s="2"/>
      <c r="E280" s="2"/>
    </row>
    <row r="281" spans="3:5">
      <c r="C281" s="2"/>
      <c r="D281" s="2"/>
      <c r="E281" s="2"/>
    </row>
    <row r="282" spans="3:5">
      <c r="C282" s="2"/>
      <c r="D282" s="2"/>
      <c r="E282" s="2"/>
    </row>
    <row r="283" spans="3:5">
      <c r="C283" s="2"/>
      <c r="D283" s="2"/>
      <c r="E283" s="2"/>
    </row>
    <row r="284" spans="3:5">
      <c r="C284" s="2"/>
      <c r="D284" s="2"/>
      <c r="E284" s="2"/>
    </row>
    <row r="285" spans="3:5">
      <c r="C285" s="2"/>
      <c r="D285" s="2"/>
      <c r="E285" s="2"/>
    </row>
    <row r="286" spans="3:5">
      <c r="C286" s="2"/>
      <c r="D286" s="2"/>
      <c r="E286" s="2"/>
    </row>
    <row r="287" spans="3:5">
      <c r="C287" s="2"/>
      <c r="D287" s="2"/>
      <c r="E287" s="2"/>
    </row>
    <row r="288" spans="3:5">
      <c r="C288" s="2"/>
      <c r="D288" s="2"/>
      <c r="E288" s="2"/>
    </row>
    <row r="289" spans="3:5">
      <c r="C289" s="2"/>
      <c r="D289" s="2"/>
      <c r="E289" s="2"/>
    </row>
    <row r="290" spans="3:5">
      <c r="C290" s="2"/>
      <c r="D290" s="2"/>
      <c r="E290" s="2"/>
    </row>
    <row r="291" spans="3:5">
      <c r="C291" s="2"/>
      <c r="D291" s="2"/>
      <c r="E291" s="2"/>
    </row>
    <row r="292" spans="3:5">
      <c r="C292" s="2"/>
      <c r="D292" s="2"/>
      <c r="E292" s="2"/>
    </row>
    <row r="293" spans="3:5">
      <c r="C293" s="2"/>
      <c r="D293" s="2"/>
      <c r="E293" s="2"/>
    </row>
    <row r="294" spans="3:5">
      <c r="C294" s="2"/>
      <c r="D294" s="2"/>
      <c r="E294" s="2"/>
    </row>
    <row r="295" spans="3:5">
      <c r="C295" s="2"/>
      <c r="D295" s="2"/>
      <c r="E295" s="2"/>
    </row>
    <row r="296" spans="3:5">
      <c r="C296" s="2"/>
      <c r="D296" s="2"/>
      <c r="E296" s="2"/>
    </row>
    <row r="297" spans="3:5">
      <c r="C297" s="2"/>
      <c r="D297" s="2"/>
      <c r="E297" s="2"/>
    </row>
    <row r="298" spans="3:5">
      <c r="C298" s="2"/>
      <c r="D298" s="2"/>
      <c r="E298" s="2"/>
    </row>
    <row r="299" spans="3:5">
      <c r="C299" s="2"/>
      <c r="D299" s="2"/>
      <c r="E299" s="2"/>
    </row>
    <row r="300" spans="3:5">
      <c r="C300" s="2"/>
      <c r="D300" s="2"/>
      <c r="E300" s="2"/>
    </row>
    <row r="301" spans="3:5">
      <c r="C301" s="2"/>
      <c r="D301" s="2"/>
      <c r="E301" s="2"/>
    </row>
    <row r="302" spans="3:5">
      <c r="C302" s="2"/>
      <c r="D302" s="2"/>
      <c r="E302" s="2"/>
    </row>
    <row r="303" spans="3:5">
      <c r="C303" s="2"/>
      <c r="D303" s="2"/>
      <c r="E303" s="2"/>
    </row>
    <row r="304" spans="3:5">
      <c r="C304" s="2"/>
      <c r="D304" s="2"/>
      <c r="E304" s="2"/>
    </row>
    <row r="305" spans="3:5">
      <c r="C305" s="2"/>
      <c r="D305" s="2"/>
      <c r="E305" s="2"/>
    </row>
    <row r="306" spans="3:5">
      <c r="C306" s="2"/>
      <c r="D306" s="2"/>
      <c r="E306" s="2"/>
    </row>
    <row r="307" spans="3:5">
      <c r="C307" s="2"/>
      <c r="D307" s="2"/>
      <c r="E307" s="2"/>
    </row>
    <row r="308" spans="3:5">
      <c r="C308" s="2"/>
      <c r="D308" s="2"/>
      <c r="E308" s="2"/>
    </row>
    <row r="309" spans="3:5">
      <c r="C309" s="2"/>
      <c r="D309" s="2"/>
      <c r="E309" s="2"/>
    </row>
    <row r="310" spans="3:5">
      <c r="C310" s="2"/>
      <c r="D310" s="2"/>
      <c r="E310" s="2"/>
    </row>
    <row r="311" spans="3:5">
      <c r="C311" s="2"/>
      <c r="D311" s="2"/>
      <c r="E311" s="2"/>
    </row>
    <row r="312" spans="3:5">
      <c r="C312" s="2"/>
      <c r="D312" s="2"/>
      <c r="E312" s="2"/>
    </row>
    <row r="313" spans="3:5">
      <c r="C313" s="2"/>
      <c r="D313" s="2"/>
      <c r="E313" s="2"/>
    </row>
    <row r="314" spans="3:5">
      <c r="C314" s="2"/>
      <c r="D314" s="2"/>
      <c r="E314" s="2"/>
    </row>
    <row r="315" spans="3:5">
      <c r="C315" s="2"/>
      <c r="D315" s="2"/>
      <c r="E315" s="2"/>
    </row>
    <row r="316" spans="3:5">
      <c r="C316" s="2"/>
      <c r="D316" s="2"/>
      <c r="E316" s="2"/>
    </row>
    <row r="317" spans="3:5">
      <c r="C317" s="2"/>
      <c r="D317" s="2"/>
      <c r="E317" s="2"/>
    </row>
    <row r="318" spans="3:5">
      <c r="C318" s="2"/>
      <c r="D318" s="2"/>
      <c r="E318" s="2"/>
    </row>
    <row r="319" spans="3:5">
      <c r="C319" s="2"/>
      <c r="D319" s="2"/>
      <c r="E319" s="2"/>
    </row>
    <row r="320" spans="3:5">
      <c r="C320" s="2"/>
      <c r="D320" s="2"/>
      <c r="E320" s="2"/>
    </row>
    <row r="321" spans="3:5">
      <c r="C321" s="2"/>
      <c r="D321" s="2"/>
      <c r="E321" s="2"/>
    </row>
    <row r="322" spans="3:5">
      <c r="C322" s="2"/>
      <c r="D322" s="2"/>
      <c r="E322" s="2"/>
    </row>
    <row r="323" spans="3:5">
      <c r="C323" s="2"/>
      <c r="D323" s="2"/>
      <c r="E323" s="2"/>
    </row>
    <row r="324" spans="3:5">
      <c r="C324" s="2"/>
      <c r="D324" s="2"/>
      <c r="E324" s="2"/>
    </row>
    <row r="325" spans="3:5">
      <c r="C325" s="2"/>
      <c r="D325" s="2"/>
      <c r="E325" s="2"/>
    </row>
    <row r="326" spans="3:5">
      <c r="C326" s="2"/>
      <c r="D326" s="2"/>
      <c r="E326" s="2"/>
    </row>
    <row r="327" spans="3:5">
      <c r="C327" s="2"/>
      <c r="D327" s="2"/>
      <c r="E327" s="2"/>
    </row>
    <row r="328" spans="3:5">
      <c r="C328" s="2"/>
      <c r="D328" s="2"/>
      <c r="E328" s="2"/>
    </row>
    <row r="329" spans="3:5">
      <c r="C329" s="2"/>
      <c r="D329" s="2"/>
      <c r="E329" s="2"/>
    </row>
    <row r="330" spans="3:5">
      <c r="C330" s="2"/>
      <c r="D330" s="2"/>
      <c r="E330" s="2"/>
    </row>
    <row r="331" spans="3:5">
      <c r="C331" s="2"/>
      <c r="D331" s="2"/>
      <c r="E331" s="2"/>
    </row>
    <row r="332" spans="3:5">
      <c r="C332" s="2"/>
      <c r="D332" s="2"/>
      <c r="E332" s="2"/>
    </row>
    <row r="333" spans="3:5">
      <c r="C333" s="2"/>
      <c r="D333" s="2"/>
      <c r="E333" s="2"/>
    </row>
    <row r="334" spans="3:5">
      <c r="C334" s="2"/>
      <c r="D334" s="2"/>
      <c r="E334" s="2"/>
    </row>
    <row r="335" spans="3:5">
      <c r="C335" s="2"/>
      <c r="D335" s="2"/>
      <c r="E335" s="2"/>
    </row>
    <row r="336" spans="3:5">
      <c r="C336" s="2"/>
      <c r="D336" s="2"/>
      <c r="E336" s="2"/>
    </row>
    <row r="337" spans="3:5">
      <c r="C337" s="2"/>
      <c r="D337" s="2"/>
      <c r="E337" s="2"/>
    </row>
    <row r="338" spans="3:5">
      <c r="C338" s="2"/>
      <c r="D338" s="2"/>
      <c r="E338" s="2"/>
    </row>
    <row r="339" spans="3:5">
      <c r="C339" s="2"/>
      <c r="D339" s="2"/>
      <c r="E339" s="2"/>
    </row>
    <row r="340" spans="3:5">
      <c r="C340" s="2"/>
      <c r="D340" s="2"/>
      <c r="E340" s="2"/>
    </row>
    <row r="341" spans="3:5">
      <c r="C341" s="2"/>
      <c r="D341" s="2"/>
      <c r="E341" s="2"/>
    </row>
    <row r="342" spans="3:5">
      <c r="C342" s="2"/>
      <c r="D342" s="2"/>
      <c r="E342" s="2"/>
    </row>
    <row r="343" spans="3:5">
      <c r="C343" s="2"/>
      <c r="D343" s="2"/>
      <c r="E343" s="2"/>
    </row>
    <row r="344" spans="3:5">
      <c r="C344" s="2"/>
      <c r="D344" s="2"/>
      <c r="E344" s="2"/>
    </row>
    <row r="345" spans="3:5">
      <c r="C345" s="2"/>
      <c r="D345" s="2"/>
      <c r="E345" s="2"/>
    </row>
    <row r="346" spans="3:5">
      <c r="C346" s="2"/>
      <c r="D346" s="2"/>
      <c r="E346" s="2"/>
    </row>
    <row r="347" spans="3:5">
      <c r="C347" s="2"/>
      <c r="D347" s="2"/>
      <c r="E347" s="2"/>
    </row>
    <row r="348" spans="3:5">
      <c r="C348" s="2"/>
      <c r="D348" s="2"/>
      <c r="E348" s="2"/>
    </row>
    <row r="349" spans="3:5">
      <c r="C349" s="2"/>
      <c r="D349" s="2"/>
      <c r="E349" s="2"/>
    </row>
    <row r="350" spans="3:5">
      <c r="C350" s="2"/>
      <c r="D350" s="2"/>
      <c r="E350" s="2"/>
    </row>
    <row r="351" spans="3:5">
      <c r="C351" s="2"/>
      <c r="D351" s="2"/>
      <c r="E351" s="2"/>
    </row>
    <row r="352" spans="3:5">
      <c r="C352" s="2"/>
      <c r="D352" s="2"/>
      <c r="E352" s="2"/>
    </row>
    <row r="353" spans="3:5">
      <c r="C353" s="2"/>
      <c r="D353" s="2"/>
      <c r="E353" s="2"/>
    </row>
    <row r="354" spans="3:5">
      <c r="C354" s="2"/>
      <c r="D354" s="2"/>
      <c r="E354" s="2"/>
    </row>
    <row r="355" spans="3:5">
      <c r="C355" s="2"/>
      <c r="D355" s="2"/>
      <c r="E355" s="2"/>
    </row>
    <row r="356" spans="3:5">
      <c r="C356" s="2"/>
      <c r="D356" s="2"/>
      <c r="E356" s="2"/>
    </row>
    <row r="357" spans="3:5">
      <c r="C357" s="2"/>
      <c r="D357" s="2"/>
      <c r="E357" s="2"/>
    </row>
    <row r="358" spans="3:5">
      <c r="C358" s="2"/>
      <c r="D358" s="2"/>
      <c r="E358" s="2"/>
    </row>
    <row r="359" spans="3:5">
      <c r="C359" s="2"/>
      <c r="D359" s="2"/>
      <c r="E359" s="2"/>
    </row>
    <row r="360" spans="3:5">
      <c r="C360" s="2"/>
      <c r="D360" s="2"/>
      <c r="E360" s="2"/>
    </row>
    <row r="361" spans="3:5">
      <c r="C361" s="2"/>
      <c r="D361" s="2"/>
      <c r="E361" s="2"/>
    </row>
    <row r="362" spans="3:5">
      <c r="C362" s="2"/>
      <c r="D362" s="2"/>
      <c r="E362" s="2"/>
    </row>
    <row r="363" spans="3:5">
      <c r="C363" s="2"/>
      <c r="D363" s="2"/>
      <c r="E363" s="2"/>
    </row>
    <row r="364" spans="3:5">
      <c r="C364" s="2"/>
      <c r="D364" s="2"/>
      <c r="E364" s="2"/>
    </row>
    <row r="365" spans="3:5">
      <c r="C365" s="2"/>
      <c r="D365" s="2"/>
      <c r="E365" s="2"/>
    </row>
    <row r="366" spans="3:5">
      <c r="C366" s="2"/>
      <c r="D366" s="2"/>
      <c r="E366" s="2"/>
    </row>
    <row r="367" spans="3:5">
      <c r="C367" s="2"/>
      <c r="D367" s="2"/>
      <c r="E367" s="2"/>
    </row>
    <row r="368" spans="3:5">
      <c r="C368" s="2"/>
      <c r="D368" s="2"/>
      <c r="E368" s="2"/>
    </row>
    <row r="369" spans="3:5">
      <c r="C369" s="2"/>
      <c r="D369" s="2"/>
      <c r="E369" s="2"/>
    </row>
    <row r="370" spans="3:5">
      <c r="C370" s="2"/>
      <c r="D370" s="2"/>
      <c r="E370" s="2"/>
    </row>
    <row r="371" spans="3:5">
      <c r="C371" s="2"/>
      <c r="D371" s="2"/>
      <c r="E371" s="2"/>
    </row>
    <row r="372" spans="3:5">
      <c r="C372" s="2"/>
      <c r="D372" s="2"/>
      <c r="E372" s="2"/>
    </row>
    <row r="373" spans="3:5">
      <c r="C373" s="2"/>
      <c r="D373" s="2"/>
      <c r="E373" s="2"/>
    </row>
    <row r="374" spans="3:5">
      <c r="C374" s="2"/>
      <c r="D374" s="2"/>
      <c r="E374" s="2"/>
    </row>
    <row r="375" spans="3:5">
      <c r="C375" s="2"/>
      <c r="D375" s="2"/>
      <c r="E375" s="2"/>
    </row>
    <row r="376" spans="3:5">
      <c r="C376" s="2"/>
      <c r="D376" s="2"/>
      <c r="E376" s="2"/>
    </row>
    <row r="377" spans="3:5">
      <c r="C377" s="2"/>
      <c r="D377" s="2"/>
      <c r="E377" s="2"/>
    </row>
    <row r="378" spans="3:5">
      <c r="C378" s="2"/>
      <c r="D378" s="2"/>
      <c r="E378" s="2"/>
    </row>
    <row r="379" spans="3:5">
      <c r="C379" s="2"/>
      <c r="D379" s="2"/>
      <c r="E379" s="2"/>
    </row>
    <row r="380" spans="3:5">
      <c r="C380" s="2"/>
      <c r="D380" s="2"/>
      <c r="E380" s="2"/>
    </row>
    <row r="381" spans="3:5">
      <c r="C381" s="2"/>
      <c r="D381" s="2"/>
      <c r="E381" s="2"/>
    </row>
    <row r="382" spans="3:5">
      <c r="C382" s="2"/>
      <c r="D382" s="2"/>
      <c r="E382" s="2"/>
    </row>
    <row r="383" spans="3:5">
      <c r="C383" s="2"/>
      <c r="D383" s="2"/>
      <c r="E383" s="2"/>
    </row>
    <row r="384" spans="3:5">
      <c r="C384" s="2"/>
      <c r="D384" s="2"/>
      <c r="E384" s="2"/>
    </row>
    <row r="385" spans="3:5">
      <c r="C385" s="2"/>
      <c r="D385" s="2"/>
      <c r="E385" s="2"/>
    </row>
    <row r="386" spans="3:5">
      <c r="C386" s="2"/>
      <c r="D386" s="2"/>
      <c r="E386" s="2"/>
    </row>
    <row r="387" spans="3:5">
      <c r="C387" s="2"/>
      <c r="D387" s="2"/>
      <c r="E387" s="2"/>
    </row>
    <row r="388" spans="3:5">
      <c r="C388" s="2"/>
      <c r="D388" s="2"/>
      <c r="E388" s="2"/>
    </row>
    <row r="389" spans="3:5">
      <c r="C389" s="2"/>
      <c r="D389" s="2"/>
      <c r="E389" s="2"/>
    </row>
    <row r="390" spans="3:5">
      <c r="C390" s="2"/>
      <c r="D390" s="2"/>
      <c r="E390" s="2"/>
    </row>
    <row r="391" spans="3:5">
      <c r="C391" s="2"/>
      <c r="D391" s="2"/>
      <c r="E391" s="2"/>
    </row>
    <row r="392" spans="3:5">
      <c r="C392" s="2"/>
      <c r="D392" s="2"/>
      <c r="E392" s="2"/>
    </row>
    <row r="393" spans="3:5">
      <c r="C393" s="2"/>
      <c r="D393" s="2"/>
      <c r="E393" s="2"/>
    </row>
    <row r="394" spans="3:5">
      <c r="C394" s="2"/>
      <c r="D394" s="2"/>
      <c r="E394" s="2"/>
    </row>
    <row r="395" spans="3:5">
      <c r="C395" s="2"/>
      <c r="D395" s="2"/>
      <c r="E395" s="2"/>
    </row>
    <row r="396" spans="3:5">
      <c r="C396" s="2"/>
      <c r="D396" s="2"/>
      <c r="E396" s="2"/>
    </row>
    <row r="397" spans="3:5">
      <c r="C397" s="2"/>
      <c r="D397" s="2"/>
      <c r="E397" s="2"/>
    </row>
    <row r="398" spans="3:5">
      <c r="C398" s="2"/>
      <c r="D398" s="2"/>
      <c r="E398" s="2"/>
    </row>
    <row r="399" spans="3:5">
      <c r="C399" s="2"/>
      <c r="D399" s="2"/>
      <c r="E399" s="2"/>
    </row>
    <row r="400" spans="3:5">
      <c r="C400" s="2"/>
      <c r="D400" s="2"/>
      <c r="E400" s="2"/>
    </row>
    <row r="401" spans="3:5">
      <c r="C401" s="2"/>
      <c r="D401" s="2"/>
      <c r="E401" s="2"/>
    </row>
    <row r="402" spans="3:5">
      <c r="C402" s="2"/>
      <c r="D402" s="2"/>
      <c r="E402" s="2"/>
    </row>
    <row r="403" spans="3:5">
      <c r="C403" s="2"/>
      <c r="D403" s="2"/>
      <c r="E403" s="2"/>
    </row>
    <row r="404" spans="3:5">
      <c r="C404" s="2"/>
      <c r="D404" s="2"/>
      <c r="E404" s="2"/>
    </row>
    <row r="405" spans="3:5">
      <c r="C405" s="2"/>
      <c r="D405" s="2"/>
      <c r="E405" s="2"/>
    </row>
    <row r="406" spans="3:5">
      <c r="C406" s="2"/>
      <c r="D406" s="2"/>
      <c r="E406" s="2"/>
    </row>
    <row r="407" spans="3:5">
      <c r="C407" s="2"/>
      <c r="D407" s="2"/>
      <c r="E407" s="2"/>
    </row>
    <row r="408" spans="3:5">
      <c r="C408" s="2"/>
      <c r="D408" s="2"/>
      <c r="E408" s="2"/>
    </row>
    <row r="409" spans="3:5">
      <c r="C409" s="2"/>
      <c r="D409" s="2"/>
      <c r="E409" s="2"/>
    </row>
    <row r="410" spans="3:5">
      <c r="C410" s="2"/>
      <c r="D410" s="2"/>
      <c r="E410" s="2"/>
    </row>
    <row r="411" spans="3:5">
      <c r="C411" s="2"/>
      <c r="D411" s="2"/>
      <c r="E411" s="2"/>
    </row>
    <row r="412" spans="3:5">
      <c r="C412" s="2"/>
      <c r="D412" s="2"/>
      <c r="E412" s="2"/>
    </row>
    <row r="413" spans="3:5">
      <c r="C413" s="2"/>
      <c r="D413" s="2"/>
      <c r="E413" s="2"/>
    </row>
    <row r="414" spans="3:5">
      <c r="C414" s="2"/>
      <c r="D414" s="2"/>
      <c r="E414" s="2"/>
    </row>
    <row r="415" spans="3:5">
      <c r="C415" s="2"/>
      <c r="D415" s="2"/>
      <c r="E415" s="2"/>
    </row>
    <row r="416" spans="3:5">
      <c r="C416" s="2"/>
      <c r="D416" s="2"/>
      <c r="E416" s="2"/>
    </row>
    <row r="417" spans="3:5">
      <c r="C417" s="2"/>
      <c r="D417" s="2"/>
      <c r="E417" s="2"/>
    </row>
    <row r="418" spans="3:5">
      <c r="C418" s="2"/>
      <c r="D418" s="2"/>
      <c r="E418" s="2"/>
    </row>
    <row r="419" spans="3:5">
      <c r="C419" s="2"/>
      <c r="D419" s="2"/>
      <c r="E419" s="2"/>
    </row>
    <row r="420" spans="3:5">
      <c r="C420" s="2"/>
      <c r="D420" s="2"/>
      <c r="E420" s="2"/>
    </row>
    <row r="421" spans="3:5">
      <c r="C421" s="2"/>
      <c r="D421" s="2"/>
      <c r="E421" s="2"/>
    </row>
    <row r="422" spans="3:5">
      <c r="C422" s="2"/>
      <c r="D422" s="2"/>
      <c r="E422" s="2"/>
    </row>
    <row r="423" spans="3:5">
      <c r="C423" s="2"/>
      <c r="D423" s="2"/>
      <c r="E423" s="2"/>
    </row>
    <row r="424" spans="3:5">
      <c r="C424" s="2"/>
      <c r="D424" s="2"/>
      <c r="E424" s="2"/>
    </row>
    <row r="425" spans="3:5">
      <c r="C425" s="2"/>
      <c r="D425" s="2"/>
      <c r="E425" s="2"/>
    </row>
    <row r="426" spans="3:5">
      <c r="C426" s="2"/>
      <c r="D426" s="2"/>
      <c r="E426" s="2"/>
    </row>
    <row r="427" spans="3:5">
      <c r="C427" s="2"/>
      <c r="D427" s="2"/>
      <c r="E427" s="2"/>
    </row>
    <row r="428" spans="3:5">
      <c r="C428" s="2"/>
      <c r="D428" s="2"/>
      <c r="E428" s="2"/>
    </row>
    <row r="429" spans="3:5">
      <c r="C429" s="2"/>
      <c r="D429" s="2"/>
      <c r="E429" s="2"/>
    </row>
    <row r="430" spans="3:5">
      <c r="C430" s="2"/>
      <c r="D430" s="2"/>
      <c r="E430" s="2"/>
    </row>
    <row r="431" spans="3:5">
      <c r="C431" s="2"/>
      <c r="D431" s="2"/>
      <c r="E431" s="2"/>
    </row>
    <row r="432" spans="3:5">
      <c r="C432" s="2"/>
      <c r="D432" s="2"/>
      <c r="E432" s="2"/>
    </row>
    <row r="433" spans="3:5">
      <c r="C433" s="2"/>
      <c r="D433" s="2"/>
      <c r="E433" s="2"/>
    </row>
    <row r="434" spans="3:5">
      <c r="C434" s="2"/>
      <c r="D434" s="2"/>
      <c r="E434" s="2"/>
    </row>
    <row r="435" spans="3:5">
      <c r="C435" s="2"/>
      <c r="D435" s="2"/>
      <c r="E435" s="2"/>
    </row>
    <row r="436" spans="3:5">
      <c r="C436" s="2"/>
      <c r="D436" s="2"/>
      <c r="E436" s="2"/>
    </row>
    <row r="437" spans="3:5">
      <c r="C437" s="2"/>
      <c r="D437" s="2"/>
      <c r="E437" s="2"/>
    </row>
    <row r="438" spans="3:5">
      <c r="C438" s="2"/>
      <c r="D438" s="2"/>
      <c r="E438" s="2"/>
    </row>
    <row r="439" spans="3:5">
      <c r="C439" s="2"/>
      <c r="D439" s="2"/>
      <c r="E439" s="2"/>
    </row>
    <row r="440" spans="3:5">
      <c r="C440" s="2"/>
      <c r="D440" s="2"/>
      <c r="E440" s="2"/>
    </row>
    <row r="441" spans="3:5">
      <c r="C441" s="2"/>
      <c r="D441" s="2"/>
      <c r="E441" s="2"/>
    </row>
    <row r="442" spans="3:5">
      <c r="C442" s="2"/>
      <c r="D442" s="2"/>
      <c r="E442" s="2"/>
    </row>
    <row r="443" spans="3:5">
      <c r="C443" s="2"/>
      <c r="D443" s="2"/>
      <c r="E443" s="2"/>
    </row>
    <row r="444" spans="3:5">
      <c r="C444" s="2"/>
      <c r="D444" s="2"/>
      <c r="E444" s="2"/>
    </row>
    <row r="445" spans="3:5">
      <c r="C445" s="2"/>
      <c r="D445" s="2"/>
      <c r="E445" s="2"/>
    </row>
    <row r="446" spans="3:5">
      <c r="C446" s="2"/>
      <c r="D446" s="2"/>
      <c r="E446" s="2"/>
    </row>
    <row r="447" spans="3:5">
      <c r="C447" s="2"/>
      <c r="D447" s="2"/>
      <c r="E447" s="2"/>
    </row>
    <row r="448" spans="3:5">
      <c r="C448" s="2"/>
      <c r="D448" s="2"/>
      <c r="E448" s="2"/>
    </row>
    <row r="449" spans="3:5">
      <c r="C449" s="2"/>
      <c r="D449" s="2"/>
      <c r="E449" s="2"/>
    </row>
    <row r="450" spans="3:5">
      <c r="C450" s="2"/>
      <c r="D450" s="2"/>
      <c r="E450" s="2"/>
    </row>
    <row r="451" spans="3:5">
      <c r="C451" s="2"/>
      <c r="D451" s="2"/>
      <c r="E451" s="2"/>
    </row>
    <row r="452" spans="3:5">
      <c r="C452" s="2"/>
      <c r="D452" s="2"/>
      <c r="E452" s="2"/>
    </row>
    <row r="453" spans="3:5">
      <c r="C453" s="2"/>
      <c r="D453" s="2"/>
      <c r="E453" s="2"/>
    </row>
    <row r="454" spans="3:5">
      <c r="C454" s="2"/>
      <c r="D454" s="2"/>
      <c r="E454" s="2"/>
    </row>
    <row r="455" spans="3:5">
      <c r="C455" s="2"/>
      <c r="D455" s="2"/>
      <c r="E455" s="2"/>
    </row>
    <row r="456" spans="3:5">
      <c r="C456" s="2"/>
      <c r="D456" s="2"/>
      <c r="E456" s="2"/>
    </row>
    <row r="457" spans="3:5">
      <c r="C457" s="2"/>
      <c r="D457" s="2"/>
      <c r="E457" s="2"/>
    </row>
    <row r="458" spans="3:5">
      <c r="C458" s="2"/>
      <c r="D458" s="2"/>
      <c r="E458" s="2"/>
    </row>
    <row r="459" spans="3:5">
      <c r="C459" s="2"/>
      <c r="D459" s="2"/>
      <c r="E459" s="2"/>
    </row>
    <row r="460" spans="3:5">
      <c r="C460" s="2"/>
      <c r="D460" s="2"/>
      <c r="E460" s="2"/>
    </row>
    <row r="461" spans="3:5">
      <c r="C461" s="2"/>
      <c r="D461" s="2"/>
      <c r="E461" s="2"/>
    </row>
    <row r="462" spans="3:5">
      <c r="C462" s="2"/>
      <c r="D462" s="2"/>
      <c r="E462" s="2"/>
    </row>
    <row r="463" spans="3:5">
      <c r="C463" s="2"/>
      <c r="D463" s="2"/>
      <c r="E463" s="2"/>
    </row>
    <row r="464" spans="3:5">
      <c r="C464" s="2"/>
      <c r="D464" s="2"/>
      <c r="E464" s="2"/>
    </row>
    <row r="465" spans="3:5">
      <c r="C465" s="2"/>
      <c r="D465" s="2"/>
      <c r="E465" s="2"/>
    </row>
    <row r="466" spans="3:5">
      <c r="C466" s="2"/>
      <c r="D466" s="2"/>
      <c r="E466" s="2"/>
    </row>
    <row r="467" spans="3:5">
      <c r="C467" s="2"/>
      <c r="D467" s="2"/>
      <c r="E467" s="2"/>
    </row>
    <row r="468" spans="3:5">
      <c r="C468" s="2"/>
      <c r="D468" s="2"/>
      <c r="E468" s="2"/>
    </row>
    <row r="469" spans="3:5">
      <c r="C469" s="2"/>
      <c r="D469" s="2"/>
      <c r="E469" s="2"/>
    </row>
    <row r="470" spans="3:5">
      <c r="C470" s="2"/>
      <c r="D470" s="2"/>
      <c r="E470" s="2"/>
    </row>
    <row r="471" spans="3:5">
      <c r="C471" s="2"/>
      <c r="D471" s="2"/>
      <c r="E471" s="2"/>
    </row>
    <row r="472" spans="3:5">
      <c r="C472" s="2"/>
      <c r="D472" s="2"/>
      <c r="E472" s="2"/>
    </row>
    <row r="473" spans="3:5">
      <c r="C473" s="2"/>
      <c r="D473" s="2"/>
      <c r="E473" s="2"/>
    </row>
    <row r="474" spans="3:5">
      <c r="C474" s="2"/>
      <c r="D474" s="2"/>
      <c r="E474" s="2"/>
    </row>
    <row r="475" spans="3:5">
      <c r="C475" s="2"/>
      <c r="D475" s="2"/>
      <c r="E475" s="2"/>
    </row>
    <row r="476" spans="3:5">
      <c r="C476" s="2"/>
      <c r="D476" s="2"/>
      <c r="E476" s="2"/>
    </row>
    <row r="477" spans="3:5">
      <c r="C477" s="2"/>
      <c r="D477" s="2"/>
      <c r="E477" s="2"/>
    </row>
    <row r="478" spans="3:5">
      <c r="C478" s="2"/>
      <c r="D478" s="2"/>
      <c r="E478" s="2"/>
    </row>
    <row r="479" spans="3:5">
      <c r="C479" s="2"/>
      <c r="D479" s="2"/>
      <c r="E479" s="2"/>
    </row>
    <row r="480" spans="3:5">
      <c r="C480" s="2"/>
      <c r="D480" s="2"/>
      <c r="E480" s="2"/>
    </row>
    <row r="481" spans="3:5">
      <c r="C481" s="2"/>
      <c r="D481" s="2"/>
      <c r="E481" s="2"/>
    </row>
    <row r="482" spans="3:5">
      <c r="C482" s="2"/>
      <c r="D482" s="2"/>
      <c r="E482" s="2"/>
    </row>
    <row r="483" spans="3:5">
      <c r="C483" s="2"/>
      <c r="D483" s="2"/>
      <c r="E483" s="2"/>
    </row>
    <row r="484" spans="3:5">
      <c r="C484" s="2"/>
      <c r="D484" s="2"/>
      <c r="E484" s="2"/>
    </row>
    <row r="485" spans="3:5">
      <c r="C485" s="2"/>
      <c r="D485" s="2"/>
      <c r="E485" s="2"/>
    </row>
    <row r="486" spans="3:5">
      <c r="C486" s="2"/>
      <c r="D486" s="2"/>
      <c r="E486" s="2"/>
    </row>
    <row r="487" spans="3:5">
      <c r="C487" s="2"/>
      <c r="D487" s="2"/>
      <c r="E487" s="2"/>
    </row>
    <row r="488" spans="3:5">
      <c r="C488" s="2"/>
      <c r="D488" s="2"/>
      <c r="E488" s="2"/>
    </row>
    <row r="489" spans="3:5">
      <c r="C489" s="2"/>
      <c r="D489" s="2"/>
      <c r="E489" s="2"/>
    </row>
    <row r="490" spans="3:5">
      <c r="C490" s="2"/>
      <c r="D490" s="2"/>
      <c r="E490" s="2"/>
    </row>
    <row r="491" spans="3:5">
      <c r="C491" s="2"/>
      <c r="D491" s="2"/>
      <c r="E491" s="2"/>
    </row>
    <row r="492" spans="3:5">
      <c r="C492" s="2"/>
      <c r="D492" s="2"/>
      <c r="E492" s="2"/>
    </row>
    <row r="493" spans="3:5">
      <c r="C493" s="2"/>
      <c r="D493" s="2"/>
      <c r="E493" s="2"/>
    </row>
    <row r="494" spans="3:5">
      <c r="C494" s="2"/>
      <c r="D494" s="2"/>
      <c r="E494" s="2"/>
    </row>
    <row r="495" spans="3:5">
      <c r="C495" s="2"/>
      <c r="D495" s="2"/>
      <c r="E495" s="2"/>
    </row>
    <row r="496" spans="3:5">
      <c r="C496" s="2"/>
      <c r="D496" s="2"/>
      <c r="E496" s="2"/>
    </row>
    <row r="497" spans="3:5">
      <c r="C497" s="2"/>
      <c r="D497" s="2"/>
      <c r="E497" s="2"/>
    </row>
    <row r="498" spans="3:5">
      <c r="C498" s="2"/>
      <c r="D498" s="2"/>
      <c r="E498" s="2"/>
    </row>
    <row r="499" spans="3:5">
      <c r="C499" s="2"/>
      <c r="D499" s="2"/>
      <c r="E499" s="2"/>
    </row>
    <row r="500" spans="3:5">
      <c r="C500" s="2"/>
      <c r="D500" s="2"/>
      <c r="E500" s="2"/>
    </row>
    <row r="501" spans="3:5">
      <c r="C501" s="2"/>
      <c r="D501" s="2"/>
      <c r="E501" s="2"/>
    </row>
    <row r="502" spans="3:5">
      <c r="C502" s="2"/>
      <c r="D502" s="2"/>
      <c r="E502" s="2"/>
    </row>
    <row r="503" spans="3:5">
      <c r="C503" s="2"/>
      <c r="D503" s="2"/>
      <c r="E503" s="2"/>
    </row>
    <row r="504" spans="3:5">
      <c r="C504" s="2"/>
      <c r="D504" s="2"/>
      <c r="E504" s="2"/>
    </row>
    <row r="505" spans="3:5">
      <c r="C505" s="2"/>
      <c r="D505" s="2"/>
      <c r="E505" s="2"/>
    </row>
    <row r="506" spans="3:5">
      <c r="C506" s="2"/>
      <c r="D506" s="2"/>
      <c r="E506" s="2"/>
    </row>
    <row r="507" spans="3:5">
      <c r="C507" s="2"/>
      <c r="D507" s="2"/>
      <c r="E507" s="2"/>
    </row>
    <row r="508" spans="3:5">
      <c r="C508" s="2"/>
      <c r="D508" s="2"/>
      <c r="E508" s="2"/>
    </row>
    <row r="509" spans="3:5">
      <c r="C509" s="2"/>
      <c r="D509" s="2"/>
      <c r="E509" s="2"/>
    </row>
    <row r="510" spans="3:5">
      <c r="C510" s="2"/>
      <c r="D510" s="2"/>
      <c r="E510" s="2"/>
    </row>
    <row r="511" spans="3:5">
      <c r="C511" s="2"/>
      <c r="D511" s="2"/>
      <c r="E511" s="2"/>
    </row>
    <row r="512" spans="3:5">
      <c r="C512" s="2"/>
      <c r="D512" s="2"/>
      <c r="E512" s="2"/>
    </row>
    <row r="513" spans="3:5">
      <c r="C513" s="2"/>
      <c r="D513" s="2"/>
      <c r="E513" s="2"/>
    </row>
    <row r="514" spans="3:5">
      <c r="C514" s="2"/>
      <c r="D514" s="2"/>
      <c r="E514" s="2"/>
    </row>
    <row r="515" spans="3:5">
      <c r="C515" s="2"/>
      <c r="D515" s="2"/>
      <c r="E515" s="2"/>
    </row>
    <row r="516" spans="3:5">
      <c r="C516" s="2"/>
      <c r="D516" s="2"/>
      <c r="E516" s="2"/>
    </row>
    <row r="517" spans="3:5">
      <c r="C517" s="2"/>
      <c r="D517" s="2"/>
      <c r="E517" s="2"/>
    </row>
    <row r="518" spans="3:5">
      <c r="C518" s="2"/>
      <c r="D518" s="2"/>
      <c r="E518" s="2"/>
    </row>
    <row r="519" spans="3:5">
      <c r="C519" s="2"/>
      <c r="D519" s="2"/>
      <c r="E519" s="2"/>
    </row>
    <row r="520" spans="3:5">
      <c r="C520" s="2"/>
      <c r="D520" s="2"/>
      <c r="E520" s="2"/>
    </row>
    <row r="521" spans="3:5">
      <c r="C521" s="2"/>
      <c r="D521" s="2"/>
      <c r="E521" s="2"/>
    </row>
    <row r="522" spans="3:5">
      <c r="C522" s="2"/>
      <c r="D522" s="2"/>
      <c r="E522" s="2"/>
    </row>
    <row r="523" spans="3:5">
      <c r="C523" s="2"/>
      <c r="D523" s="2"/>
      <c r="E523" s="2"/>
    </row>
    <row r="524" spans="3:5">
      <c r="C524" s="2"/>
      <c r="D524" s="2"/>
      <c r="E524" s="2"/>
    </row>
    <row r="525" spans="3:5">
      <c r="C525" s="2"/>
      <c r="D525" s="2"/>
      <c r="E525" s="2"/>
    </row>
    <row r="526" spans="3:5">
      <c r="C526" s="2"/>
      <c r="D526" s="2"/>
      <c r="E526" s="2"/>
    </row>
    <row r="527" spans="3:5">
      <c r="C527" s="2"/>
      <c r="D527" s="2"/>
      <c r="E527" s="2"/>
    </row>
    <row r="528" spans="3:5">
      <c r="C528" s="2"/>
      <c r="D528" s="2"/>
      <c r="E528" s="2"/>
    </row>
    <row r="529" spans="3:5">
      <c r="C529" s="2"/>
      <c r="D529" s="2"/>
      <c r="E529" s="2"/>
    </row>
    <row r="530" spans="3:5">
      <c r="C530" s="2"/>
      <c r="D530" s="2"/>
      <c r="E530" s="2"/>
    </row>
    <row r="531" spans="3:5">
      <c r="C531" s="2"/>
      <c r="D531" s="2"/>
      <c r="E531" s="2"/>
    </row>
    <row r="532" spans="3:5">
      <c r="C532" s="2"/>
      <c r="D532" s="2"/>
      <c r="E532" s="2"/>
    </row>
    <row r="533" spans="3:5">
      <c r="C533" s="2"/>
      <c r="D533" s="2"/>
      <c r="E533" s="2"/>
    </row>
    <row r="534" spans="3:5">
      <c r="C534" s="2"/>
      <c r="D534" s="2"/>
      <c r="E534" s="2"/>
    </row>
    <row r="535" spans="3:5">
      <c r="C535" s="2"/>
      <c r="D535" s="2"/>
      <c r="E535" s="2"/>
    </row>
    <row r="536" spans="3:5">
      <c r="C536" s="2"/>
      <c r="D536" s="2"/>
      <c r="E536" s="2"/>
    </row>
    <row r="537" spans="3:5">
      <c r="C537" s="2"/>
      <c r="D537" s="2"/>
      <c r="E537" s="2"/>
    </row>
    <row r="538" spans="3:5">
      <c r="C538" s="2"/>
      <c r="D538" s="2"/>
      <c r="E538" s="2"/>
    </row>
    <row r="539" spans="3:5">
      <c r="C539" s="2"/>
      <c r="D539" s="2"/>
      <c r="E539" s="2"/>
    </row>
    <row r="540" spans="3:5">
      <c r="C540" s="2"/>
      <c r="D540" s="2"/>
      <c r="E540" s="2"/>
    </row>
    <row r="541" spans="3:5">
      <c r="C541" s="2"/>
      <c r="D541" s="2"/>
      <c r="E541" s="2"/>
    </row>
    <row r="542" spans="3:5">
      <c r="C542" s="2"/>
      <c r="D542" s="2"/>
      <c r="E542" s="2"/>
    </row>
    <row r="543" spans="3:5">
      <c r="C543" s="2"/>
      <c r="D543" s="2"/>
      <c r="E543" s="2"/>
    </row>
    <row r="544" spans="3:5">
      <c r="C544" s="2"/>
      <c r="D544" s="2"/>
      <c r="E544" s="2"/>
    </row>
    <row r="545" spans="3:5">
      <c r="C545" s="2"/>
      <c r="D545" s="2"/>
      <c r="E545" s="2"/>
    </row>
    <row r="546" spans="3:5">
      <c r="C546" s="2"/>
      <c r="D546" s="2"/>
      <c r="E546" s="2"/>
    </row>
    <row r="547" spans="3:5">
      <c r="C547" s="2"/>
      <c r="D547" s="2"/>
      <c r="E547" s="2"/>
    </row>
    <row r="548" spans="3:5">
      <c r="C548" s="2"/>
      <c r="D548" s="2"/>
      <c r="E548" s="2"/>
    </row>
    <row r="549" spans="3:5">
      <c r="C549" s="2"/>
      <c r="D549" s="2"/>
      <c r="E549" s="2"/>
    </row>
    <row r="550" spans="3:5">
      <c r="C550" s="2"/>
      <c r="D550" s="2"/>
      <c r="E550" s="2"/>
    </row>
    <row r="551" spans="3:5">
      <c r="C551" s="2"/>
      <c r="D551" s="2"/>
      <c r="E551" s="2"/>
    </row>
    <row r="552" spans="3:5">
      <c r="C552" s="2"/>
      <c r="D552" s="2"/>
      <c r="E552" s="2"/>
    </row>
    <row r="553" spans="3:5">
      <c r="C553" s="2"/>
      <c r="D553" s="2"/>
      <c r="E553" s="2"/>
    </row>
    <row r="554" spans="3:5">
      <c r="C554" s="2"/>
      <c r="D554" s="2"/>
      <c r="E554" s="2"/>
    </row>
    <row r="555" spans="3:5">
      <c r="C555" s="2"/>
      <c r="D555" s="2"/>
      <c r="E555" s="2"/>
    </row>
    <row r="556" spans="3:5">
      <c r="C556" s="2"/>
      <c r="D556" s="2"/>
      <c r="E556" s="2"/>
    </row>
    <row r="557" spans="3:5">
      <c r="C557" s="2"/>
      <c r="D557" s="2"/>
      <c r="E557" s="2"/>
    </row>
    <row r="558" spans="3:5">
      <c r="C558" s="2"/>
      <c r="D558" s="2"/>
      <c r="E558" s="2"/>
    </row>
    <row r="559" spans="3:5">
      <c r="C559" s="2"/>
      <c r="D559" s="2"/>
      <c r="E559" s="2"/>
    </row>
    <row r="560" spans="3:5">
      <c r="C560" s="2"/>
      <c r="D560" s="2"/>
      <c r="E560" s="2"/>
    </row>
    <row r="561" spans="3:5">
      <c r="C561" s="2"/>
      <c r="D561" s="2"/>
      <c r="E561" s="2"/>
    </row>
    <row r="562" spans="3:5">
      <c r="C562" s="2"/>
      <c r="D562" s="2"/>
      <c r="E562" s="2"/>
    </row>
    <row r="563" spans="3:5">
      <c r="C563" s="2"/>
      <c r="D563" s="2"/>
      <c r="E563" s="2"/>
    </row>
    <row r="564" spans="3:5">
      <c r="C564" s="2"/>
      <c r="D564" s="2"/>
      <c r="E564" s="2"/>
    </row>
    <row r="565" spans="3:5">
      <c r="C565" s="2"/>
      <c r="D565" s="2"/>
      <c r="E565" s="2"/>
    </row>
    <row r="566" spans="3:5">
      <c r="C566" s="2"/>
      <c r="D566" s="2"/>
      <c r="E566" s="2"/>
    </row>
    <row r="567" spans="3:5">
      <c r="C567" s="2"/>
      <c r="D567" s="2"/>
      <c r="E567" s="2"/>
    </row>
    <row r="568" spans="3:5">
      <c r="C568" s="2"/>
      <c r="D568" s="2"/>
      <c r="E568" s="2"/>
    </row>
    <row r="569" spans="3:5">
      <c r="C569" s="2"/>
      <c r="D569" s="2"/>
      <c r="E569" s="2"/>
    </row>
    <row r="570" spans="3:5">
      <c r="C570" s="2"/>
      <c r="D570" s="2"/>
      <c r="E570" s="2"/>
    </row>
    <row r="571" spans="3:5">
      <c r="C571" s="2"/>
      <c r="D571" s="2"/>
      <c r="E571" s="2"/>
    </row>
    <row r="572" spans="3:5">
      <c r="C572" s="2"/>
      <c r="D572" s="2"/>
      <c r="E572" s="2"/>
    </row>
    <row r="573" spans="3:5">
      <c r="C573" s="2"/>
      <c r="D573" s="2"/>
      <c r="E573" s="2"/>
    </row>
    <row r="574" spans="3:5">
      <c r="C574" s="2"/>
      <c r="D574" s="2"/>
      <c r="E574" s="2"/>
    </row>
    <row r="575" spans="3:5">
      <c r="C575" s="2"/>
      <c r="D575" s="2"/>
      <c r="E575" s="2"/>
    </row>
    <row r="576" spans="3:5">
      <c r="C576" s="2"/>
      <c r="D576" s="2"/>
      <c r="E576" s="2"/>
    </row>
    <row r="577" spans="3:5">
      <c r="C577" s="2"/>
      <c r="D577" s="2"/>
      <c r="E577" s="2"/>
    </row>
    <row r="578" spans="3:5">
      <c r="C578" s="2"/>
      <c r="D578" s="2"/>
      <c r="E578" s="2"/>
    </row>
    <row r="579" spans="3:5">
      <c r="C579" s="2"/>
      <c r="D579" s="2"/>
      <c r="E579" s="2"/>
    </row>
    <row r="580" spans="3:5">
      <c r="C580" s="2"/>
      <c r="D580" s="2"/>
      <c r="E580" s="2"/>
    </row>
    <row r="581" spans="3:5">
      <c r="C581" s="2"/>
      <c r="D581" s="2"/>
      <c r="E581" s="2"/>
    </row>
    <row r="582" spans="3:5">
      <c r="C582" s="2"/>
      <c r="D582" s="2"/>
      <c r="E582" s="2"/>
    </row>
    <row r="583" spans="3:5">
      <c r="C583" s="2"/>
      <c r="D583" s="2"/>
      <c r="E583" s="2"/>
    </row>
    <row r="584" spans="3:5">
      <c r="C584" s="2"/>
      <c r="D584" s="2"/>
      <c r="E584" s="2"/>
    </row>
    <row r="585" spans="3:5">
      <c r="C585" s="2"/>
      <c r="D585" s="2"/>
      <c r="E585" s="2"/>
    </row>
    <row r="586" spans="3:5">
      <c r="C586" s="2"/>
      <c r="D586" s="2"/>
      <c r="E586" s="2"/>
    </row>
    <row r="587" spans="3:5">
      <c r="C587" s="2"/>
      <c r="D587" s="2"/>
      <c r="E587" s="2"/>
    </row>
    <row r="588" spans="3:5">
      <c r="C588" s="2"/>
      <c r="D588" s="2"/>
      <c r="E588" s="2"/>
    </row>
    <row r="589" spans="3:5">
      <c r="C589" s="2"/>
      <c r="D589" s="2"/>
      <c r="E589" s="2"/>
    </row>
    <row r="590" spans="3:5">
      <c r="C590" s="2"/>
      <c r="D590" s="2"/>
      <c r="E590" s="2"/>
    </row>
    <row r="591" spans="3:5">
      <c r="C591" s="2"/>
      <c r="D591" s="2"/>
      <c r="E591" s="2"/>
    </row>
    <row r="592" spans="3:5">
      <c r="C592" s="2"/>
      <c r="D592" s="2"/>
      <c r="E592" s="2"/>
    </row>
    <row r="593" spans="3:5">
      <c r="C593" s="2"/>
      <c r="D593" s="2"/>
      <c r="E593" s="2"/>
    </row>
    <row r="594" spans="3:5">
      <c r="C594" s="2"/>
      <c r="D594" s="2"/>
      <c r="E594" s="2"/>
    </row>
    <row r="595" spans="3:5">
      <c r="C595" s="2"/>
      <c r="D595" s="2"/>
      <c r="E595" s="2"/>
    </row>
    <row r="596" spans="3:5">
      <c r="C596" s="2"/>
      <c r="D596" s="2"/>
      <c r="E596" s="2"/>
    </row>
    <row r="597" spans="3:5">
      <c r="C597" s="2"/>
      <c r="D597" s="2"/>
      <c r="E597" s="2"/>
    </row>
    <row r="598" spans="3:5">
      <c r="C598" s="2"/>
      <c r="D598" s="2"/>
      <c r="E598" s="2"/>
    </row>
    <row r="599" spans="3:5">
      <c r="C599" s="2"/>
      <c r="D599" s="2"/>
      <c r="E599" s="2"/>
    </row>
    <row r="600" spans="3:5">
      <c r="C600" s="2"/>
      <c r="D600" s="2"/>
      <c r="E600" s="2"/>
    </row>
    <row r="601" spans="3:5">
      <c r="C601" s="2"/>
      <c r="D601" s="2"/>
      <c r="E601" s="2"/>
    </row>
    <row r="602" spans="3:5">
      <c r="C602" s="2"/>
      <c r="D602" s="2"/>
      <c r="E602" s="2"/>
    </row>
    <row r="603" spans="3:5">
      <c r="C603" s="2"/>
      <c r="D603" s="2"/>
      <c r="E603" s="2"/>
    </row>
    <row r="604" spans="3:5">
      <c r="C604" s="2"/>
      <c r="D604" s="2"/>
      <c r="E604" s="2"/>
    </row>
    <row r="605" spans="3:5">
      <c r="C605" s="2"/>
      <c r="D605" s="2"/>
      <c r="E605" s="2"/>
    </row>
    <row r="606" spans="3:5">
      <c r="C606" s="2"/>
      <c r="D606" s="2"/>
      <c r="E606" s="2"/>
    </row>
    <row r="607" spans="3:5">
      <c r="C607" s="2"/>
      <c r="D607" s="2"/>
      <c r="E607" s="2"/>
    </row>
    <row r="608" spans="3:5">
      <c r="C608" s="2"/>
      <c r="D608" s="2"/>
      <c r="E608" s="2"/>
    </row>
    <row r="609" spans="3:5">
      <c r="C609" s="2"/>
      <c r="D609" s="2"/>
      <c r="E609" s="2"/>
    </row>
    <row r="610" spans="3:5">
      <c r="C610" s="2"/>
      <c r="D610" s="2"/>
      <c r="E610" s="2"/>
    </row>
    <row r="611" spans="3:5">
      <c r="C611" s="2"/>
      <c r="D611" s="2"/>
      <c r="E611" s="2"/>
    </row>
    <row r="612" spans="3:5">
      <c r="C612" s="2"/>
      <c r="D612" s="2"/>
      <c r="E612" s="2"/>
    </row>
    <row r="613" spans="3:5">
      <c r="C613" s="2"/>
      <c r="D613" s="2"/>
      <c r="E613" s="2"/>
    </row>
    <row r="614" spans="3:5">
      <c r="C614" s="2"/>
      <c r="D614" s="2"/>
      <c r="E614" s="2"/>
    </row>
    <row r="615" spans="3:5">
      <c r="C615" s="2"/>
      <c r="D615" s="2"/>
      <c r="E615" s="2"/>
    </row>
    <row r="616" spans="3:5">
      <c r="C616" s="2"/>
      <c r="D616" s="2"/>
      <c r="E616" s="2"/>
    </row>
    <row r="617" spans="3:5">
      <c r="C617" s="2"/>
      <c r="D617" s="2"/>
      <c r="E617" s="2"/>
    </row>
    <row r="618" spans="3:5">
      <c r="C618" s="2"/>
      <c r="D618" s="2"/>
      <c r="E618" s="2"/>
    </row>
    <row r="619" spans="3:5">
      <c r="C619" s="2"/>
      <c r="D619" s="2"/>
      <c r="E619" s="2"/>
    </row>
    <row r="620" spans="3:5">
      <c r="C620" s="2"/>
      <c r="D620" s="2"/>
      <c r="E620" s="2"/>
    </row>
    <row r="621" spans="3:5">
      <c r="C621" s="2"/>
      <c r="D621" s="2"/>
      <c r="E621" s="2"/>
    </row>
    <row r="622" spans="3:5">
      <c r="C622" s="2"/>
      <c r="D622" s="2"/>
      <c r="E622" s="2"/>
    </row>
    <row r="623" spans="3:5">
      <c r="C623" s="2"/>
      <c r="D623" s="2"/>
      <c r="E623" s="2"/>
    </row>
    <row r="624" spans="3:5">
      <c r="C624" s="2"/>
      <c r="D624" s="2"/>
      <c r="E624" s="2"/>
    </row>
    <row r="625" spans="3:5">
      <c r="C625" s="2"/>
      <c r="D625" s="2"/>
      <c r="E625" s="2"/>
    </row>
    <row r="626" spans="3:5">
      <c r="C626" s="2"/>
      <c r="D626" s="2"/>
      <c r="E626" s="2"/>
    </row>
    <row r="627" spans="3:5">
      <c r="C627" s="2"/>
      <c r="D627" s="2"/>
      <c r="E627" s="2"/>
    </row>
    <row r="628" spans="3:5">
      <c r="C628" s="2"/>
      <c r="D628" s="2"/>
      <c r="E628" s="2"/>
    </row>
    <row r="629" spans="3:5">
      <c r="C629" s="2"/>
      <c r="D629" s="2"/>
      <c r="E629" s="2"/>
    </row>
    <row r="630" spans="3:5">
      <c r="C630" s="2"/>
      <c r="D630" s="2"/>
      <c r="E630" s="2"/>
    </row>
    <row r="631" spans="3:5">
      <c r="C631" s="2"/>
      <c r="D631" s="2"/>
      <c r="E631" s="2"/>
    </row>
    <row r="632" spans="3:5">
      <c r="C632" s="2"/>
      <c r="D632" s="2"/>
      <c r="E632" s="2"/>
    </row>
    <row r="633" spans="3:5">
      <c r="C633" s="2"/>
      <c r="D633" s="2"/>
      <c r="E633" s="2"/>
    </row>
    <row r="634" spans="3:5">
      <c r="C634" s="2"/>
      <c r="D634" s="2"/>
      <c r="E634" s="2"/>
    </row>
    <row r="635" spans="3:5">
      <c r="C635" s="2"/>
      <c r="D635" s="2"/>
      <c r="E635" s="2"/>
    </row>
    <row r="636" spans="3:5">
      <c r="C636" s="2"/>
      <c r="D636" s="2"/>
      <c r="E636" s="2"/>
    </row>
    <row r="637" spans="3:5">
      <c r="C637" s="2"/>
      <c r="D637" s="2"/>
      <c r="E637" s="2"/>
    </row>
    <row r="638" spans="3:5">
      <c r="C638" s="2"/>
      <c r="D638" s="2"/>
      <c r="E638" s="2"/>
    </row>
    <row r="639" spans="3:5">
      <c r="C639" s="2"/>
      <c r="D639" s="2"/>
      <c r="E639" s="2"/>
    </row>
    <row r="640" spans="3:5">
      <c r="C640" s="2"/>
      <c r="D640" s="2"/>
      <c r="E640" s="2"/>
    </row>
    <row r="641" spans="3:5">
      <c r="C641" s="2"/>
      <c r="D641" s="2"/>
      <c r="E641" s="2"/>
    </row>
    <row r="642" spans="3:5">
      <c r="C642" s="2"/>
      <c r="D642" s="2"/>
      <c r="E642" s="2"/>
    </row>
    <row r="643" spans="3:5">
      <c r="C643" s="2"/>
      <c r="D643" s="2"/>
      <c r="E643" s="2"/>
    </row>
    <row r="644" spans="3:5">
      <c r="C644" s="2"/>
      <c r="D644" s="2"/>
      <c r="E644" s="2"/>
    </row>
    <row r="645" spans="3:5">
      <c r="C645" s="2"/>
      <c r="D645" s="2"/>
      <c r="E645" s="2"/>
    </row>
    <row r="646" spans="3:5">
      <c r="C646" s="2"/>
      <c r="D646" s="2"/>
      <c r="E646" s="2"/>
    </row>
    <row r="647" spans="3:5">
      <c r="C647" s="2"/>
      <c r="D647" s="2"/>
      <c r="E647" s="2"/>
    </row>
    <row r="648" spans="3:5">
      <c r="C648" s="2"/>
      <c r="D648" s="2"/>
      <c r="E648" s="2"/>
    </row>
    <row r="649" spans="3:5">
      <c r="C649" s="2"/>
      <c r="D649" s="2"/>
      <c r="E649" s="2"/>
    </row>
    <row r="650" spans="3:5">
      <c r="C650" s="2"/>
      <c r="D650" s="2"/>
      <c r="E650" s="2"/>
    </row>
    <row r="651" spans="3:5">
      <c r="C651" s="2"/>
      <c r="D651" s="2"/>
      <c r="E651" s="2"/>
    </row>
    <row r="652" spans="3:5">
      <c r="C652" s="2"/>
      <c r="D652" s="2"/>
      <c r="E652" s="2"/>
    </row>
    <row r="653" spans="3:5">
      <c r="C653" s="2"/>
      <c r="D653" s="2"/>
      <c r="E653" s="2"/>
    </row>
    <row r="654" spans="3:5">
      <c r="C654" s="2"/>
      <c r="D654" s="2"/>
      <c r="E654" s="2"/>
    </row>
    <row r="655" spans="3:5">
      <c r="C655" s="2"/>
      <c r="D655" s="2"/>
      <c r="E655" s="2"/>
    </row>
    <row r="656" spans="3:5">
      <c r="C656" s="2"/>
      <c r="D656" s="2"/>
      <c r="E656" s="2"/>
    </row>
    <row r="657" spans="3:5">
      <c r="C657" s="2"/>
      <c r="D657" s="2"/>
      <c r="E657" s="2"/>
    </row>
    <row r="658" spans="3:5">
      <c r="C658" s="2"/>
      <c r="D658" s="2"/>
      <c r="E658" s="2"/>
    </row>
    <row r="659" spans="3:5">
      <c r="C659" s="2"/>
      <c r="D659" s="2"/>
      <c r="E659" s="2"/>
    </row>
    <row r="660" spans="3:5">
      <c r="C660" s="2"/>
      <c r="D660" s="2"/>
      <c r="E660" s="2"/>
    </row>
    <row r="661" spans="3:5">
      <c r="C661" s="2"/>
      <c r="D661" s="2"/>
      <c r="E661" s="2"/>
    </row>
    <row r="662" spans="3:5">
      <c r="C662" s="2"/>
      <c r="D662" s="2"/>
      <c r="E662" s="2"/>
    </row>
    <row r="663" spans="3:5">
      <c r="C663" s="2"/>
      <c r="D663" s="2"/>
      <c r="E663" s="2"/>
    </row>
    <row r="664" spans="3:5">
      <c r="C664" s="2"/>
      <c r="D664" s="2"/>
      <c r="E664" s="2"/>
    </row>
    <row r="665" spans="3:5">
      <c r="C665" s="2"/>
      <c r="D665" s="2"/>
      <c r="E665" s="2"/>
    </row>
    <row r="666" spans="3:5">
      <c r="C666" s="2"/>
      <c r="D666" s="2"/>
      <c r="E666" s="2"/>
    </row>
    <row r="667" spans="3:5">
      <c r="C667" s="2"/>
      <c r="D667" s="2"/>
      <c r="E667" s="2"/>
    </row>
    <row r="668" spans="3:5">
      <c r="C668" s="2"/>
      <c r="D668" s="2"/>
      <c r="E668" s="2"/>
    </row>
    <row r="669" spans="3:5">
      <c r="C669" s="2"/>
      <c r="D669" s="2"/>
      <c r="E669" s="2"/>
    </row>
    <row r="670" spans="3:5">
      <c r="C670" s="2"/>
      <c r="D670" s="2"/>
      <c r="E670" s="2"/>
    </row>
    <row r="671" spans="3:5">
      <c r="C671" s="2"/>
      <c r="D671" s="2"/>
      <c r="E671" s="2"/>
    </row>
    <row r="672" spans="3:5">
      <c r="C672" s="2"/>
      <c r="D672" s="2"/>
      <c r="E672" s="2"/>
    </row>
    <row r="673" spans="3:5">
      <c r="C673" s="2"/>
      <c r="D673" s="2"/>
      <c r="E673" s="2"/>
    </row>
    <row r="674" spans="3:5">
      <c r="C674" s="2"/>
      <c r="D674" s="2"/>
      <c r="E674" s="2"/>
    </row>
    <row r="675" spans="3:5">
      <c r="C675" s="2"/>
      <c r="D675" s="2"/>
      <c r="E675" s="2"/>
    </row>
    <row r="676" spans="3:5">
      <c r="C676" s="2"/>
      <c r="D676" s="2"/>
      <c r="E676" s="2"/>
    </row>
    <row r="677" spans="3:5">
      <c r="C677" s="2"/>
      <c r="D677" s="2"/>
      <c r="E677" s="2"/>
    </row>
    <row r="678" spans="3:5">
      <c r="C678" s="2"/>
      <c r="D678" s="2"/>
      <c r="E678" s="2"/>
    </row>
    <row r="679" spans="3:5">
      <c r="C679" s="2"/>
      <c r="D679" s="2"/>
      <c r="E679" s="2"/>
    </row>
    <row r="680" spans="3:5">
      <c r="C680" s="2"/>
      <c r="D680" s="2"/>
      <c r="E680" s="2"/>
    </row>
    <row r="681" spans="3:5">
      <c r="C681" s="2"/>
      <c r="D681" s="2"/>
      <c r="E681" s="2"/>
    </row>
    <row r="682" spans="3:5">
      <c r="C682" s="2"/>
      <c r="D682" s="2"/>
      <c r="E682" s="2"/>
    </row>
    <row r="683" spans="3:5">
      <c r="C683" s="2"/>
      <c r="D683" s="2"/>
      <c r="E683" s="2"/>
    </row>
    <row r="684" spans="3:5">
      <c r="C684" s="2"/>
      <c r="D684" s="2"/>
      <c r="E684" s="2"/>
    </row>
    <row r="685" spans="3:5">
      <c r="C685" s="2"/>
      <c r="D685" s="2"/>
      <c r="E685" s="2"/>
    </row>
    <row r="686" spans="3:5">
      <c r="C686" s="2"/>
      <c r="D686" s="2"/>
      <c r="E686" s="2"/>
    </row>
    <row r="687" spans="3:5">
      <c r="C687" s="2"/>
      <c r="D687" s="2"/>
      <c r="E687" s="2"/>
    </row>
    <row r="688" spans="3:5">
      <c r="C688" s="2"/>
      <c r="D688" s="2"/>
      <c r="E688" s="2"/>
    </row>
    <row r="689" spans="3:5">
      <c r="C689" s="2"/>
      <c r="D689" s="2"/>
      <c r="E689" s="2"/>
    </row>
    <row r="690" spans="3:5">
      <c r="C690" s="2"/>
      <c r="D690" s="2"/>
      <c r="E690" s="2"/>
    </row>
    <row r="691" spans="3:5">
      <c r="C691" s="2"/>
      <c r="D691" s="2"/>
      <c r="E691" s="2"/>
    </row>
    <row r="692" spans="3:5">
      <c r="C692" s="2"/>
      <c r="D692" s="2"/>
      <c r="E692" s="2"/>
    </row>
    <row r="693" spans="3:5">
      <c r="C693" s="2"/>
      <c r="D693" s="2"/>
      <c r="E693" s="2"/>
    </row>
    <row r="694" spans="3:5">
      <c r="C694" s="2"/>
      <c r="D694" s="2"/>
      <c r="E694" s="2"/>
    </row>
    <row r="695" spans="3:5">
      <c r="C695" s="2"/>
      <c r="D695" s="2"/>
      <c r="E695" s="2"/>
    </row>
    <row r="696" spans="3:5">
      <c r="C696" s="2"/>
      <c r="D696" s="2"/>
      <c r="E696" s="2"/>
    </row>
    <row r="697" spans="3:5">
      <c r="C697" s="2"/>
      <c r="D697" s="2"/>
      <c r="E697" s="2"/>
    </row>
    <row r="698" spans="3:5">
      <c r="C698" s="2"/>
      <c r="D698" s="2"/>
      <c r="E698" s="2"/>
    </row>
    <row r="699" spans="3:5">
      <c r="C699" s="2"/>
      <c r="D699" s="2"/>
      <c r="E699" s="2"/>
    </row>
    <row r="700" spans="3:5">
      <c r="C700" s="2"/>
      <c r="D700" s="2"/>
      <c r="E700" s="2"/>
    </row>
    <row r="701" spans="3:5">
      <c r="C701" s="2"/>
      <c r="D701" s="2"/>
      <c r="E701" s="2"/>
    </row>
    <row r="702" spans="3:5">
      <c r="C702" s="2"/>
      <c r="D702" s="2"/>
      <c r="E702" s="2"/>
    </row>
    <row r="703" spans="3:5">
      <c r="C703" s="2"/>
      <c r="D703" s="2"/>
      <c r="E703" s="2"/>
    </row>
    <row r="704" spans="3:5">
      <c r="C704" s="2"/>
      <c r="D704" s="2"/>
      <c r="E704" s="2"/>
    </row>
    <row r="705" spans="3:5">
      <c r="C705" s="2"/>
      <c r="D705" s="2"/>
      <c r="E705" s="2"/>
    </row>
    <row r="706" spans="3:5">
      <c r="C706" s="2"/>
      <c r="D706" s="2"/>
      <c r="E706" s="2"/>
    </row>
    <row r="707" spans="3:5">
      <c r="C707" s="2"/>
      <c r="D707" s="2"/>
      <c r="E707" s="2"/>
    </row>
    <row r="708" spans="3:5">
      <c r="C708" s="2"/>
      <c r="D708" s="2"/>
      <c r="E708" s="2"/>
    </row>
    <row r="709" spans="3:5">
      <c r="C709" s="2"/>
      <c r="D709" s="2"/>
      <c r="E709" s="2"/>
    </row>
    <row r="710" spans="3:5">
      <c r="C710" s="2"/>
      <c r="D710" s="2"/>
      <c r="E710" s="2"/>
    </row>
    <row r="711" spans="3:5">
      <c r="C711" s="2"/>
      <c r="D711" s="2"/>
      <c r="E711" s="2"/>
    </row>
    <row r="712" spans="3:5">
      <c r="C712" s="2"/>
      <c r="D712" s="2"/>
      <c r="E712" s="2"/>
    </row>
    <row r="713" spans="3:5">
      <c r="C713" s="2"/>
      <c r="D713" s="2"/>
      <c r="E713" s="2"/>
    </row>
    <row r="714" spans="3:5">
      <c r="C714" s="2"/>
      <c r="D714" s="2"/>
      <c r="E714" s="2"/>
    </row>
    <row r="715" spans="3:5">
      <c r="C715" s="2"/>
      <c r="D715" s="2"/>
      <c r="E715" s="2"/>
    </row>
    <row r="716" spans="3:5">
      <c r="C716" s="2"/>
      <c r="D716" s="2"/>
      <c r="E716" s="2"/>
    </row>
    <row r="717" spans="3:5">
      <c r="C717" s="2"/>
      <c r="D717" s="2"/>
      <c r="E717" s="2"/>
    </row>
    <row r="718" spans="3:5">
      <c r="C718" s="2"/>
      <c r="D718" s="2"/>
      <c r="E718" s="2"/>
    </row>
    <row r="719" spans="3:5">
      <c r="C719" s="2"/>
      <c r="D719" s="2"/>
      <c r="E719" s="2"/>
    </row>
    <row r="720" spans="3:5">
      <c r="C720" s="2"/>
      <c r="D720" s="2"/>
      <c r="E720" s="2"/>
    </row>
    <row r="721" spans="3:5">
      <c r="C721" s="2"/>
      <c r="D721" s="2"/>
      <c r="E721" s="2"/>
    </row>
    <row r="722" spans="3:5">
      <c r="C722" s="2"/>
      <c r="D722" s="2"/>
      <c r="E722" s="2"/>
    </row>
    <row r="723" spans="3:5">
      <c r="C723" s="2"/>
      <c r="D723" s="2"/>
      <c r="E723" s="2"/>
    </row>
    <row r="724" spans="3:5">
      <c r="C724" s="2"/>
      <c r="D724" s="2"/>
      <c r="E724" s="2"/>
    </row>
    <row r="725" spans="3:5">
      <c r="C725" s="2"/>
      <c r="D725" s="2"/>
      <c r="E725" s="2"/>
    </row>
    <row r="726" spans="3:5">
      <c r="C726" s="2"/>
      <c r="D726" s="2"/>
      <c r="E726" s="2"/>
    </row>
    <row r="727" spans="3:5">
      <c r="C727" s="2"/>
      <c r="D727" s="2"/>
      <c r="E727" s="2"/>
    </row>
    <row r="728" spans="3:5">
      <c r="C728" s="2"/>
      <c r="D728" s="2"/>
      <c r="E728" s="2"/>
    </row>
    <row r="729" spans="3:5">
      <c r="C729" s="2"/>
      <c r="D729" s="2"/>
      <c r="E729" s="2"/>
    </row>
    <row r="730" spans="3:5">
      <c r="C730" s="2"/>
      <c r="D730" s="2"/>
      <c r="E730" s="2"/>
    </row>
    <row r="731" spans="3:5">
      <c r="C731" s="2"/>
      <c r="D731" s="2"/>
      <c r="E731" s="2"/>
    </row>
    <row r="732" spans="3:5">
      <c r="C732" s="2"/>
      <c r="D732" s="2"/>
      <c r="E732" s="2"/>
    </row>
    <row r="733" spans="3:5">
      <c r="C733" s="2"/>
      <c r="D733" s="2"/>
      <c r="E733" s="2"/>
    </row>
    <row r="734" spans="3:5">
      <c r="C734" s="2"/>
      <c r="D734" s="2"/>
      <c r="E734" s="2"/>
    </row>
    <row r="735" spans="3:5">
      <c r="C735" s="2"/>
      <c r="D735" s="2"/>
      <c r="E735" s="2"/>
    </row>
    <row r="736" spans="3:5">
      <c r="C736" s="2"/>
      <c r="D736" s="2"/>
      <c r="E736" s="2"/>
    </row>
    <row r="737" spans="3:5">
      <c r="C737" s="2"/>
      <c r="D737" s="2"/>
      <c r="E737" s="2"/>
    </row>
    <row r="738" spans="3:5">
      <c r="C738" s="2"/>
      <c r="D738" s="2"/>
      <c r="E738" s="2"/>
    </row>
    <row r="739" spans="3:5">
      <c r="C739" s="2"/>
      <c r="D739" s="2"/>
      <c r="E739" s="2"/>
    </row>
    <row r="740" spans="3:5">
      <c r="C740" s="2"/>
      <c r="D740" s="2"/>
      <c r="E740" s="2"/>
    </row>
    <row r="741" spans="3:5">
      <c r="C741" s="2"/>
      <c r="D741" s="2"/>
      <c r="E741" s="2"/>
    </row>
    <row r="742" spans="3:5">
      <c r="C742" s="2"/>
      <c r="D742" s="2"/>
      <c r="E742" s="2"/>
    </row>
    <row r="743" spans="3:5">
      <c r="C743" s="2"/>
      <c r="D743" s="2"/>
      <c r="E743" s="2"/>
    </row>
    <row r="744" spans="3:5">
      <c r="C744" s="2"/>
      <c r="D744" s="2"/>
      <c r="E744" s="2"/>
    </row>
    <row r="745" spans="3:5">
      <c r="C745" s="2"/>
      <c r="D745" s="2"/>
      <c r="E745" s="2"/>
    </row>
    <row r="746" spans="3:5">
      <c r="C746" s="2"/>
      <c r="D746" s="2"/>
      <c r="E746" s="2"/>
    </row>
    <row r="747" spans="3:5">
      <c r="C747" s="2"/>
      <c r="D747" s="2"/>
      <c r="E747" s="2"/>
    </row>
    <row r="748" spans="3:5">
      <c r="C748" s="2"/>
      <c r="D748" s="2"/>
      <c r="E748" s="2"/>
    </row>
    <row r="749" spans="3:5">
      <c r="C749" s="2"/>
      <c r="D749" s="2"/>
      <c r="E749" s="2"/>
    </row>
    <row r="750" spans="3:5">
      <c r="C750" s="2"/>
      <c r="D750" s="2"/>
      <c r="E750" s="2"/>
    </row>
    <row r="751" spans="3:5">
      <c r="C751" s="2"/>
      <c r="D751" s="2"/>
      <c r="E751" s="2"/>
    </row>
    <row r="752" spans="3:5">
      <c r="C752" s="2"/>
      <c r="D752" s="2"/>
      <c r="E752" s="2"/>
    </row>
    <row r="753" spans="3:5">
      <c r="C753" s="2"/>
      <c r="D753" s="2"/>
      <c r="E753" s="2"/>
    </row>
    <row r="754" spans="3:5">
      <c r="C754" s="2"/>
      <c r="D754" s="2"/>
      <c r="E754" s="2"/>
    </row>
    <row r="755" spans="3:5">
      <c r="C755" s="2"/>
      <c r="D755" s="2"/>
      <c r="E755" s="2"/>
    </row>
    <row r="756" spans="3:5">
      <c r="C756" s="2"/>
      <c r="D756" s="2"/>
      <c r="E756" s="2"/>
    </row>
    <row r="757" spans="3:5">
      <c r="C757" s="2"/>
      <c r="D757" s="2"/>
      <c r="E757" s="2"/>
    </row>
    <row r="758" spans="3:5">
      <c r="C758" s="2"/>
      <c r="D758" s="2"/>
      <c r="E758" s="2"/>
    </row>
    <row r="759" spans="3:5">
      <c r="C759" s="2"/>
      <c r="D759" s="2"/>
      <c r="E759" s="2"/>
    </row>
    <row r="760" spans="3:5">
      <c r="C760" s="2"/>
      <c r="D760" s="2"/>
      <c r="E760" s="2"/>
    </row>
    <row r="761" spans="3:5">
      <c r="C761" s="2"/>
      <c r="D761" s="2"/>
      <c r="E761" s="2"/>
    </row>
    <row r="762" spans="3:5">
      <c r="C762" s="2"/>
      <c r="D762" s="2"/>
      <c r="E762" s="2"/>
    </row>
    <row r="763" spans="3:5">
      <c r="C763" s="2"/>
      <c r="D763" s="2"/>
      <c r="E763" s="2"/>
    </row>
    <row r="764" spans="3:5">
      <c r="C764" s="2"/>
      <c r="D764" s="2"/>
      <c r="E764" s="2"/>
    </row>
    <row r="765" spans="3:5">
      <c r="C765" s="2"/>
      <c r="D765" s="2"/>
      <c r="E765" s="2"/>
    </row>
    <row r="766" spans="3:5">
      <c r="C766" s="2"/>
      <c r="D766" s="2"/>
      <c r="E766" s="2"/>
    </row>
    <row r="767" spans="3:5">
      <c r="C767" s="2"/>
      <c r="D767" s="2"/>
      <c r="E767" s="2"/>
    </row>
    <row r="768" spans="3:5">
      <c r="C768" s="2"/>
      <c r="D768" s="2"/>
      <c r="E768" s="2"/>
    </row>
    <row r="769" spans="3:5">
      <c r="C769" s="2"/>
      <c r="D769" s="2"/>
      <c r="E769" s="2"/>
    </row>
    <row r="770" spans="3:5">
      <c r="C770" s="2"/>
      <c r="D770" s="2"/>
      <c r="E770" s="2"/>
    </row>
    <row r="771" spans="3:5">
      <c r="C771" s="2"/>
      <c r="D771" s="2"/>
      <c r="E771" s="2"/>
    </row>
    <row r="772" spans="3:5">
      <c r="C772" s="2"/>
      <c r="D772" s="2"/>
      <c r="E772" s="2"/>
    </row>
    <row r="773" spans="3:5">
      <c r="C773" s="2"/>
      <c r="D773" s="2"/>
      <c r="E773" s="2"/>
    </row>
    <row r="774" spans="3:5">
      <c r="C774" s="2"/>
      <c r="D774" s="2"/>
      <c r="E774" s="2"/>
    </row>
    <row r="775" spans="3:5">
      <c r="C775" s="2"/>
      <c r="D775" s="2"/>
      <c r="E775" s="2"/>
    </row>
    <row r="776" spans="3:5">
      <c r="C776" s="2"/>
      <c r="D776" s="2"/>
      <c r="E776" s="2"/>
    </row>
    <row r="777" spans="3:5">
      <c r="C777" s="2"/>
      <c r="D777" s="2"/>
      <c r="E777" s="2"/>
    </row>
    <row r="778" spans="3:5">
      <c r="C778" s="2"/>
      <c r="D778" s="2"/>
      <c r="E778" s="2"/>
    </row>
    <row r="779" spans="3:5">
      <c r="C779" s="2"/>
      <c r="D779" s="2"/>
      <c r="E779" s="2"/>
    </row>
    <row r="780" spans="3:5">
      <c r="C780" s="2"/>
      <c r="D780" s="2"/>
      <c r="E780" s="2"/>
    </row>
    <row r="781" spans="3:5">
      <c r="C781" s="2"/>
      <c r="D781" s="2"/>
      <c r="E781" s="2"/>
    </row>
    <row r="782" spans="3:5">
      <c r="C782" s="2"/>
      <c r="D782" s="2"/>
      <c r="E782" s="2"/>
    </row>
    <row r="783" spans="3:5">
      <c r="C783" s="2"/>
      <c r="D783" s="2"/>
      <c r="E783" s="2"/>
    </row>
    <row r="784" spans="3:5">
      <c r="C784" s="2"/>
      <c r="D784" s="2"/>
      <c r="E784" s="2"/>
    </row>
    <row r="785" spans="3:5">
      <c r="C785" s="2"/>
      <c r="D785" s="2"/>
      <c r="E785" s="2"/>
    </row>
    <row r="786" spans="3:5">
      <c r="C786" s="2"/>
      <c r="D786" s="2"/>
      <c r="E786" s="2"/>
    </row>
    <row r="787" spans="3:5">
      <c r="C787" s="2"/>
      <c r="D787" s="2"/>
      <c r="E787" s="2"/>
    </row>
    <row r="788" spans="3:5">
      <c r="C788" s="2"/>
      <c r="D788" s="2"/>
      <c r="E788" s="2"/>
    </row>
    <row r="789" spans="3:5">
      <c r="C789" s="2"/>
      <c r="D789" s="2"/>
      <c r="E789" s="2"/>
    </row>
    <row r="790" spans="3:5">
      <c r="C790" s="2"/>
      <c r="D790" s="2"/>
      <c r="E790" s="2"/>
    </row>
    <row r="791" spans="3:5">
      <c r="C791" s="2"/>
      <c r="D791" s="2"/>
      <c r="E791" s="2"/>
    </row>
    <row r="792" spans="3:5">
      <c r="C792" s="2"/>
      <c r="D792" s="2"/>
      <c r="E792" s="2"/>
    </row>
    <row r="793" spans="3:5">
      <c r="C793" s="2"/>
      <c r="D793" s="2"/>
      <c r="E793" s="2"/>
    </row>
    <row r="794" spans="3:5">
      <c r="C794" s="2"/>
      <c r="D794" s="2"/>
      <c r="E794" s="2"/>
    </row>
    <row r="795" spans="3:5">
      <c r="C795" s="2"/>
      <c r="D795" s="2"/>
      <c r="E795" s="2"/>
    </row>
    <row r="796" spans="3:5">
      <c r="C796" s="2"/>
      <c r="D796" s="2"/>
      <c r="E796" s="2"/>
    </row>
    <row r="797" spans="3:5">
      <c r="C797" s="2"/>
      <c r="D797" s="2"/>
      <c r="E797" s="2"/>
    </row>
    <row r="798" spans="3:5">
      <c r="C798" s="2"/>
      <c r="D798" s="2"/>
      <c r="E798" s="2"/>
    </row>
    <row r="799" spans="3:5">
      <c r="C799" s="2"/>
      <c r="D799" s="2"/>
      <c r="E799" s="2"/>
    </row>
    <row r="800" spans="3:5">
      <c r="C800" s="2"/>
      <c r="D800" s="2"/>
      <c r="E800" s="2"/>
    </row>
    <row r="801" spans="3:5">
      <c r="C801" s="2"/>
      <c r="D801" s="2"/>
      <c r="E801" s="2"/>
    </row>
    <row r="802" spans="3:5">
      <c r="C802" s="2"/>
      <c r="D802" s="2"/>
      <c r="E802" s="2"/>
    </row>
    <row r="803" spans="3:5">
      <c r="C803" s="2"/>
      <c r="D803" s="2"/>
      <c r="E803" s="2"/>
    </row>
    <row r="804" spans="3:5">
      <c r="C804" s="2"/>
      <c r="D804" s="2"/>
      <c r="E804" s="2"/>
    </row>
    <row r="805" spans="3:5">
      <c r="C805" s="2"/>
      <c r="D805" s="2"/>
      <c r="E805" s="2"/>
    </row>
    <row r="806" spans="3:5">
      <c r="C806" s="2"/>
      <c r="D806" s="2"/>
      <c r="E806" s="2"/>
    </row>
    <row r="807" spans="3:5">
      <c r="C807" s="2"/>
      <c r="D807" s="2"/>
      <c r="E807" s="2"/>
    </row>
    <row r="808" spans="3:5">
      <c r="C808" s="2"/>
      <c r="D808" s="2"/>
      <c r="E808" s="2"/>
    </row>
    <row r="809" spans="3:5">
      <c r="C809" s="2"/>
      <c r="D809" s="2"/>
      <c r="E809" s="2"/>
    </row>
    <row r="810" spans="3:5">
      <c r="C810" s="2"/>
      <c r="D810" s="2"/>
      <c r="E810" s="2"/>
    </row>
    <row r="811" spans="3:5">
      <c r="C811" s="2"/>
      <c r="D811" s="2"/>
      <c r="E811" s="2"/>
    </row>
    <row r="812" spans="3:5">
      <c r="C812" s="2"/>
      <c r="D812" s="2"/>
      <c r="E812" s="2"/>
    </row>
    <row r="813" spans="3:5">
      <c r="C813" s="2"/>
      <c r="D813" s="2"/>
      <c r="E813" s="2"/>
    </row>
    <row r="814" spans="3:5">
      <c r="C814" s="2"/>
      <c r="D814" s="2"/>
      <c r="E814" s="2"/>
    </row>
    <row r="815" spans="3:5">
      <c r="C815" s="2"/>
      <c r="D815" s="2"/>
      <c r="E815" s="2"/>
    </row>
    <row r="816" spans="3:5">
      <c r="C816" s="2"/>
      <c r="D816" s="2"/>
      <c r="E816" s="2"/>
    </row>
    <row r="817" spans="3:5">
      <c r="C817" s="2"/>
      <c r="D817" s="2"/>
      <c r="E817" s="2"/>
    </row>
    <row r="818" spans="3:5">
      <c r="C818" s="2"/>
      <c r="D818" s="2"/>
      <c r="E818" s="2"/>
    </row>
    <row r="819" spans="3:5">
      <c r="C819" s="2"/>
      <c r="D819" s="2"/>
      <c r="E819" s="2"/>
    </row>
    <row r="820" spans="3:5">
      <c r="C820" s="2"/>
      <c r="D820" s="2"/>
      <c r="E820" s="2"/>
    </row>
    <row r="821" spans="3:5">
      <c r="C821" s="2"/>
      <c r="D821" s="2"/>
      <c r="E821" s="2"/>
    </row>
    <row r="822" spans="3:5">
      <c r="C822" s="2"/>
      <c r="D822" s="2"/>
      <c r="E822" s="2"/>
    </row>
    <row r="823" spans="3:5">
      <c r="C823" s="2"/>
      <c r="D823" s="2"/>
      <c r="E823" s="2"/>
    </row>
    <row r="824" spans="3:5">
      <c r="C824" s="2"/>
      <c r="D824" s="2"/>
      <c r="E824" s="2"/>
    </row>
    <row r="825" spans="3:5">
      <c r="C825" s="2"/>
      <c r="D825" s="2"/>
      <c r="E825" s="2"/>
    </row>
    <row r="826" spans="3:5">
      <c r="C826" s="2"/>
      <c r="D826" s="2"/>
      <c r="E826" s="2"/>
    </row>
    <row r="827" spans="3:5">
      <c r="C827" s="2"/>
      <c r="D827" s="2"/>
      <c r="E827" s="2"/>
    </row>
    <row r="828" spans="3:5">
      <c r="C828" s="2"/>
      <c r="D828" s="2"/>
      <c r="E828" s="2"/>
    </row>
    <row r="829" spans="3:5">
      <c r="C829" s="2"/>
      <c r="D829" s="2"/>
      <c r="E829" s="2"/>
    </row>
    <row r="830" spans="3:5">
      <c r="C830" s="2"/>
      <c r="D830" s="2"/>
      <c r="E830" s="2"/>
    </row>
    <row r="831" spans="3:5">
      <c r="C831" s="2"/>
      <c r="D831" s="2"/>
      <c r="E831" s="2"/>
    </row>
    <row r="832" spans="3:5">
      <c r="C832" s="2"/>
      <c r="D832" s="2"/>
      <c r="E832" s="2"/>
    </row>
    <row r="833" spans="3:5">
      <c r="C833" s="2"/>
      <c r="D833" s="2"/>
      <c r="E833" s="2"/>
    </row>
    <row r="834" spans="3:5">
      <c r="C834" s="2"/>
      <c r="D834" s="2"/>
      <c r="E834" s="2"/>
    </row>
    <row r="835" spans="3:5">
      <c r="C835" s="2"/>
      <c r="D835" s="2"/>
      <c r="E835" s="2"/>
    </row>
    <row r="836" spans="3:5">
      <c r="C836" s="2"/>
      <c r="D836" s="2"/>
      <c r="E836" s="2"/>
    </row>
    <row r="837" spans="3:5">
      <c r="C837" s="2"/>
      <c r="D837" s="2"/>
      <c r="E837" s="2"/>
    </row>
    <row r="838" spans="3:5">
      <c r="C838" s="2"/>
      <c r="D838" s="2"/>
      <c r="E838" s="2"/>
    </row>
    <row r="839" spans="3:5">
      <c r="C839" s="2"/>
      <c r="D839" s="2"/>
      <c r="E839" s="2"/>
    </row>
    <row r="840" spans="3:5">
      <c r="C840" s="2"/>
      <c r="D840" s="2"/>
      <c r="E840" s="2"/>
    </row>
    <row r="841" spans="3:5">
      <c r="C841" s="2"/>
      <c r="D841" s="2"/>
      <c r="E841" s="2"/>
    </row>
    <row r="842" spans="3:5">
      <c r="C842" s="2"/>
      <c r="D842" s="2"/>
      <c r="E842" s="2"/>
    </row>
    <row r="843" spans="3:5">
      <c r="C843" s="2"/>
      <c r="D843" s="2"/>
      <c r="E843" s="2"/>
    </row>
    <row r="844" spans="3:5">
      <c r="C844" s="2"/>
      <c r="D844" s="2"/>
      <c r="E844" s="2"/>
    </row>
    <row r="845" spans="3:5">
      <c r="C845" s="2"/>
      <c r="D845" s="2"/>
      <c r="E845" s="2"/>
    </row>
    <row r="846" spans="3:5">
      <c r="C846" s="2"/>
      <c r="D846" s="2"/>
      <c r="E846" s="2"/>
    </row>
    <row r="847" spans="3:5">
      <c r="C847" s="2"/>
      <c r="D847" s="2"/>
      <c r="E847" s="2"/>
    </row>
    <row r="848" spans="3:5">
      <c r="C848" s="2"/>
      <c r="D848" s="2"/>
      <c r="E848" s="2"/>
    </row>
    <row r="849" spans="3:5">
      <c r="C849" s="2"/>
      <c r="D849" s="2"/>
      <c r="E849" s="2"/>
    </row>
    <row r="850" spans="3:5">
      <c r="C850" s="2"/>
      <c r="D850" s="2"/>
      <c r="E850" s="2"/>
    </row>
    <row r="851" spans="3:5">
      <c r="C851" s="2"/>
      <c r="D851" s="2"/>
      <c r="E851" s="2"/>
    </row>
    <row r="852" spans="3:5">
      <c r="C852" s="2"/>
      <c r="D852" s="2"/>
      <c r="E852" s="2"/>
    </row>
    <row r="853" spans="3:5">
      <c r="C853" s="2"/>
      <c r="D853" s="2"/>
      <c r="E853" s="2"/>
    </row>
    <row r="854" spans="3:5">
      <c r="C854" s="2"/>
      <c r="D854" s="2"/>
      <c r="E854" s="2"/>
    </row>
    <row r="855" spans="3:5">
      <c r="C855" s="2"/>
      <c r="D855" s="2"/>
      <c r="E855" s="2"/>
    </row>
    <row r="856" spans="3:5">
      <c r="C856" s="2"/>
      <c r="D856" s="2"/>
      <c r="E856" s="2"/>
    </row>
    <row r="857" spans="3:5">
      <c r="C857" s="2"/>
      <c r="D857" s="2"/>
      <c r="E857" s="2"/>
    </row>
    <row r="858" spans="3:5">
      <c r="C858" s="2"/>
      <c r="D858" s="2"/>
      <c r="E858" s="2"/>
    </row>
    <row r="859" spans="3:5">
      <c r="C859" s="2"/>
      <c r="D859" s="2"/>
      <c r="E859" s="2"/>
    </row>
    <row r="860" spans="3:5">
      <c r="C860" s="2"/>
      <c r="D860" s="2"/>
      <c r="E860" s="2"/>
    </row>
    <row r="861" spans="3:5">
      <c r="C861" s="2"/>
      <c r="D861" s="2"/>
      <c r="E861" s="2"/>
    </row>
    <row r="862" spans="3:5">
      <c r="C862" s="2"/>
      <c r="D862" s="2"/>
      <c r="E862" s="2"/>
    </row>
    <row r="863" spans="3:5">
      <c r="C863" s="2"/>
      <c r="D863" s="2"/>
      <c r="E863" s="2"/>
    </row>
    <row r="864" spans="3:5">
      <c r="C864" s="2"/>
      <c r="D864" s="2"/>
      <c r="E864" s="2"/>
    </row>
    <row r="865" spans="3:5">
      <c r="C865" s="2"/>
      <c r="D865" s="2"/>
      <c r="E865" s="2"/>
    </row>
    <row r="866" spans="3:5">
      <c r="C866" s="2"/>
      <c r="D866" s="2"/>
      <c r="E866" s="2"/>
    </row>
    <row r="867" spans="3:5">
      <c r="C867" s="2"/>
      <c r="D867" s="2"/>
      <c r="E867" s="2"/>
    </row>
    <row r="868" spans="3:5">
      <c r="C868" s="2"/>
      <c r="D868" s="2"/>
      <c r="E868" s="2"/>
    </row>
    <row r="869" spans="3:5">
      <c r="C869" s="2"/>
      <c r="D869" s="2"/>
      <c r="E869" s="2"/>
    </row>
    <row r="870" spans="3:5">
      <c r="C870" s="2"/>
      <c r="D870" s="2"/>
      <c r="E870" s="2"/>
    </row>
    <row r="871" spans="3:5">
      <c r="C871" s="2"/>
      <c r="D871" s="2"/>
      <c r="E871" s="2"/>
    </row>
    <row r="872" spans="3:5">
      <c r="C872" s="2"/>
      <c r="D872" s="2"/>
      <c r="E872" s="2"/>
    </row>
    <row r="873" spans="3:5">
      <c r="C873" s="2"/>
      <c r="D873" s="2"/>
      <c r="E873" s="2"/>
    </row>
    <row r="874" spans="3:5">
      <c r="C874" s="2"/>
      <c r="D874" s="2"/>
      <c r="E874" s="2"/>
    </row>
    <row r="875" spans="3:5">
      <c r="C875" s="2"/>
      <c r="D875" s="2"/>
      <c r="E875" s="2"/>
    </row>
    <row r="876" spans="3:5">
      <c r="C876" s="2"/>
      <c r="D876" s="2"/>
      <c r="E876" s="2"/>
    </row>
    <row r="877" spans="3:5">
      <c r="C877" s="2"/>
      <c r="D877" s="2"/>
      <c r="E877" s="2"/>
    </row>
    <row r="878" spans="3:5">
      <c r="C878" s="2"/>
      <c r="D878" s="2"/>
      <c r="E878" s="2"/>
    </row>
    <row r="879" spans="3:5">
      <c r="C879" s="2"/>
      <c r="D879" s="2"/>
      <c r="E879" s="2"/>
    </row>
    <row r="880" spans="3:5">
      <c r="C880" s="2"/>
      <c r="D880" s="2"/>
      <c r="E880" s="2"/>
    </row>
    <row r="881" spans="3:5">
      <c r="C881" s="2"/>
      <c r="D881" s="2"/>
      <c r="E881" s="2"/>
    </row>
    <row r="882" spans="3:5">
      <c r="C882" s="2"/>
      <c r="D882" s="2"/>
      <c r="E882" s="2"/>
    </row>
    <row r="883" spans="3:5">
      <c r="C883" s="2"/>
      <c r="D883" s="2"/>
      <c r="E883" s="2"/>
    </row>
    <row r="884" spans="3:5">
      <c r="C884" s="2"/>
      <c r="D884" s="2"/>
      <c r="E884" s="2"/>
    </row>
    <row r="885" spans="3:5">
      <c r="C885" s="2"/>
      <c r="D885" s="2"/>
      <c r="E885" s="2"/>
    </row>
    <row r="886" spans="3:5">
      <c r="C886" s="2"/>
      <c r="D886" s="2"/>
      <c r="E886" s="2"/>
    </row>
    <row r="887" spans="3:5">
      <c r="C887" s="2"/>
      <c r="D887" s="2"/>
      <c r="E887" s="2"/>
    </row>
    <row r="888" spans="3:5">
      <c r="C888" s="2"/>
      <c r="D888" s="2"/>
      <c r="E888" s="2"/>
    </row>
    <row r="889" spans="3:5">
      <c r="C889" s="2"/>
      <c r="D889" s="2"/>
      <c r="E889" s="2"/>
    </row>
    <row r="890" spans="3:5">
      <c r="C890" s="2"/>
      <c r="D890" s="2"/>
      <c r="E890" s="2"/>
    </row>
    <row r="891" spans="3:5">
      <c r="C891" s="2"/>
      <c r="D891" s="2"/>
      <c r="E891" s="2"/>
    </row>
    <row r="892" spans="3:5">
      <c r="C892" s="2"/>
      <c r="D892" s="2"/>
      <c r="E892" s="2"/>
    </row>
    <row r="893" spans="3:5">
      <c r="C893" s="2"/>
      <c r="D893" s="2"/>
      <c r="E893" s="2"/>
    </row>
    <row r="894" spans="3:5">
      <c r="C894" s="2"/>
      <c r="D894" s="2"/>
      <c r="E894" s="2"/>
    </row>
    <row r="895" spans="3:5">
      <c r="C895" s="2"/>
      <c r="D895" s="2"/>
      <c r="E895" s="2"/>
    </row>
    <row r="896" spans="3:5">
      <c r="C896" s="2"/>
      <c r="D896" s="2"/>
      <c r="E896" s="2"/>
    </row>
    <row r="897" spans="3:5">
      <c r="C897" s="2"/>
      <c r="D897" s="2"/>
      <c r="E897" s="2"/>
    </row>
    <row r="898" spans="3:5">
      <c r="C898" s="2"/>
      <c r="D898" s="2"/>
      <c r="E898" s="2"/>
    </row>
    <row r="899" spans="3:5">
      <c r="C899" s="2"/>
      <c r="D899" s="2"/>
      <c r="E899" s="2"/>
    </row>
    <row r="900" spans="3:5">
      <c r="C900" s="2"/>
      <c r="D900" s="2"/>
      <c r="E900" s="2"/>
    </row>
    <row r="901" spans="3:5">
      <c r="C901" s="2"/>
      <c r="D901" s="2"/>
      <c r="E901" s="2"/>
    </row>
    <row r="902" spans="3:5">
      <c r="C902" s="2"/>
      <c r="D902" s="2"/>
      <c r="E902" s="2"/>
    </row>
    <row r="903" spans="3:5">
      <c r="C903" s="2"/>
      <c r="D903" s="2"/>
      <c r="E903" s="2"/>
    </row>
    <row r="904" spans="3:5">
      <c r="C904" s="2"/>
      <c r="D904" s="2"/>
      <c r="E904" s="2"/>
    </row>
    <row r="905" spans="3:5">
      <c r="C905" s="2"/>
      <c r="D905" s="2"/>
      <c r="E905" s="2"/>
    </row>
    <row r="906" spans="3:5">
      <c r="C906" s="2"/>
      <c r="D906" s="2"/>
      <c r="E906" s="2"/>
    </row>
    <row r="907" spans="3:5">
      <c r="C907" s="2"/>
      <c r="D907" s="2"/>
      <c r="E907" s="2"/>
    </row>
    <row r="908" spans="3:5">
      <c r="C908" s="2"/>
      <c r="D908" s="2"/>
      <c r="E908" s="2"/>
    </row>
    <row r="909" spans="3:5">
      <c r="C909" s="2"/>
      <c r="D909" s="2"/>
      <c r="E909" s="2"/>
    </row>
    <row r="910" spans="3:5">
      <c r="C910" s="2"/>
      <c r="D910" s="2"/>
      <c r="E910" s="2"/>
    </row>
    <row r="911" spans="3:5">
      <c r="C911" s="2"/>
      <c r="D911" s="2"/>
      <c r="E911" s="2"/>
    </row>
    <row r="912" spans="3:5">
      <c r="C912" s="2"/>
      <c r="D912" s="2"/>
      <c r="E912" s="2"/>
    </row>
    <row r="913" spans="3:5">
      <c r="C913" s="2"/>
      <c r="D913" s="2"/>
      <c r="E913" s="2"/>
    </row>
    <row r="914" spans="3:5">
      <c r="C914" s="2"/>
      <c r="D914" s="2"/>
      <c r="E914" s="2"/>
    </row>
    <row r="915" spans="3:5">
      <c r="C915" s="2"/>
      <c r="D915" s="2"/>
      <c r="E915" s="2"/>
    </row>
    <row r="916" spans="3:5">
      <c r="C916" s="2"/>
      <c r="D916" s="2"/>
      <c r="E916" s="2"/>
    </row>
    <row r="917" spans="3:5">
      <c r="C917" s="2"/>
      <c r="D917" s="2"/>
      <c r="E917" s="2"/>
    </row>
    <row r="918" spans="3:5">
      <c r="C918" s="2"/>
      <c r="D918" s="2"/>
      <c r="E918" s="2"/>
    </row>
    <row r="919" spans="3:5">
      <c r="C919" s="2"/>
      <c r="D919" s="2"/>
      <c r="E919" s="2"/>
    </row>
    <row r="920" spans="3:5">
      <c r="C920" s="2"/>
      <c r="D920" s="2"/>
      <c r="E920" s="2"/>
    </row>
    <row r="921" spans="3:5">
      <c r="C921" s="2"/>
      <c r="D921" s="2"/>
      <c r="E921" s="2"/>
    </row>
    <row r="922" spans="3:5">
      <c r="C922" s="2"/>
      <c r="D922" s="2"/>
      <c r="E922" s="2"/>
    </row>
    <row r="923" spans="3:5">
      <c r="C923" s="2"/>
      <c r="D923" s="2"/>
      <c r="E923" s="2"/>
    </row>
    <row r="924" spans="3:5">
      <c r="C924" s="2"/>
      <c r="D924" s="2"/>
      <c r="E924" s="2"/>
    </row>
    <row r="925" spans="3:5">
      <c r="C925" s="2"/>
      <c r="D925" s="2"/>
      <c r="E925" s="2"/>
    </row>
    <row r="926" spans="3:5">
      <c r="C926" s="2"/>
      <c r="D926" s="2"/>
      <c r="E926" s="2"/>
    </row>
    <row r="927" spans="3:5">
      <c r="C927" s="2"/>
      <c r="D927" s="2"/>
      <c r="E927" s="2"/>
    </row>
    <row r="928" spans="3:5">
      <c r="C928" s="2"/>
      <c r="D928" s="2"/>
      <c r="E928" s="2"/>
    </row>
    <row r="929" spans="3:5">
      <c r="C929" s="2"/>
      <c r="D929" s="2"/>
      <c r="E929" s="2"/>
    </row>
    <row r="930" spans="3:5">
      <c r="C930" s="2"/>
      <c r="D930" s="2"/>
      <c r="E930" s="2"/>
    </row>
    <row r="931" spans="3:5">
      <c r="C931" s="2"/>
      <c r="D931" s="2"/>
      <c r="E931" s="2"/>
    </row>
    <row r="932" spans="3:5">
      <c r="C932" s="2"/>
      <c r="D932" s="2"/>
      <c r="E932" s="2"/>
    </row>
    <row r="933" spans="3:5">
      <c r="C933" s="2"/>
      <c r="D933" s="2"/>
      <c r="E933" s="2"/>
    </row>
    <row r="934" spans="3:5">
      <c r="C934" s="2"/>
      <c r="D934" s="2"/>
      <c r="E934" s="2"/>
    </row>
    <row r="935" spans="3:5">
      <c r="C935" s="2"/>
      <c r="D935" s="2"/>
      <c r="E935" s="2"/>
    </row>
    <row r="936" spans="3:5">
      <c r="C936" s="2"/>
      <c r="D936" s="2"/>
      <c r="E936" s="2"/>
    </row>
    <row r="937" spans="3:5">
      <c r="C937" s="2"/>
      <c r="D937" s="2"/>
      <c r="E937" s="2"/>
    </row>
    <row r="938" spans="3:5">
      <c r="C938" s="2"/>
      <c r="D938" s="2"/>
      <c r="E938" s="2"/>
    </row>
    <row r="939" spans="3:5">
      <c r="C939" s="2"/>
      <c r="D939" s="2"/>
      <c r="E939" s="2"/>
    </row>
    <row r="940" spans="3:5">
      <c r="C940" s="2"/>
      <c r="D940" s="2"/>
      <c r="E940" s="2"/>
    </row>
    <row r="941" spans="3:5">
      <c r="C941" s="2"/>
      <c r="D941" s="2"/>
      <c r="E941" s="2"/>
    </row>
    <row r="942" spans="3:5">
      <c r="C942" s="2"/>
      <c r="D942" s="2"/>
      <c r="E942" s="2"/>
    </row>
    <row r="943" spans="3:5">
      <c r="C943" s="2"/>
      <c r="D943" s="2"/>
      <c r="E943" s="2"/>
    </row>
    <row r="944" spans="3:5">
      <c r="C944" s="2"/>
      <c r="D944" s="2"/>
      <c r="E944" s="2"/>
    </row>
    <row r="945" spans="3:5">
      <c r="C945" s="2"/>
      <c r="D945" s="2"/>
      <c r="E945" s="2"/>
    </row>
    <row r="946" spans="3:5">
      <c r="C946" s="2"/>
      <c r="D946" s="2"/>
      <c r="E946" s="2"/>
    </row>
    <row r="947" spans="3:5">
      <c r="C947" s="2"/>
      <c r="D947" s="2"/>
      <c r="E947" s="2"/>
    </row>
    <row r="948" spans="3:5">
      <c r="C948" s="2"/>
      <c r="D948" s="2"/>
      <c r="E948" s="2"/>
    </row>
    <row r="949" spans="3:5">
      <c r="C949" s="2"/>
      <c r="D949" s="2"/>
      <c r="E949" s="2"/>
    </row>
    <row r="950" spans="3:5">
      <c r="C950" s="2"/>
      <c r="D950" s="2"/>
      <c r="E950" s="2"/>
    </row>
    <row r="951" spans="3:5">
      <c r="C951" s="2"/>
      <c r="D951" s="2"/>
      <c r="E951" s="2"/>
    </row>
    <row r="952" spans="3:5">
      <c r="C952" s="2"/>
      <c r="D952" s="2"/>
      <c r="E952" s="2"/>
    </row>
    <row r="953" spans="3:5">
      <c r="C953" s="2"/>
      <c r="D953" s="2"/>
      <c r="E953" s="2"/>
    </row>
    <row r="954" spans="3:5">
      <c r="C954" s="2"/>
      <c r="D954" s="2"/>
      <c r="E954" s="2"/>
    </row>
    <row r="955" spans="3:5">
      <c r="C955" s="2"/>
      <c r="D955" s="2"/>
      <c r="E955" s="2"/>
    </row>
    <row r="956" spans="3:5">
      <c r="C956" s="2"/>
      <c r="D956" s="2"/>
      <c r="E956" s="2"/>
    </row>
    <row r="957" spans="3:5">
      <c r="C957" s="2"/>
      <c r="D957" s="2"/>
      <c r="E957" s="2"/>
    </row>
    <row r="958" spans="3:5">
      <c r="C958" s="2"/>
      <c r="D958" s="2"/>
      <c r="E958" s="2"/>
    </row>
    <row r="959" spans="3:5">
      <c r="C959" s="2"/>
      <c r="D959" s="2"/>
      <c r="E959" s="2"/>
    </row>
    <row r="960" spans="3:5">
      <c r="C960" s="2"/>
      <c r="D960" s="2"/>
      <c r="E960" s="2"/>
    </row>
    <row r="961" spans="3:5">
      <c r="C961" s="2"/>
      <c r="D961" s="2"/>
      <c r="E961" s="2"/>
    </row>
    <row r="962" spans="3:5">
      <c r="C962" s="2"/>
      <c r="D962" s="2"/>
      <c r="E962" s="2"/>
    </row>
    <row r="963" spans="3:5">
      <c r="C963" s="2"/>
      <c r="D963" s="2"/>
      <c r="E963" s="2"/>
    </row>
    <row r="964" spans="3:5">
      <c r="C964" s="2"/>
      <c r="D964" s="2"/>
      <c r="E964" s="2"/>
    </row>
    <row r="965" spans="3:5">
      <c r="C965" s="2"/>
      <c r="D965" s="2"/>
      <c r="E965" s="2"/>
    </row>
    <row r="966" spans="3:5">
      <c r="C966" s="2"/>
      <c r="D966" s="2"/>
      <c r="E966" s="2"/>
    </row>
    <row r="967" spans="3:5">
      <c r="C967" s="2"/>
      <c r="D967" s="2"/>
      <c r="E967" s="2"/>
    </row>
    <row r="968" spans="3:5">
      <c r="C968" s="2"/>
      <c r="D968" s="2"/>
      <c r="E968" s="2"/>
    </row>
    <row r="969" spans="3:5">
      <c r="C969" s="2"/>
      <c r="D969" s="2"/>
      <c r="E969" s="2"/>
    </row>
    <row r="970" spans="3:5">
      <c r="C970" s="2"/>
      <c r="D970" s="2"/>
      <c r="E970" s="2"/>
    </row>
    <row r="971" spans="3:5">
      <c r="C971" s="2"/>
      <c r="D971" s="2"/>
      <c r="E971" s="2"/>
    </row>
    <row r="972" spans="3:5">
      <c r="C972" s="2"/>
      <c r="D972" s="2"/>
      <c r="E972" s="2"/>
    </row>
    <row r="973" spans="3:5">
      <c r="C973" s="2"/>
      <c r="D973" s="2"/>
      <c r="E973" s="2"/>
    </row>
    <row r="974" spans="3:5">
      <c r="C974" s="2"/>
      <c r="D974" s="2"/>
      <c r="E974" s="2"/>
    </row>
    <row r="975" spans="3:5">
      <c r="C975" s="2"/>
      <c r="D975" s="2"/>
      <c r="E975" s="2"/>
    </row>
    <row r="976" spans="3:5">
      <c r="C976" s="2"/>
      <c r="D976" s="2"/>
      <c r="E976" s="2"/>
    </row>
    <row r="977" spans="3:5">
      <c r="C977" s="2"/>
      <c r="D977" s="2"/>
      <c r="E977" s="2"/>
    </row>
    <row r="978" spans="3:5">
      <c r="C978" s="2"/>
      <c r="D978" s="2"/>
      <c r="E978" s="2"/>
    </row>
    <row r="979" spans="3:5">
      <c r="C979" s="2"/>
      <c r="D979" s="2"/>
      <c r="E979" s="2"/>
    </row>
    <row r="980" spans="3:5">
      <c r="C980" s="2"/>
      <c r="D980" s="2"/>
      <c r="E980" s="2"/>
    </row>
    <row r="981" spans="3:5">
      <c r="C981" s="2"/>
      <c r="D981" s="2"/>
      <c r="E981" s="2"/>
    </row>
    <row r="982" spans="3:5">
      <c r="C982" s="2"/>
      <c r="D982" s="2"/>
      <c r="E982" s="2"/>
    </row>
    <row r="983" spans="3:5">
      <c r="C983" s="2"/>
      <c r="D983" s="2"/>
      <c r="E983" s="2"/>
    </row>
    <row r="984" spans="3:5">
      <c r="C984" s="2"/>
      <c r="D984" s="2"/>
      <c r="E984" s="2"/>
    </row>
    <row r="985" spans="3:5">
      <c r="C985" s="2"/>
      <c r="D985" s="2"/>
      <c r="E985" s="2"/>
    </row>
    <row r="986" spans="3:5">
      <c r="C986" s="2"/>
      <c r="D986" s="2"/>
      <c r="E986" s="2"/>
    </row>
    <row r="987" spans="3:5">
      <c r="C987" s="2"/>
      <c r="D987" s="2"/>
      <c r="E987" s="2"/>
    </row>
    <row r="988" spans="3:5">
      <c r="C988" s="2"/>
      <c r="D988" s="2"/>
      <c r="E988" s="2"/>
    </row>
    <row r="989" spans="3:5">
      <c r="C989" s="2"/>
      <c r="D989" s="2"/>
      <c r="E989" s="2"/>
    </row>
    <row r="990" spans="3:5">
      <c r="C990" s="2"/>
      <c r="D990" s="2"/>
      <c r="E990" s="2"/>
    </row>
    <row r="991" spans="3:5">
      <c r="C991" s="2"/>
      <c r="D991" s="2"/>
      <c r="E991" s="2"/>
    </row>
    <row r="992" spans="3:5">
      <c r="C992" s="2"/>
      <c r="D992" s="2"/>
      <c r="E992" s="2"/>
    </row>
    <row r="993" spans="3:5">
      <c r="C993" s="2"/>
      <c r="D993" s="2"/>
      <c r="E993" s="2"/>
    </row>
    <row r="994" spans="3:5">
      <c r="C994" s="2"/>
      <c r="D994" s="2"/>
      <c r="E994" s="2"/>
    </row>
    <row r="995" spans="3:5">
      <c r="C995" s="2"/>
      <c r="D995" s="2"/>
      <c r="E995" s="2"/>
    </row>
    <row r="996" spans="3:5">
      <c r="C996" s="2"/>
      <c r="D996" s="2"/>
      <c r="E996" s="2"/>
    </row>
    <row r="997" spans="3:5">
      <c r="C997" s="2"/>
      <c r="D997" s="2"/>
      <c r="E997" s="2"/>
    </row>
    <row r="998" spans="3:5">
      <c r="C998" s="2"/>
      <c r="D998" s="2"/>
      <c r="E998" s="2"/>
    </row>
    <row r="999" spans="3:5">
      <c r="C999" s="2"/>
      <c r="D999" s="2"/>
      <c r="E999" s="2"/>
    </row>
    <row r="1000" spans="3:5">
      <c r="C1000" s="2"/>
      <c r="D1000" s="2"/>
      <c r="E1000" s="2"/>
    </row>
    <row r="1001" spans="3:5">
      <c r="C1001" s="2"/>
      <c r="D1001" s="2"/>
      <c r="E1001" s="2"/>
    </row>
    <row r="1002" spans="3:5">
      <c r="C1002" s="2"/>
      <c r="D1002" s="2"/>
      <c r="E1002" s="2"/>
    </row>
    <row r="1003" spans="3:5">
      <c r="C1003" s="2"/>
      <c r="D1003" s="2"/>
      <c r="E1003" s="2"/>
    </row>
    <row r="1004" spans="3:5">
      <c r="C1004" s="2"/>
      <c r="D1004" s="2"/>
      <c r="E1004" s="2"/>
    </row>
    <row r="1005" spans="3:5">
      <c r="C1005" s="2"/>
      <c r="D1005" s="2"/>
      <c r="E1005" s="2"/>
    </row>
    <row r="1006" spans="3:5">
      <c r="C1006" s="2"/>
      <c r="D1006" s="2"/>
      <c r="E1006" s="2"/>
    </row>
    <row r="1007" spans="3:5">
      <c r="C1007" s="2"/>
      <c r="D1007" s="2"/>
      <c r="E1007" s="2"/>
    </row>
    <row r="1008" spans="3:5">
      <c r="C1008" s="2"/>
      <c r="D1008" s="2"/>
      <c r="E1008" s="2"/>
    </row>
    <row r="1009" spans="3:5">
      <c r="C1009" s="2"/>
      <c r="D1009" s="2"/>
      <c r="E1009" s="2"/>
    </row>
    <row r="1010" spans="3:5">
      <c r="C1010" s="2"/>
      <c r="D1010" s="2"/>
      <c r="E1010" s="2"/>
    </row>
    <row r="1011" spans="3:5">
      <c r="C1011" s="2"/>
      <c r="D1011" s="2"/>
      <c r="E1011" s="2"/>
    </row>
    <row r="1012" spans="3:5">
      <c r="C1012" s="2"/>
      <c r="D1012" s="2"/>
      <c r="E1012" s="2"/>
    </row>
    <row r="1013" spans="3:5">
      <c r="C1013" s="2"/>
      <c r="D1013" s="2"/>
      <c r="E1013" s="2"/>
    </row>
    <row r="1014" spans="3:5">
      <c r="C1014" s="2"/>
      <c r="D1014" s="2"/>
      <c r="E1014" s="2"/>
    </row>
    <row r="1015" spans="3:5">
      <c r="C1015" s="2"/>
      <c r="D1015" s="2"/>
      <c r="E1015" s="2"/>
    </row>
    <row r="1016" spans="3:5">
      <c r="C1016" s="2"/>
      <c r="D1016" s="2"/>
      <c r="E1016" s="2"/>
    </row>
    <row r="1017" spans="3:5">
      <c r="C1017" s="2"/>
      <c r="D1017" s="2"/>
      <c r="E1017" s="2"/>
    </row>
    <row r="1018" spans="3:5">
      <c r="C1018" s="2"/>
      <c r="D1018" s="2"/>
      <c r="E1018" s="2"/>
    </row>
    <row r="1019" spans="3:5">
      <c r="C1019" s="2"/>
      <c r="D1019" s="2"/>
      <c r="E1019" s="2"/>
    </row>
    <row r="1020" spans="3:5">
      <c r="C1020" s="2"/>
      <c r="D1020" s="2"/>
      <c r="E1020" s="2"/>
    </row>
    <row r="1021" spans="3:5">
      <c r="C1021" s="2"/>
      <c r="D1021" s="2"/>
      <c r="E1021" s="2"/>
    </row>
    <row r="1022" spans="3:5">
      <c r="C1022" s="2"/>
      <c r="D1022" s="2"/>
      <c r="E1022" s="2"/>
    </row>
    <row r="1023" spans="3:5">
      <c r="C1023" s="2"/>
      <c r="D1023" s="2"/>
      <c r="E1023" s="2"/>
    </row>
    <row r="1024" spans="3:5">
      <c r="C1024" s="2"/>
      <c r="D1024" s="2"/>
      <c r="E1024" s="2"/>
    </row>
    <row r="1025" spans="3:5">
      <c r="C1025" s="2"/>
      <c r="D1025" s="2"/>
      <c r="E1025" s="2"/>
    </row>
    <row r="1026" spans="3:5">
      <c r="C1026" s="2"/>
      <c r="D1026" s="2"/>
      <c r="E1026" s="2"/>
    </row>
    <row r="1027" spans="3:5">
      <c r="C1027" s="2"/>
      <c r="D1027" s="2"/>
      <c r="E1027" s="2"/>
    </row>
    <row r="1028" spans="3:5">
      <c r="C1028" s="2"/>
      <c r="D1028" s="2"/>
      <c r="E1028" s="2"/>
    </row>
    <row r="1029" spans="3:5">
      <c r="C1029" s="2"/>
      <c r="D1029" s="2"/>
      <c r="E1029" s="2"/>
    </row>
    <row r="1030" spans="3:5">
      <c r="C1030" s="2"/>
      <c r="D1030" s="2"/>
      <c r="E1030" s="2"/>
    </row>
    <row r="1031" spans="3:5">
      <c r="C1031" s="2"/>
      <c r="D1031" s="2"/>
      <c r="E1031" s="2"/>
    </row>
    <row r="1032" spans="3:5">
      <c r="C1032" s="2"/>
      <c r="D1032" s="2"/>
      <c r="E1032" s="2"/>
    </row>
    <row r="1033" spans="3:5">
      <c r="C1033" s="2"/>
      <c r="D1033" s="2"/>
      <c r="E1033" s="2"/>
    </row>
    <row r="1034" spans="3:5">
      <c r="C1034" s="2"/>
      <c r="D1034" s="2"/>
      <c r="E1034" s="2"/>
    </row>
    <row r="1035" spans="3:5">
      <c r="C1035" s="2"/>
      <c r="D1035" s="2"/>
      <c r="E1035" s="2"/>
    </row>
    <row r="1036" spans="3:5">
      <c r="C1036" s="2"/>
      <c r="D1036" s="2"/>
      <c r="E1036" s="2"/>
    </row>
    <row r="1037" spans="3:5">
      <c r="C1037" s="2"/>
      <c r="D1037" s="2"/>
      <c r="E1037" s="2"/>
    </row>
    <row r="1038" spans="3:5">
      <c r="C1038" s="2"/>
      <c r="D1038" s="2"/>
      <c r="E1038" s="2"/>
    </row>
    <row r="1039" spans="3:5">
      <c r="C1039" s="2"/>
      <c r="D1039" s="2"/>
      <c r="E1039" s="2"/>
    </row>
    <row r="1040" spans="3:5">
      <c r="C1040" s="2"/>
      <c r="D1040" s="2"/>
      <c r="E1040" s="2"/>
    </row>
    <row r="1041" spans="3:5">
      <c r="C1041" s="2"/>
      <c r="D1041" s="2"/>
      <c r="E1041" s="2"/>
    </row>
    <row r="1042" spans="3:5">
      <c r="C1042" s="2"/>
      <c r="D1042" s="2"/>
      <c r="E1042" s="2"/>
    </row>
    <row r="1043" spans="3:5">
      <c r="C1043" s="2"/>
      <c r="D1043" s="2"/>
      <c r="E1043" s="2"/>
    </row>
    <row r="1044" spans="3:5">
      <c r="C1044" s="2"/>
      <c r="D1044" s="2"/>
      <c r="E1044" s="2"/>
    </row>
    <row r="1045" spans="3:5">
      <c r="C1045" s="2"/>
      <c r="D1045" s="2"/>
      <c r="E1045" s="2"/>
    </row>
    <row r="1046" spans="3:5">
      <c r="C1046" s="2"/>
      <c r="D1046" s="2"/>
      <c r="E1046" s="2"/>
    </row>
    <row r="1047" spans="3:5">
      <c r="C1047" s="2"/>
      <c r="D1047" s="2"/>
      <c r="E1047" s="2"/>
    </row>
    <row r="1048" spans="3:5">
      <c r="C1048" s="2"/>
      <c r="D1048" s="2"/>
      <c r="E1048" s="2"/>
    </row>
    <row r="1049" spans="3:5">
      <c r="C1049" s="2"/>
      <c r="D1049" s="2"/>
      <c r="E1049" s="2"/>
    </row>
    <row r="1050" spans="3:5">
      <c r="C1050" s="2"/>
      <c r="D1050" s="2"/>
      <c r="E1050" s="2"/>
    </row>
    <row r="1051" spans="3:5">
      <c r="C1051" s="2"/>
      <c r="D1051" s="2"/>
      <c r="E1051" s="2"/>
    </row>
    <row r="1052" spans="3:5">
      <c r="C1052" s="2"/>
      <c r="D1052" s="2"/>
      <c r="E1052" s="2"/>
    </row>
    <row r="1053" spans="3:5">
      <c r="C1053" s="2"/>
      <c r="D1053" s="2"/>
      <c r="E1053" s="2"/>
    </row>
    <row r="1054" spans="3:5">
      <c r="C1054" s="2"/>
      <c r="D1054" s="2"/>
      <c r="E1054" s="2"/>
    </row>
    <row r="1055" spans="3:5">
      <c r="C1055" s="2"/>
      <c r="D1055" s="2"/>
      <c r="E1055" s="2"/>
    </row>
    <row r="1056" spans="3:5">
      <c r="C1056" s="2"/>
      <c r="D1056" s="2"/>
      <c r="E1056" s="2"/>
    </row>
    <row r="1057" spans="3:5">
      <c r="C1057" s="2"/>
      <c r="D1057" s="2"/>
      <c r="E1057" s="2"/>
    </row>
    <row r="1058" spans="3:5">
      <c r="C1058" s="2"/>
      <c r="D1058" s="2"/>
      <c r="E1058" s="2"/>
    </row>
    <row r="1059" spans="3:5">
      <c r="C1059" s="2"/>
      <c r="D1059" s="2"/>
      <c r="E1059" s="2"/>
    </row>
    <row r="1060" spans="3:5">
      <c r="C1060" s="2"/>
      <c r="D1060" s="2"/>
      <c r="E1060" s="2"/>
    </row>
    <row r="1061" spans="3:5">
      <c r="C1061" s="2"/>
      <c r="D1061" s="2"/>
      <c r="E1061" s="2"/>
    </row>
    <row r="1062" spans="3:5">
      <c r="C1062" s="2"/>
      <c r="D1062" s="2"/>
      <c r="E1062" s="2"/>
    </row>
    <row r="1063" spans="3:5">
      <c r="C1063" s="2"/>
      <c r="D1063" s="2"/>
      <c r="E1063" s="2"/>
    </row>
    <row r="1064" spans="3:5">
      <c r="C1064" s="2"/>
      <c r="D1064" s="2"/>
      <c r="E1064" s="2"/>
    </row>
    <row r="1065" spans="3:5">
      <c r="C1065" s="2"/>
      <c r="D1065" s="2"/>
      <c r="E1065" s="2"/>
    </row>
    <row r="1066" spans="3:5">
      <c r="C1066" s="2"/>
      <c r="D1066" s="2"/>
      <c r="E1066" s="2"/>
    </row>
    <row r="1067" spans="3:5">
      <c r="C1067" s="2"/>
      <c r="D1067" s="2"/>
      <c r="E1067" s="2"/>
    </row>
    <row r="1068" spans="3:5">
      <c r="C1068" s="2"/>
      <c r="D1068" s="2"/>
      <c r="E1068" s="2"/>
    </row>
    <row r="1069" spans="3:5">
      <c r="C1069" s="2"/>
      <c r="D1069" s="2"/>
      <c r="E1069" s="2"/>
    </row>
    <row r="1070" spans="3:5">
      <c r="C1070" s="2"/>
      <c r="D1070" s="2"/>
      <c r="E1070" s="2"/>
    </row>
    <row r="1071" spans="3:5">
      <c r="C1071" s="2"/>
      <c r="D1071" s="2"/>
      <c r="E1071" s="2"/>
    </row>
    <row r="1072" spans="3:5">
      <c r="C1072" s="2"/>
      <c r="D1072" s="2"/>
      <c r="E1072" s="2"/>
    </row>
    <row r="1073" spans="3:5">
      <c r="C1073" s="2"/>
      <c r="D1073" s="2"/>
      <c r="E1073" s="2"/>
    </row>
    <row r="1074" spans="3:5">
      <c r="C1074" s="2"/>
      <c r="D1074" s="2"/>
      <c r="E1074" s="2"/>
    </row>
    <row r="1075" spans="3:5">
      <c r="C1075" s="2"/>
      <c r="D1075" s="2"/>
      <c r="E1075" s="2"/>
    </row>
    <row r="1076" spans="3:5">
      <c r="C1076" s="2"/>
      <c r="D1076" s="2"/>
      <c r="E1076" s="2"/>
    </row>
    <row r="1077" spans="3:5">
      <c r="C1077" s="2"/>
      <c r="D1077" s="2"/>
      <c r="E1077" s="2"/>
    </row>
    <row r="1078" spans="3:5">
      <c r="C1078" s="2"/>
      <c r="D1078" s="2"/>
      <c r="E1078" s="2"/>
    </row>
    <row r="1079" spans="3:5">
      <c r="C1079" s="2"/>
      <c r="D1079" s="2"/>
      <c r="E1079" s="2"/>
    </row>
    <row r="1080" spans="3:5">
      <c r="C1080" s="2"/>
      <c r="D1080" s="2"/>
      <c r="E1080" s="2"/>
    </row>
    <row r="1081" spans="3:5">
      <c r="C1081" s="2"/>
      <c r="D1081" s="2"/>
      <c r="E1081" s="2"/>
    </row>
    <row r="1082" spans="3:5">
      <c r="C1082" s="2"/>
      <c r="D1082" s="2"/>
      <c r="E1082" s="2"/>
    </row>
    <row r="1083" spans="3:5">
      <c r="C1083" s="2"/>
      <c r="D1083" s="2"/>
      <c r="E1083" s="2"/>
    </row>
    <row r="1084" spans="3:5">
      <c r="C1084" s="2"/>
      <c r="D1084" s="2"/>
      <c r="E1084" s="2"/>
    </row>
    <row r="1085" spans="3:5">
      <c r="C1085" s="2"/>
      <c r="D1085" s="2"/>
      <c r="E1085" s="2"/>
    </row>
    <row r="1086" spans="3:5">
      <c r="C1086" s="2"/>
      <c r="D1086" s="2"/>
      <c r="E1086" s="2"/>
    </row>
    <row r="1087" spans="3:5">
      <c r="C1087" s="2"/>
      <c r="D1087" s="2"/>
      <c r="E1087" s="2"/>
    </row>
    <row r="1088" spans="3:5">
      <c r="C1088" s="2"/>
      <c r="D1088" s="2"/>
      <c r="E1088" s="2"/>
    </row>
    <row r="1089" spans="3:5">
      <c r="C1089" s="2"/>
      <c r="D1089" s="2"/>
      <c r="E1089" s="2"/>
    </row>
    <row r="1090" spans="3:5">
      <c r="C1090" s="2"/>
      <c r="D1090" s="2"/>
      <c r="E1090" s="2"/>
    </row>
    <row r="1091" spans="3:5">
      <c r="C1091" s="2"/>
      <c r="D1091" s="2"/>
      <c r="E1091" s="2"/>
    </row>
    <row r="1092" spans="3:5">
      <c r="C1092" s="2"/>
      <c r="D1092" s="2"/>
      <c r="E1092" s="2"/>
    </row>
    <row r="1093" spans="3:5">
      <c r="C1093" s="2"/>
      <c r="D1093" s="2"/>
      <c r="E1093" s="2"/>
    </row>
    <row r="1094" spans="3:5">
      <c r="C1094" s="2"/>
      <c r="D1094" s="2"/>
      <c r="E1094" s="2"/>
    </row>
    <row r="1095" spans="3:5">
      <c r="C1095" s="2"/>
      <c r="D1095" s="2"/>
      <c r="E1095" s="2"/>
    </row>
    <row r="1096" spans="3:5">
      <c r="C1096" s="2"/>
      <c r="D1096" s="2"/>
      <c r="E1096" s="2"/>
    </row>
    <row r="1097" spans="3:5">
      <c r="C1097" s="2"/>
      <c r="D1097" s="2"/>
      <c r="E1097" s="2"/>
    </row>
    <row r="1098" spans="3:5">
      <c r="C1098" s="2"/>
      <c r="D1098" s="2"/>
      <c r="E1098" s="2"/>
    </row>
    <row r="1099" spans="3:5">
      <c r="C1099" s="2"/>
      <c r="D1099" s="2"/>
      <c r="E1099" s="2"/>
    </row>
    <row r="1100" spans="3:5">
      <c r="C1100" s="2"/>
      <c r="D1100" s="2"/>
      <c r="E1100" s="2"/>
    </row>
    <row r="1101" spans="3:5">
      <c r="C1101" s="2"/>
      <c r="D1101" s="2"/>
      <c r="E1101" s="2"/>
    </row>
    <row r="1102" spans="3:5">
      <c r="C1102" s="2"/>
      <c r="D1102" s="2"/>
      <c r="E1102" s="2"/>
    </row>
    <row r="1103" spans="3:5">
      <c r="C1103" s="2"/>
      <c r="D1103" s="2"/>
      <c r="E1103" s="2"/>
    </row>
    <row r="1104" spans="3:5">
      <c r="C1104" s="2"/>
      <c r="D1104" s="2"/>
      <c r="E1104" s="2"/>
    </row>
    <row r="1105" spans="3:5">
      <c r="C1105" s="2"/>
      <c r="D1105" s="2"/>
      <c r="E1105" s="2"/>
    </row>
    <row r="1106" spans="3:5">
      <c r="C1106" s="2"/>
      <c r="D1106" s="2"/>
      <c r="E1106" s="2"/>
    </row>
    <row r="1107" spans="3:5">
      <c r="C1107" s="2"/>
      <c r="D1107" s="2"/>
      <c r="E1107" s="2"/>
    </row>
    <row r="1108" spans="3:5">
      <c r="C1108" s="2"/>
      <c r="D1108" s="2"/>
      <c r="E1108" s="2"/>
    </row>
    <row r="1109" spans="3:5">
      <c r="C1109" s="2"/>
      <c r="D1109" s="2"/>
      <c r="E1109" s="2"/>
    </row>
    <row r="1110" spans="3:5">
      <c r="C1110" s="2"/>
      <c r="D1110" s="2"/>
      <c r="E1110" s="2"/>
    </row>
    <row r="1111" spans="3:5">
      <c r="C1111" s="2"/>
      <c r="D1111" s="2"/>
      <c r="E1111" s="2"/>
    </row>
    <row r="1112" spans="3:5">
      <c r="C1112" s="2"/>
      <c r="D1112" s="2"/>
      <c r="E1112" s="2"/>
    </row>
    <row r="1113" spans="3:5">
      <c r="C1113" s="2"/>
      <c r="D1113" s="2"/>
      <c r="E1113" s="2"/>
    </row>
    <row r="1114" spans="3:5">
      <c r="C1114" s="2"/>
      <c r="D1114" s="2"/>
      <c r="E1114" s="2"/>
    </row>
    <row r="1115" spans="3:5">
      <c r="C1115" s="2"/>
      <c r="D1115" s="2"/>
      <c r="E1115" s="2"/>
    </row>
    <row r="1116" spans="3:5">
      <c r="C1116" s="2"/>
      <c r="D1116" s="2"/>
      <c r="E1116" s="2"/>
    </row>
    <row r="1117" spans="3:5">
      <c r="C1117" s="2"/>
      <c r="D1117" s="2"/>
      <c r="E1117" s="2"/>
    </row>
    <row r="1118" spans="3:5">
      <c r="C1118" s="2"/>
      <c r="D1118" s="2"/>
      <c r="E1118" s="2"/>
    </row>
    <row r="1119" spans="3:5">
      <c r="C1119" s="2"/>
      <c r="D1119" s="2"/>
      <c r="E1119" s="2"/>
    </row>
    <row r="1120" spans="3:5">
      <c r="C1120" s="2"/>
      <c r="D1120" s="2"/>
      <c r="E1120" s="2"/>
    </row>
    <row r="1121" spans="3:5">
      <c r="C1121" s="2"/>
      <c r="D1121" s="2"/>
      <c r="E1121" s="2"/>
    </row>
    <row r="1122" spans="3:5">
      <c r="C1122" s="2"/>
      <c r="D1122" s="2"/>
      <c r="E1122" s="2"/>
    </row>
    <row r="1123" spans="3:5">
      <c r="C1123" s="2"/>
      <c r="D1123" s="2"/>
      <c r="E1123" s="2"/>
    </row>
    <row r="1124" spans="3:5">
      <c r="C1124" s="2"/>
      <c r="D1124" s="2"/>
      <c r="E1124" s="2"/>
    </row>
    <row r="1125" spans="3:5">
      <c r="C1125" s="2"/>
      <c r="D1125" s="2"/>
      <c r="E1125" s="2"/>
    </row>
    <row r="1126" spans="3:5">
      <c r="C1126" s="2"/>
      <c r="D1126" s="2"/>
      <c r="E1126" s="2"/>
    </row>
    <row r="1127" spans="3:5">
      <c r="C1127" s="2"/>
      <c r="D1127" s="2"/>
      <c r="E1127" s="2"/>
    </row>
    <row r="1128" spans="3:5">
      <c r="C1128" s="2"/>
      <c r="D1128" s="2"/>
      <c r="E1128" s="2"/>
    </row>
    <row r="1129" spans="3:5">
      <c r="C1129" s="2"/>
      <c r="D1129" s="2"/>
      <c r="E1129" s="2"/>
    </row>
    <row r="1130" spans="3:5">
      <c r="C1130" s="2"/>
      <c r="D1130" s="2"/>
      <c r="E1130" s="2"/>
    </row>
    <row r="1131" spans="3:5">
      <c r="C1131" s="2"/>
      <c r="D1131" s="2"/>
      <c r="E1131" s="2"/>
    </row>
    <row r="1132" spans="3:5">
      <c r="C1132" s="2"/>
      <c r="D1132" s="2"/>
      <c r="E1132" s="2"/>
    </row>
    <row r="1133" spans="3:5">
      <c r="C1133" s="2"/>
      <c r="D1133" s="2"/>
      <c r="E1133" s="2"/>
    </row>
    <row r="1134" spans="3:5">
      <c r="C1134" s="2"/>
      <c r="D1134" s="2"/>
      <c r="E1134" s="2"/>
    </row>
    <row r="1135" spans="3:5">
      <c r="C1135" s="2"/>
      <c r="D1135" s="2"/>
      <c r="E1135" s="2"/>
    </row>
    <row r="1136" spans="3:5">
      <c r="C1136" s="2"/>
      <c r="D1136" s="2"/>
      <c r="E1136" s="2"/>
    </row>
    <row r="1137" spans="3:5">
      <c r="C1137" s="2"/>
      <c r="D1137" s="2"/>
      <c r="E1137" s="2"/>
    </row>
    <row r="1138" spans="3:5">
      <c r="C1138" s="2"/>
      <c r="D1138" s="2"/>
      <c r="E1138" s="2"/>
    </row>
    <row r="1139" spans="3:5">
      <c r="C1139" s="2"/>
      <c r="D1139" s="2"/>
      <c r="E1139" s="2"/>
    </row>
    <row r="1140" spans="3:5">
      <c r="C1140" s="2"/>
      <c r="D1140" s="2"/>
      <c r="E1140" s="2"/>
    </row>
    <row r="1141" spans="3:5">
      <c r="C1141" s="2"/>
      <c r="D1141" s="2"/>
      <c r="E1141" s="2"/>
    </row>
    <row r="1142" spans="3:5">
      <c r="C1142" s="2"/>
      <c r="D1142" s="2"/>
      <c r="E1142" s="2"/>
    </row>
    <row r="1143" spans="3:5">
      <c r="C1143" s="2"/>
      <c r="D1143" s="2"/>
      <c r="E1143" s="2"/>
    </row>
    <row r="1144" spans="3:5">
      <c r="C1144" s="2"/>
      <c r="D1144" s="2"/>
      <c r="E1144" s="2"/>
    </row>
    <row r="1145" spans="3:5">
      <c r="C1145" s="2"/>
      <c r="D1145" s="2"/>
      <c r="E1145" s="2"/>
    </row>
    <row r="1146" spans="3:5">
      <c r="C1146" s="2"/>
      <c r="D1146" s="2"/>
      <c r="E1146" s="2"/>
    </row>
    <row r="1147" spans="3:5">
      <c r="C1147" s="2"/>
      <c r="D1147" s="2"/>
      <c r="E1147" s="2"/>
    </row>
    <row r="1148" spans="3:5">
      <c r="C1148" s="2"/>
      <c r="D1148" s="2"/>
      <c r="E1148" s="2"/>
    </row>
    <row r="1149" spans="3:5">
      <c r="C1149" s="2"/>
      <c r="D1149" s="2"/>
      <c r="E1149" s="2"/>
    </row>
    <row r="1150" spans="3:5">
      <c r="C1150" s="2"/>
      <c r="D1150" s="2"/>
      <c r="E1150" s="2"/>
    </row>
    <row r="1151" spans="3:5">
      <c r="C1151" s="2"/>
      <c r="D1151" s="2"/>
      <c r="E1151" s="2"/>
    </row>
    <row r="1152" spans="3:5">
      <c r="C1152" s="2"/>
      <c r="D1152" s="2"/>
      <c r="E1152" s="2"/>
    </row>
    <row r="1153" spans="3:5">
      <c r="C1153" s="2"/>
      <c r="D1153" s="2"/>
      <c r="E1153" s="2"/>
    </row>
    <row r="1154" spans="3:5">
      <c r="C1154" s="2"/>
      <c r="D1154" s="2"/>
      <c r="E1154" s="2"/>
    </row>
    <row r="1155" spans="3:5">
      <c r="C1155" s="2"/>
      <c r="D1155" s="2"/>
      <c r="E1155" s="2"/>
    </row>
    <row r="1156" spans="3:5">
      <c r="C1156" s="2"/>
      <c r="D1156" s="2"/>
      <c r="E1156" s="2"/>
    </row>
    <row r="1157" spans="3:5">
      <c r="C1157" s="2"/>
      <c r="D1157" s="2"/>
      <c r="E1157" s="2"/>
    </row>
    <row r="1158" spans="3:5">
      <c r="C1158" s="2"/>
      <c r="D1158" s="2"/>
      <c r="E1158" s="2"/>
    </row>
    <row r="1159" spans="3:5">
      <c r="C1159" s="2"/>
      <c r="D1159" s="2"/>
      <c r="E1159" s="2"/>
    </row>
    <row r="1160" spans="3:5">
      <c r="C1160" s="2"/>
      <c r="D1160" s="2"/>
      <c r="E1160" s="2"/>
    </row>
    <row r="1161" spans="3:5">
      <c r="C1161" s="2"/>
      <c r="D1161" s="2"/>
      <c r="E1161" s="2"/>
    </row>
    <row r="1162" spans="3:5">
      <c r="C1162" s="2"/>
      <c r="D1162" s="2"/>
      <c r="E1162" s="2"/>
    </row>
    <row r="1163" spans="3:5">
      <c r="C1163" s="2"/>
      <c r="D1163" s="2"/>
      <c r="E1163" s="2"/>
    </row>
    <row r="1164" spans="3:5">
      <c r="C1164" s="2"/>
      <c r="D1164" s="2"/>
      <c r="E1164" s="2"/>
    </row>
    <row r="1165" spans="3:5">
      <c r="C1165" s="2"/>
      <c r="D1165" s="2"/>
      <c r="E1165" s="2"/>
    </row>
    <row r="1166" spans="3:5">
      <c r="C1166" s="2"/>
      <c r="D1166" s="2"/>
      <c r="E1166" s="2"/>
    </row>
    <row r="1167" spans="3:5">
      <c r="C1167" s="2"/>
      <c r="D1167" s="2"/>
      <c r="E1167" s="2"/>
    </row>
    <row r="1168" spans="3:5">
      <c r="C1168" s="2"/>
      <c r="D1168" s="2"/>
      <c r="E1168" s="2"/>
    </row>
    <row r="1169" spans="3:5">
      <c r="C1169" s="2"/>
      <c r="D1169" s="2"/>
      <c r="E1169" s="2"/>
    </row>
    <row r="1170" spans="3:5">
      <c r="C1170" s="2"/>
      <c r="D1170" s="2"/>
      <c r="E1170" s="2"/>
    </row>
    <row r="1171" spans="3:5">
      <c r="C1171" s="2"/>
      <c r="D1171" s="2"/>
      <c r="E1171" s="2"/>
    </row>
    <row r="1172" spans="3:5">
      <c r="C1172" s="2"/>
      <c r="D1172" s="2"/>
      <c r="E1172" s="2"/>
    </row>
    <row r="1173" spans="3:5">
      <c r="C1173" s="2"/>
      <c r="D1173" s="2"/>
      <c r="E1173" s="2"/>
    </row>
    <row r="1174" spans="3:5">
      <c r="C1174" s="2"/>
      <c r="D1174" s="2"/>
      <c r="E1174" s="2"/>
    </row>
    <row r="1175" spans="3:5">
      <c r="C1175" s="2"/>
      <c r="D1175" s="2"/>
      <c r="E1175" s="2"/>
    </row>
    <row r="1176" spans="3:5">
      <c r="C1176" s="2"/>
      <c r="D1176" s="2"/>
      <c r="E1176" s="2"/>
    </row>
    <row r="1177" spans="3:5">
      <c r="C1177" s="2"/>
      <c r="D1177" s="2"/>
      <c r="E1177" s="2"/>
    </row>
    <row r="1178" spans="3:5">
      <c r="C1178" s="2"/>
      <c r="D1178" s="2"/>
      <c r="E1178" s="2"/>
    </row>
    <row r="1179" spans="3:5">
      <c r="C1179" s="2"/>
      <c r="D1179" s="2"/>
      <c r="E1179" s="2"/>
    </row>
    <row r="1180" spans="3:5">
      <c r="C1180" s="2"/>
      <c r="D1180" s="2"/>
      <c r="E1180" s="2"/>
    </row>
    <row r="1181" spans="3:5">
      <c r="C1181" s="2"/>
      <c r="D1181" s="2"/>
      <c r="E1181" s="2"/>
    </row>
    <row r="1182" spans="3:5">
      <c r="C1182" s="2"/>
      <c r="D1182" s="2"/>
      <c r="E1182" s="2"/>
    </row>
    <row r="1183" spans="3:5">
      <c r="C1183" s="2"/>
      <c r="D1183" s="2"/>
      <c r="E1183" s="2"/>
    </row>
    <row r="1184" spans="3:5">
      <c r="C1184" s="2"/>
      <c r="D1184" s="2"/>
      <c r="E1184" s="2"/>
    </row>
    <row r="1185" spans="3:5">
      <c r="C1185" s="2"/>
      <c r="D1185" s="2"/>
      <c r="E1185" s="2"/>
    </row>
    <row r="1186" spans="3:5">
      <c r="C1186" s="2"/>
      <c r="D1186" s="2"/>
      <c r="E1186" s="2"/>
    </row>
    <row r="1187" spans="3:5">
      <c r="C1187" s="2"/>
      <c r="D1187" s="2"/>
      <c r="E1187" s="2"/>
    </row>
    <row r="1188" spans="3:5">
      <c r="C1188" s="2"/>
      <c r="D1188" s="2"/>
      <c r="E1188" s="2"/>
    </row>
    <row r="1189" spans="3:5">
      <c r="C1189" s="2"/>
      <c r="D1189" s="2"/>
      <c r="E1189" s="2"/>
    </row>
    <row r="1190" spans="3:5">
      <c r="C1190" s="2"/>
      <c r="D1190" s="2"/>
      <c r="E1190" s="2"/>
    </row>
    <row r="1191" spans="3:5">
      <c r="C1191" s="2"/>
      <c r="D1191" s="2"/>
      <c r="E1191" s="2"/>
    </row>
    <row r="1192" spans="3:5">
      <c r="C1192" s="2"/>
      <c r="D1192" s="2"/>
      <c r="E1192" s="2"/>
    </row>
    <row r="1193" spans="3:5">
      <c r="C1193" s="2"/>
      <c r="D1193" s="2"/>
      <c r="E1193" s="2"/>
    </row>
    <row r="1194" spans="3:5">
      <c r="C1194" s="2"/>
      <c r="D1194" s="2"/>
      <c r="E1194" s="2"/>
    </row>
    <row r="1195" spans="3:5">
      <c r="C1195" s="2"/>
      <c r="D1195" s="2"/>
      <c r="E1195" s="2"/>
    </row>
    <row r="1196" spans="3:5">
      <c r="C1196" s="2"/>
      <c r="D1196" s="2"/>
      <c r="E1196" s="2"/>
    </row>
    <row r="1197" spans="3:5">
      <c r="C1197" s="2"/>
      <c r="D1197" s="2"/>
      <c r="E1197" s="2"/>
    </row>
    <row r="1198" spans="3:5">
      <c r="C1198" s="2"/>
      <c r="D1198" s="2"/>
      <c r="E1198" s="2"/>
    </row>
    <row r="1199" spans="3:5">
      <c r="C1199" s="2"/>
      <c r="D1199" s="2"/>
      <c r="E1199" s="2"/>
    </row>
    <row r="1200" spans="3:5">
      <c r="C1200" s="2"/>
      <c r="D1200" s="2"/>
      <c r="E1200" s="2"/>
    </row>
    <row r="1201" spans="3:5">
      <c r="C1201" s="2"/>
      <c r="D1201" s="2"/>
      <c r="E1201" s="2"/>
    </row>
    <row r="1202" spans="3:5">
      <c r="C1202" s="2"/>
      <c r="D1202" s="2"/>
      <c r="E1202" s="2"/>
    </row>
    <row r="1203" spans="3:5">
      <c r="C1203" s="2"/>
      <c r="D1203" s="2"/>
      <c r="E1203" s="2"/>
    </row>
    <row r="1204" spans="3:5">
      <c r="C1204" s="2"/>
      <c r="D1204" s="2"/>
      <c r="E1204" s="2"/>
    </row>
    <row r="1205" spans="3:5">
      <c r="C1205" s="2"/>
      <c r="D1205" s="2"/>
      <c r="E1205" s="2"/>
    </row>
    <row r="1206" spans="3:5">
      <c r="C1206" s="2"/>
      <c r="D1206" s="2"/>
      <c r="E1206" s="2"/>
    </row>
    <row r="1207" spans="3:5">
      <c r="C1207" s="2"/>
      <c r="D1207" s="2"/>
      <c r="E1207" s="2"/>
    </row>
    <row r="1208" spans="3:5">
      <c r="C1208" s="2"/>
      <c r="D1208" s="2"/>
      <c r="E1208" s="2"/>
    </row>
    <row r="1209" spans="3:5">
      <c r="C1209" s="2"/>
      <c r="D1209" s="2"/>
      <c r="E1209" s="2"/>
    </row>
    <row r="1210" spans="3:5">
      <c r="C1210" s="2"/>
      <c r="D1210" s="2"/>
      <c r="E1210" s="2"/>
    </row>
    <row r="1211" spans="3:5">
      <c r="C1211" s="2"/>
      <c r="D1211" s="2"/>
      <c r="E1211" s="2"/>
    </row>
    <row r="1212" spans="3:5">
      <c r="C1212" s="2"/>
      <c r="D1212" s="2"/>
      <c r="E1212" s="2"/>
    </row>
    <row r="1213" spans="3:5">
      <c r="C1213" s="2"/>
      <c r="D1213" s="2"/>
      <c r="E1213" s="2"/>
    </row>
    <row r="1214" spans="3:5">
      <c r="C1214" s="2"/>
      <c r="D1214" s="2"/>
      <c r="E1214" s="2"/>
    </row>
    <row r="1215" spans="3:5">
      <c r="C1215" s="2"/>
      <c r="D1215" s="2"/>
      <c r="E1215" s="2"/>
    </row>
    <row r="1216" spans="3:5">
      <c r="C1216" s="2"/>
      <c r="D1216" s="2"/>
      <c r="E1216" s="2"/>
    </row>
    <row r="1217" spans="3:5">
      <c r="C1217" s="2"/>
      <c r="D1217" s="2"/>
      <c r="E1217" s="2"/>
    </row>
    <row r="1218" spans="3:5">
      <c r="C1218" s="2"/>
      <c r="D1218" s="2"/>
      <c r="E1218" s="2"/>
    </row>
    <row r="1219" spans="3:5">
      <c r="C1219" s="2"/>
      <c r="D1219" s="2"/>
      <c r="E1219" s="2"/>
    </row>
    <row r="1220" spans="3:5">
      <c r="C1220" s="2"/>
      <c r="D1220" s="2"/>
      <c r="E1220" s="2"/>
    </row>
    <row r="1221" spans="3:5">
      <c r="C1221" s="2"/>
      <c r="D1221" s="2"/>
      <c r="E1221" s="2"/>
    </row>
    <row r="1222" spans="3:5">
      <c r="C1222" s="2"/>
      <c r="D1222" s="2"/>
      <c r="E1222" s="2"/>
    </row>
    <row r="1223" spans="3:5">
      <c r="C1223" s="2"/>
      <c r="D1223" s="2"/>
      <c r="E1223" s="2"/>
    </row>
    <row r="1224" spans="3:5">
      <c r="C1224" s="2"/>
      <c r="D1224" s="2"/>
      <c r="E1224" s="2"/>
    </row>
    <row r="1225" spans="3:5">
      <c r="C1225" s="2"/>
      <c r="D1225" s="2"/>
      <c r="E1225" s="2"/>
    </row>
    <row r="1226" spans="3:5">
      <c r="C1226" s="2"/>
      <c r="D1226" s="2"/>
      <c r="E1226" s="2"/>
    </row>
    <row r="1227" spans="3:5">
      <c r="C1227" s="2"/>
      <c r="D1227" s="2"/>
      <c r="E1227" s="2"/>
    </row>
    <row r="1228" spans="3:5">
      <c r="C1228" s="2"/>
      <c r="D1228" s="2"/>
      <c r="E1228" s="2"/>
    </row>
    <row r="1229" spans="3:5">
      <c r="C1229" s="2"/>
      <c r="D1229" s="2"/>
      <c r="E1229" s="2"/>
    </row>
    <row r="1230" spans="3:5">
      <c r="C1230" s="2"/>
      <c r="D1230" s="2"/>
      <c r="E1230" s="2"/>
    </row>
    <row r="1231" spans="3:5">
      <c r="C1231" s="2"/>
      <c r="D1231" s="2"/>
      <c r="E1231" s="2"/>
    </row>
    <row r="1232" spans="3:5">
      <c r="C1232" s="2"/>
      <c r="D1232" s="2"/>
      <c r="E1232" s="2"/>
    </row>
    <row r="1233" spans="3:5">
      <c r="C1233" s="2"/>
      <c r="D1233" s="2"/>
      <c r="E1233" s="2"/>
    </row>
    <row r="1234" spans="3:5">
      <c r="C1234" s="2"/>
      <c r="D1234" s="2"/>
      <c r="E1234" s="2"/>
    </row>
    <row r="1235" spans="3:5">
      <c r="C1235" s="2"/>
      <c r="D1235" s="2"/>
      <c r="E1235" s="2"/>
    </row>
    <row r="1236" spans="3:5">
      <c r="C1236" s="2"/>
      <c r="D1236" s="2"/>
      <c r="E1236" s="2"/>
    </row>
    <row r="1237" spans="3:5">
      <c r="C1237" s="2"/>
      <c r="D1237" s="2"/>
      <c r="E1237" s="2"/>
    </row>
    <row r="1238" spans="3:5">
      <c r="C1238" s="2"/>
      <c r="D1238" s="2"/>
      <c r="E1238" s="2"/>
    </row>
    <row r="1239" spans="3:5">
      <c r="C1239" s="2"/>
      <c r="D1239" s="2"/>
      <c r="E1239" s="2"/>
    </row>
    <row r="1240" spans="3:5">
      <c r="C1240" s="2"/>
      <c r="D1240" s="2"/>
      <c r="E1240" s="2"/>
    </row>
    <row r="1241" spans="3:5">
      <c r="C1241" s="2"/>
      <c r="D1241" s="2"/>
      <c r="E1241" s="2"/>
    </row>
    <row r="1242" spans="3:5">
      <c r="C1242" s="2"/>
      <c r="D1242" s="2"/>
      <c r="E1242" s="2"/>
    </row>
    <row r="1243" spans="3:5">
      <c r="C1243" s="2"/>
      <c r="D1243" s="2"/>
      <c r="E1243" s="2"/>
    </row>
    <row r="1244" spans="3:5">
      <c r="C1244" s="2"/>
      <c r="D1244" s="2"/>
      <c r="E1244" s="2"/>
    </row>
    <row r="1245" spans="3:5">
      <c r="C1245" s="2"/>
      <c r="D1245" s="2"/>
      <c r="E1245" s="2"/>
    </row>
    <row r="1246" spans="3:5">
      <c r="C1246" s="2"/>
      <c r="D1246" s="2"/>
      <c r="E1246" s="2"/>
    </row>
    <row r="1247" spans="3:5">
      <c r="C1247" s="2"/>
      <c r="D1247" s="2"/>
      <c r="E1247" s="2"/>
    </row>
    <row r="1248" spans="3:5">
      <c r="C1248" s="2"/>
      <c r="D1248" s="2"/>
      <c r="E1248" s="2"/>
    </row>
    <row r="1249" spans="3:5">
      <c r="C1249" s="2"/>
      <c r="D1249" s="2"/>
      <c r="E1249" s="2"/>
    </row>
    <row r="1250" spans="3:5">
      <c r="C1250" s="2"/>
      <c r="D1250" s="2"/>
      <c r="E1250" s="2"/>
    </row>
    <row r="1251" spans="3:5">
      <c r="C1251" s="2"/>
      <c r="D1251" s="2"/>
      <c r="E1251" s="2"/>
    </row>
    <row r="1252" spans="3:5">
      <c r="C1252" s="2"/>
      <c r="D1252" s="2"/>
      <c r="E1252" s="2"/>
    </row>
    <row r="1253" spans="3:5">
      <c r="C1253" s="2"/>
      <c r="D1253" s="2"/>
      <c r="E1253" s="2"/>
    </row>
    <row r="1254" spans="3:5">
      <c r="C1254" s="2"/>
      <c r="D1254" s="2"/>
      <c r="E1254" s="2"/>
    </row>
    <row r="1255" spans="3:5">
      <c r="C1255" s="2"/>
      <c r="D1255" s="2"/>
      <c r="E1255" s="2"/>
    </row>
    <row r="1256" spans="3:5">
      <c r="C1256" s="2"/>
      <c r="D1256" s="2"/>
      <c r="E1256" s="2"/>
    </row>
    <row r="1257" spans="3:5">
      <c r="C1257" s="2"/>
      <c r="D1257" s="2"/>
      <c r="E1257" s="2"/>
    </row>
    <row r="1258" spans="3:5">
      <c r="C1258" s="2"/>
      <c r="D1258" s="2"/>
      <c r="E1258" s="2"/>
    </row>
    <row r="1259" spans="3:5">
      <c r="C1259" s="2"/>
      <c r="D1259" s="2"/>
      <c r="E1259" s="2"/>
    </row>
    <row r="1260" spans="3:5">
      <c r="C1260" s="2"/>
      <c r="D1260" s="2"/>
      <c r="E1260" s="2"/>
    </row>
    <row r="1261" spans="3:5">
      <c r="C1261" s="2"/>
      <c r="D1261" s="2"/>
      <c r="E1261" s="2"/>
    </row>
    <row r="1262" spans="3:5">
      <c r="C1262" s="2"/>
      <c r="D1262" s="2"/>
      <c r="E1262" s="2"/>
    </row>
    <row r="1263" spans="3:5">
      <c r="C1263" s="2"/>
      <c r="D1263" s="2"/>
      <c r="E1263" s="2"/>
    </row>
    <row r="1264" spans="3:5">
      <c r="C1264" s="2"/>
      <c r="D1264" s="2"/>
      <c r="E1264" s="2"/>
    </row>
    <row r="1265" spans="3:5">
      <c r="C1265" s="2"/>
      <c r="D1265" s="2"/>
      <c r="E1265" s="2"/>
    </row>
    <row r="1266" spans="3:5">
      <c r="C1266" s="2"/>
      <c r="D1266" s="2"/>
      <c r="E1266" s="2"/>
    </row>
    <row r="1267" spans="3:5">
      <c r="C1267" s="2"/>
      <c r="D1267" s="2"/>
      <c r="E1267" s="2"/>
    </row>
    <row r="1268" spans="3:5">
      <c r="C1268" s="2"/>
      <c r="D1268" s="2"/>
      <c r="E1268" s="2"/>
    </row>
    <row r="1269" spans="3:5">
      <c r="C1269" s="2"/>
      <c r="D1269" s="2"/>
      <c r="E1269" s="2"/>
    </row>
    <row r="1270" spans="3:5">
      <c r="C1270" s="2"/>
      <c r="D1270" s="2"/>
      <c r="E1270" s="2"/>
    </row>
    <row r="1271" spans="3:5">
      <c r="C1271" s="2"/>
      <c r="D1271" s="2"/>
      <c r="E1271" s="2"/>
    </row>
    <row r="1272" spans="3:5">
      <c r="C1272" s="2"/>
      <c r="D1272" s="2"/>
      <c r="E1272" s="2"/>
    </row>
    <row r="1273" spans="3:5">
      <c r="C1273" s="2"/>
      <c r="D1273" s="2"/>
      <c r="E1273" s="2"/>
    </row>
    <row r="1274" spans="3:5">
      <c r="C1274" s="2"/>
      <c r="D1274" s="2"/>
      <c r="E1274" s="2"/>
    </row>
    <row r="1275" spans="3:5">
      <c r="C1275" s="2"/>
      <c r="D1275" s="2"/>
      <c r="E1275" s="2"/>
    </row>
    <row r="1276" spans="3:5">
      <c r="C1276" s="2"/>
      <c r="D1276" s="2"/>
      <c r="E1276" s="2"/>
    </row>
    <row r="1277" spans="3:5">
      <c r="C1277" s="2"/>
      <c r="D1277" s="2"/>
      <c r="E1277" s="2"/>
    </row>
    <row r="1278" spans="3:5">
      <c r="C1278" s="2"/>
      <c r="D1278" s="2"/>
      <c r="E1278" s="2"/>
    </row>
    <row r="1279" spans="3:5">
      <c r="C1279" s="2"/>
      <c r="D1279" s="2"/>
      <c r="E1279" s="2"/>
    </row>
    <row r="1280" spans="3:5">
      <c r="C1280" s="2"/>
      <c r="D1280" s="2"/>
      <c r="E1280" s="2"/>
    </row>
    <row r="1281" spans="3:5">
      <c r="C1281" s="2"/>
      <c r="D1281" s="2"/>
      <c r="E1281" s="2"/>
    </row>
    <row r="1282" spans="3:5">
      <c r="C1282" s="2"/>
      <c r="D1282" s="2"/>
      <c r="E1282" s="2"/>
    </row>
    <row r="1283" spans="3:5">
      <c r="C1283" s="2"/>
      <c r="D1283" s="2"/>
      <c r="E1283" s="2"/>
    </row>
    <row r="1284" spans="3:5">
      <c r="C1284" s="2"/>
      <c r="D1284" s="2"/>
      <c r="E1284" s="2"/>
    </row>
    <row r="1285" spans="3:5">
      <c r="C1285" s="2"/>
      <c r="D1285" s="2"/>
      <c r="E1285" s="2"/>
    </row>
    <row r="1286" spans="3:5">
      <c r="C1286" s="2"/>
      <c r="D1286" s="2"/>
      <c r="E1286" s="2"/>
    </row>
    <row r="1287" spans="3:5">
      <c r="C1287" s="2"/>
      <c r="D1287" s="2"/>
      <c r="E1287" s="2"/>
    </row>
    <row r="1288" spans="3:5">
      <c r="C1288" s="2"/>
      <c r="D1288" s="2"/>
      <c r="E1288" s="2"/>
    </row>
    <row r="1289" spans="3:5">
      <c r="C1289" s="2"/>
      <c r="D1289" s="2"/>
      <c r="E1289" s="2"/>
    </row>
    <row r="1290" spans="3:5">
      <c r="C1290" s="2"/>
      <c r="D1290" s="2"/>
      <c r="E1290" s="2"/>
    </row>
    <row r="1291" spans="3:5">
      <c r="C1291" s="2"/>
      <c r="D1291" s="2"/>
      <c r="E1291" s="2"/>
    </row>
    <row r="1292" spans="3:5">
      <c r="C1292" s="2"/>
      <c r="D1292" s="2"/>
      <c r="E1292" s="2"/>
    </row>
    <row r="1293" spans="3:5">
      <c r="C1293" s="2"/>
      <c r="D1293" s="2"/>
      <c r="E1293" s="2"/>
    </row>
    <row r="1294" spans="3:5">
      <c r="C1294" s="2"/>
      <c r="D1294" s="2"/>
      <c r="E1294" s="2"/>
    </row>
    <row r="1295" spans="3:5">
      <c r="C1295" s="2"/>
      <c r="D1295" s="2"/>
      <c r="E1295" s="2"/>
    </row>
    <row r="1296" spans="3:5">
      <c r="C1296" s="2"/>
      <c r="D1296" s="2"/>
      <c r="E1296" s="2"/>
    </row>
    <row r="1297" spans="3:5">
      <c r="C1297" s="2"/>
      <c r="D1297" s="2"/>
      <c r="E1297" s="2"/>
    </row>
    <row r="1298" spans="3:5">
      <c r="C1298" s="2"/>
      <c r="D1298" s="2"/>
      <c r="E1298" s="2"/>
    </row>
    <row r="1299" spans="3:5">
      <c r="C1299" s="2"/>
      <c r="D1299" s="2"/>
      <c r="E1299" s="2"/>
    </row>
    <row r="1300" spans="3:5">
      <c r="C1300" s="2"/>
      <c r="D1300" s="2"/>
      <c r="E1300" s="2"/>
    </row>
    <row r="1301" spans="3:5">
      <c r="C1301" s="2"/>
      <c r="D1301" s="2"/>
      <c r="E1301" s="2"/>
    </row>
    <row r="1302" spans="3:5">
      <c r="C1302" s="2"/>
      <c r="D1302" s="2"/>
      <c r="E1302" s="2"/>
    </row>
    <row r="1303" spans="3:5">
      <c r="C1303" s="2"/>
      <c r="D1303" s="2"/>
      <c r="E1303" s="2"/>
    </row>
    <row r="1304" spans="3:5">
      <c r="C1304" s="2"/>
      <c r="D1304" s="2"/>
      <c r="E1304" s="2"/>
    </row>
    <row r="1305" spans="3:5">
      <c r="C1305" s="2"/>
      <c r="D1305" s="2"/>
      <c r="E1305" s="2"/>
    </row>
    <row r="1306" spans="3:5">
      <c r="C1306" s="2"/>
      <c r="D1306" s="2"/>
      <c r="E1306" s="2"/>
    </row>
    <row r="1307" spans="3:5">
      <c r="C1307" s="2"/>
      <c r="D1307" s="2"/>
      <c r="E1307" s="2"/>
    </row>
    <row r="1308" spans="3:5">
      <c r="C1308" s="2"/>
      <c r="D1308" s="2"/>
      <c r="E1308" s="2"/>
    </row>
    <row r="1309" spans="3:5">
      <c r="C1309" s="2"/>
      <c r="D1309" s="2"/>
      <c r="E1309" s="2"/>
    </row>
    <row r="1310" spans="3:5">
      <c r="C1310" s="2"/>
      <c r="D1310" s="2"/>
      <c r="E1310" s="2"/>
    </row>
    <row r="1311" spans="3:5">
      <c r="C1311" s="2"/>
      <c r="D1311" s="2"/>
      <c r="E1311" s="2"/>
    </row>
    <row r="1312" spans="3:5">
      <c r="C1312" s="2"/>
      <c r="D1312" s="2"/>
      <c r="E1312" s="2"/>
    </row>
    <row r="1313" spans="3:5">
      <c r="C1313" s="2"/>
      <c r="D1313" s="2"/>
      <c r="E1313" s="2"/>
    </row>
    <row r="1314" spans="3:5">
      <c r="C1314" s="2"/>
      <c r="D1314" s="2"/>
      <c r="E1314" s="2"/>
    </row>
    <row r="1315" spans="3:5">
      <c r="C1315" s="2"/>
      <c r="D1315" s="2"/>
      <c r="E1315" s="2"/>
    </row>
    <row r="1316" spans="3:5">
      <c r="C1316" s="2"/>
      <c r="D1316" s="2"/>
      <c r="E1316" s="2"/>
    </row>
    <row r="1317" spans="3:5">
      <c r="C1317" s="2"/>
      <c r="D1317" s="2"/>
      <c r="E1317" s="2"/>
    </row>
    <row r="1318" spans="3:5">
      <c r="C1318" s="2"/>
      <c r="D1318" s="2"/>
      <c r="E1318" s="2"/>
    </row>
    <row r="1319" spans="3:5">
      <c r="C1319" s="2"/>
      <c r="D1319" s="2"/>
      <c r="E1319" s="2"/>
    </row>
    <row r="1320" spans="3:5">
      <c r="C1320" s="2"/>
      <c r="D1320" s="2"/>
      <c r="E1320" s="2"/>
    </row>
    <row r="1321" spans="3:5">
      <c r="C1321" s="2"/>
      <c r="D1321" s="2"/>
      <c r="E1321" s="2"/>
    </row>
    <row r="1322" spans="3:5">
      <c r="C1322" s="2"/>
      <c r="D1322" s="2"/>
      <c r="E1322" s="2"/>
    </row>
    <row r="1323" spans="3:5">
      <c r="C1323" s="2"/>
      <c r="D1323" s="2"/>
      <c r="E1323" s="2"/>
    </row>
    <row r="1324" spans="3:5">
      <c r="C1324" s="2"/>
      <c r="D1324" s="2"/>
      <c r="E1324" s="2"/>
    </row>
    <row r="1325" spans="3:5">
      <c r="C1325" s="2"/>
      <c r="D1325" s="2"/>
      <c r="E1325" s="2"/>
    </row>
    <row r="1326" spans="3:5">
      <c r="C1326" s="2"/>
      <c r="D1326" s="2"/>
      <c r="E1326" s="2"/>
    </row>
    <row r="1327" spans="3:5">
      <c r="C1327" s="2"/>
      <c r="D1327" s="2"/>
      <c r="E1327" s="2"/>
    </row>
    <row r="1328" spans="3:5">
      <c r="C1328" s="2"/>
      <c r="D1328" s="2"/>
      <c r="E1328" s="2"/>
    </row>
    <row r="1329" spans="3:5">
      <c r="C1329" s="2"/>
      <c r="D1329" s="2"/>
      <c r="E1329" s="2"/>
    </row>
    <row r="1330" spans="3:5">
      <c r="C1330" s="2"/>
      <c r="D1330" s="2"/>
      <c r="E1330" s="2"/>
    </row>
    <row r="1331" spans="3:5">
      <c r="C1331" s="2"/>
      <c r="D1331" s="2"/>
      <c r="E1331" s="2"/>
    </row>
    <row r="1332" spans="3:5">
      <c r="C1332" s="2"/>
      <c r="D1332" s="2"/>
      <c r="E1332" s="2"/>
    </row>
    <row r="1333" spans="3:5">
      <c r="C1333" s="2"/>
      <c r="D1333" s="2"/>
      <c r="E1333" s="2"/>
    </row>
    <row r="1334" spans="3:5">
      <c r="C1334" s="2"/>
      <c r="D1334" s="2"/>
      <c r="E1334" s="2"/>
    </row>
    <row r="1335" spans="3:5">
      <c r="C1335" s="2"/>
      <c r="D1335" s="2"/>
      <c r="E1335" s="2"/>
    </row>
    <row r="1336" spans="3:5">
      <c r="C1336" s="2"/>
      <c r="D1336" s="2"/>
      <c r="E1336" s="2"/>
    </row>
    <row r="1337" spans="3:5">
      <c r="C1337" s="2"/>
      <c r="D1337" s="2"/>
      <c r="E1337" s="2"/>
    </row>
    <row r="1338" spans="3:5">
      <c r="C1338" s="2"/>
      <c r="D1338" s="2"/>
      <c r="E1338" s="2"/>
    </row>
    <row r="1339" spans="3:5">
      <c r="C1339" s="2"/>
      <c r="D1339" s="2"/>
      <c r="E1339" s="2"/>
    </row>
    <row r="1340" spans="3:5">
      <c r="C1340" s="2"/>
      <c r="D1340" s="2"/>
      <c r="E1340" s="2"/>
    </row>
    <row r="1341" spans="3:5">
      <c r="C1341" s="2"/>
      <c r="D1341" s="2"/>
      <c r="E1341" s="2"/>
    </row>
    <row r="1342" spans="3:5">
      <c r="C1342" s="2"/>
      <c r="D1342" s="2"/>
      <c r="E1342" s="2"/>
    </row>
    <row r="1343" spans="3:5">
      <c r="C1343" s="2"/>
      <c r="D1343" s="2"/>
      <c r="E1343" s="2"/>
    </row>
    <row r="1344" spans="3:5">
      <c r="C1344" s="2"/>
      <c r="D1344" s="2"/>
      <c r="E1344" s="2"/>
    </row>
    <row r="1345" spans="3:5">
      <c r="C1345" s="2"/>
      <c r="D1345" s="2"/>
      <c r="E1345" s="2"/>
    </row>
    <row r="1346" spans="3:5">
      <c r="C1346" s="2"/>
      <c r="D1346" s="2"/>
      <c r="E1346" s="2"/>
    </row>
    <row r="1347" spans="3:5">
      <c r="C1347" s="2"/>
      <c r="D1347" s="2"/>
      <c r="E1347" s="2"/>
    </row>
    <row r="1348" spans="3:5">
      <c r="C1348" s="2"/>
      <c r="D1348" s="2"/>
      <c r="E1348" s="2"/>
    </row>
    <row r="1349" spans="3:5">
      <c r="C1349" s="2"/>
      <c r="D1349" s="2"/>
      <c r="E1349" s="2"/>
    </row>
    <row r="1350" spans="3:5">
      <c r="C1350" s="2"/>
      <c r="D1350" s="2"/>
      <c r="E1350" s="2"/>
    </row>
    <row r="1351" spans="3:5">
      <c r="C1351" s="2"/>
      <c r="D1351" s="2"/>
      <c r="E1351" s="2"/>
    </row>
    <row r="1352" spans="3:5">
      <c r="C1352" s="2"/>
      <c r="D1352" s="2"/>
      <c r="E1352" s="2"/>
    </row>
    <row r="1353" spans="3:5">
      <c r="C1353" s="2"/>
      <c r="D1353" s="2"/>
      <c r="E1353" s="2"/>
    </row>
    <row r="1354" spans="3:5">
      <c r="C1354" s="2"/>
      <c r="D1354" s="2"/>
      <c r="E1354" s="2"/>
    </row>
    <row r="1355" spans="3:5">
      <c r="C1355" s="2"/>
      <c r="D1355" s="2"/>
      <c r="E1355" s="2"/>
    </row>
    <row r="1356" spans="3:5">
      <c r="C1356" s="2"/>
      <c r="D1356" s="2"/>
      <c r="E1356" s="2"/>
    </row>
    <row r="1357" spans="3:5">
      <c r="C1357" s="2"/>
      <c r="D1357" s="2"/>
      <c r="E1357" s="2"/>
    </row>
    <row r="1358" spans="3:5">
      <c r="C1358" s="2"/>
      <c r="D1358" s="2"/>
      <c r="E1358" s="2"/>
    </row>
    <row r="1359" spans="3:5">
      <c r="C1359" s="2"/>
      <c r="D1359" s="2"/>
      <c r="E1359" s="2"/>
    </row>
    <row r="1360" spans="3:5">
      <c r="C1360" s="2"/>
      <c r="D1360" s="2"/>
      <c r="E1360" s="2"/>
    </row>
    <row r="1361" spans="3:5">
      <c r="C1361" s="2"/>
      <c r="D1361" s="2"/>
      <c r="E1361" s="2"/>
    </row>
    <row r="1362" spans="3:5">
      <c r="C1362" s="2"/>
      <c r="D1362" s="2"/>
      <c r="E1362" s="2"/>
    </row>
    <row r="1363" spans="3:5">
      <c r="C1363" s="2"/>
      <c r="D1363" s="2"/>
      <c r="E1363" s="2"/>
    </row>
    <row r="1364" spans="3:5">
      <c r="C1364" s="2"/>
      <c r="D1364" s="2"/>
      <c r="E1364" s="2"/>
    </row>
    <row r="1365" spans="3:5">
      <c r="C1365" s="2"/>
      <c r="D1365" s="2"/>
      <c r="E1365" s="2"/>
    </row>
    <row r="1366" spans="3:5">
      <c r="C1366" s="2"/>
      <c r="D1366" s="2"/>
      <c r="E1366" s="2"/>
    </row>
    <row r="1367" spans="3:5">
      <c r="C1367" s="2"/>
      <c r="D1367" s="2"/>
      <c r="E1367" s="2"/>
    </row>
    <row r="1368" spans="3:5">
      <c r="C1368" s="2"/>
      <c r="D1368" s="2"/>
      <c r="E1368" s="2"/>
    </row>
    <row r="1369" spans="3:5">
      <c r="C1369" s="2"/>
      <c r="D1369" s="2"/>
      <c r="E1369" s="2"/>
    </row>
    <row r="1370" spans="3:5">
      <c r="C1370" s="2"/>
      <c r="D1370" s="2"/>
      <c r="E1370" s="2"/>
    </row>
    <row r="1371" spans="3:5">
      <c r="C1371" s="2"/>
      <c r="D1371" s="2"/>
      <c r="E1371" s="2"/>
    </row>
    <row r="1372" spans="3:5">
      <c r="C1372" s="2"/>
      <c r="D1372" s="2"/>
      <c r="E1372" s="2"/>
    </row>
    <row r="1373" spans="3:5">
      <c r="C1373" s="2"/>
      <c r="D1373" s="2"/>
      <c r="E1373" s="2"/>
    </row>
    <row r="1374" spans="3:5">
      <c r="C1374" s="2"/>
      <c r="D1374" s="2"/>
      <c r="E1374" s="2"/>
    </row>
    <row r="1375" spans="3:5">
      <c r="C1375" s="2"/>
      <c r="D1375" s="2"/>
      <c r="E1375" s="2"/>
    </row>
    <row r="1376" spans="3:5">
      <c r="C1376" s="2"/>
      <c r="D1376" s="2"/>
      <c r="E1376" s="2"/>
    </row>
    <row r="1377" spans="3:5">
      <c r="C1377" s="2"/>
      <c r="D1377" s="2"/>
      <c r="E1377" s="2"/>
    </row>
    <row r="1378" spans="3:5">
      <c r="C1378" s="2"/>
      <c r="D1378" s="2"/>
      <c r="E1378" s="2"/>
    </row>
    <row r="1379" spans="3:5">
      <c r="C1379" s="2"/>
      <c r="D1379" s="2"/>
      <c r="E1379" s="2"/>
    </row>
    <row r="1380" spans="3:5">
      <c r="C1380" s="2"/>
      <c r="D1380" s="2"/>
      <c r="E1380" s="2"/>
    </row>
    <row r="1381" spans="3:5">
      <c r="C1381" s="2"/>
      <c r="D1381" s="2"/>
      <c r="E1381" s="2"/>
    </row>
    <row r="1382" spans="3:5">
      <c r="C1382" s="2"/>
      <c r="D1382" s="2"/>
      <c r="E1382" s="2"/>
    </row>
    <row r="1383" spans="3:5">
      <c r="C1383" s="2"/>
      <c r="D1383" s="2"/>
      <c r="E1383" s="2"/>
    </row>
    <row r="1384" spans="3:5">
      <c r="C1384" s="2"/>
      <c r="D1384" s="2"/>
      <c r="E1384" s="2"/>
    </row>
    <row r="1385" spans="3:5">
      <c r="C1385" s="2"/>
      <c r="D1385" s="2"/>
      <c r="E1385" s="2"/>
    </row>
    <row r="1386" spans="3:5">
      <c r="C1386" s="2"/>
      <c r="D1386" s="2"/>
      <c r="E1386" s="2"/>
    </row>
    <row r="1387" spans="3:5">
      <c r="C1387" s="2"/>
      <c r="D1387" s="2"/>
      <c r="E1387" s="2"/>
    </row>
    <row r="1388" spans="3:5">
      <c r="C1388" s="2"/>
      <c r="D1388" s="2"/>
      <c r="E1388" s="2"/>
    </row>
    <row r="1389" spans="3:5">
      <c r="C1389" s="2"/>
      <c r="D1389" s="2"/>
      <c r="E1389" s="2"/>
    </row>
    <row r="1390" spans="3:5">
      <c r="C1390" s="2"/>
      <c r="D1390" s="2"/>
      <c r="E1390" s="2"/>
    </row>
    <row r="1391" spans="3:5">
      <c r="C1391" s="2"/>
      <c r="D1391" s="2"/>
      <c r="E1391" s="2"/>
    </row>
    <row r="1392" spans="3:5">
      <c r="C1392" s="2"/>
      <c r="D1392" s="2"/>
      <c r="E1392" s="2"/>
    </row>
    <row r="1393" spans="3:5">
      <c r="C1393" s="2"/>
      <c r="D1393" s="2"/>
      <c r="E1393" s="2"/>
    </row>
    <row r="1394" spans="3:5">
      <c r="C1394" s="2"/>
      <c r="D1394" s="2"/>
      <c r="E1394" s="2"/>
    </row>
    <row r="1395" spans="3:5">
      <c r="C1395" s="2"/>
      <c r="D1395" s="2"/>
      <c r="E1395" s="2"/>
    </row>
    <row r="1396" spans="3:5">
      <c r="C1396" s="2"/>
      <c r="D1396" s="2"/>
      <c r="E1396" s="2"/>
    </row>
    <row r="1397" spans="3:5">
      <c r="C1397" s="2"/>
      <c r="D1397" s="2"/>
      <c r="E1397" s="2"/>
    </row>
    <row r="1398" spans="3:5">
      <c r="C1398" s="2"/>
      <c r="D1398" s="2"/>
      <c r="E1398" s="2"/>
    </row>
    <row r="1399" spans="3:5">
      <c r="C1399" s="2"/>
      <c r="D1399" s="2"/>
      <c r="E1399" s="2"/>
    </row>
    <row r="1400" spans="3:5">
      <c r="C1400" s="2"/>
      <c r="D1400" s="2"/>
      <c r="E1400" s="2"/>
    </row>
    <row r="1401" spans="3:5">
      <c r="C1401" s="2"/>
      <c r="D1401" s="2"/>
      <c r="E1401" s="2"/>
    </row>
    <row r="1402" spans="3:5">
      <c r="C1402" s="2"/>
      <c r="D1402" s="2"/>
      <c r="E1402" s="2"/>
    </row>
    <row r="1403" spans="3:5">
      <c r="C1403" s="2"/>
      <c r="D1403" s="2"/>
      <c r="E1403" s="2"/>
    </row>
    <row r="1404" spans="3:5">
      <c r="C1404" s="2"/>
      <c r="D1404" s="2"/>
      <c r="E1404" s="2"/>
    </row>
    <row r="1405" spans="3:5">
      <c r="C1405" s="2"/>
      <c r="D1405" s="2"/>
      <c r="E1405" s="2"/>
    </row>
    <row r="1406" spans="3:5">
      <c r="C1406" s="2"/>
      <c r="D1406" s="2"/>
      <c r="E1406" s="2"/>
    </row>
    <row r="1407" spans="3:5">
      <c r="C1407" s="2"/>
      <c r="D1407" s="2"/>
      <c r="E1407" s="2"/>
    </row>
    <row r="1408" spans="3:5">
      <c r="C1408" s="2"/>
      <c r="D1408" s="2"/>
      <c r="E1408" s="2"/>
    </row>
    <row r="1409" spans="3:5">
      <c r="C1409" s="2"/>
      <c r="D1409" s="2"/>
      <c r="E1409" s="2"/>
    </row>
    <row r="1410" spans="3:5">
      <c r="C1410" s="2"/>
      <c r="D1410" s="2"/>
      <c r="E1410" s="2"/>
    </row>
    <row r="1411" spans="3:5">
      <c r="C1411" s="2"/>
      <c r="D1411" s="2"/>
      <c r="E1411" s="2"/>
    </row>
    <row r="1412" spans="3:5">
      <c r="C1412" s="2"/>
      <c r="D1412" s="2"/>
      <c r="E1412" s="2"/>
    </row>
    <row r="1413" spans="3:5">
      <c r="C1413" s="2"/>
      <c r="D1413" s="2"/>
      <c r="E1413" s="2"/>
    </row>
    <row r="1414" spans="3:5">
      <c r="C1414" s="2"/>
      <c r="D1414" s="2"/>
      <c r="E1414" s="2"/>
    </row>
    <row r="1415" spans="3:5">
      <c r="C1415" s="2"/>
      <c r="D1415" s="2"/>
      <c r="E1415" s="2"/>
    </row>
    <row r="1416" spans="3:5">
      <c r="C1416" s="2"/>
      <c r="D1416" s="2"/>
      <c r="E1416" s="2"/>
    </row>
    <row r="1417" spans="3:5">
      <c r="C1417" s="2"/>
      <c r="D1417" s="2"/>
      <c r="E1417" s="2"/>
    </row>
    <row r="1418" spans="3:5">
      <c r="C1418" s="2"/>
      <c r="D1418" s="2"/>
      <c r="E1418" s="2"/>
    </row>
    <row r="1419" spans="3:5">
      <c r="C1419" s="2"/>
      <c r="D1419" s="2"/>
      <c r="E1419" s="2"/>
    </row>
    <row r="1420" spans="3:5">
      <c r="C1420" s="2"/>
      <c r="D1420" s="2"/>
      <c r="E1420" s="2"/>
    </row>
    <row r="1421" spans="3:5">
      <c r="C1421" s="2"/>
      <c r="D1421" s="2"/>
      <c r="E1421" s="2"/>
    </row>
    <row r="1422" spans="3:5">
      <c r="C1422" s="2"/>
      <c r="D1422" s="2"/>
      <c r="E1422" s="2"/>
    </row>
    <row r="1423" spans="3:5">
      <c r="C1423" s="2"/>
      <c r="D1423" s="2"/>
      <c r="E1423" s="2"/>
    </row>
    <row r="1424" spans="3:5">
      <c r="C1424" s="2"/>
      <c r="D1424" s="2"/>
      <c r="E1424" s="2"/>
    </row>
    <row r="1425" spans="3:5">
      <c r="C1425" s="2"/>
      <c r="D1425" s="2"/>
      <c r="E1425" s="2"/>
    </row>
    <row r="1426" spans="3:5">
      <c r="C1426" s="2"/>
      <c r="D1426" s="2"/>
      <c r="E1426" s="2"/>
    </row>
    <row r="1427" spans="3:5">
      <c r="C1427" s="2"/>
      <c r="D1427" s="2"/>
      <c r="E1427" s="2"/>
    </row>
    <row r="1428" spans="3:5">
      <c r="C1428" s="2"/>
      <c r="D1428" s="2"/>
      <c r="E1428" s="2"/>
    </row>
    <row r="1429" spans="3:5">
      <c r="C1429" s="2"/>
      <c r="D1429" s="2"/>
      <c r="E1429" s="2"/>
    </row>
    <row r="1430" spans="3:5">
      <c r="C1430" s="2"/>
      <c r="D1430" s="2"/>
      <c r="E1430" s="2"/>
    </row>
    <row r="1431" spans="3:5">
      <c r="C1431" s="2"/>
      <c r="D1431" s="2"/>
      <c r="E1431" s="2"/>
    </row>
    <row r="1432" spans="3:5">
      <c r="C1432" s="2"/>
      <c r="D1432" s="2"/>
      <c r="E1432" s="2"/>
    </row>
    <row r="1433" spans="3:5">
      <c r="C1433" s="2"/>
      <c r="D1433" s="2"/>
      <c r="E1433" s="2"/>
    </row>
    <row r="1434" spans="3:5">
      <c r="C1434" s="2"/>
      <c r="D1434" s="2"/>
      <c r="E1434" s="2"/>
    </row>
    <row r="1435" spans="3:5">
      <c r="C1435" s="2"/>
      <c r="D1435" s="2"/>
      <c r="E1435" s="2"/>
    </row>
    <row r="1436" spans="3:5">
      <c r="C1436" s="2"/>
      <c r="D1436" s="2"/>
      <c r="E1436" s="2"/>
    </row>
    <row r="1437" spans="3:5">
      <c r="C1437" s="2"/>
      <c r="D1437" s="2"/>
      <c r="E1437" s="2"/>
    </row>
    <row r="1438" spans="3:5">
      <c r="C1438" s="2"/>
      <c r="D1438" s="2"/>
      <c r="E1438" s="2"/>
    </row>
    <row r="1439" spans="3:5">
      <c r="C1439" s="2"/>
      <c r="D1439" s="2"/>
      <c r="E1439" s="2"/>
    </row>
    <row r="1440" spans="3:5">
      <c r="C1440" s="2"/>
      <c r="D1440" s="2"/>
      <c r="E1440" s="2"/>
    </row>
    <row r="1441" spans="3:5">
      <c r="C1441" s="2"/>
      <c r="D1441" s="2"/>
      <c r="E1441" s="2"/>
    </row>
    <row r="1442" spans="3:5">
      <c r="C1442" s="2"/>
      <c r="D1442" s="2"/>
      <c r="E1442" s="2"/>
    </row>
    <row r="1443" spans="3:5">
      <c r="C1443" s="2"/>
      <c r="D1443" s="2"/>
      <c r="E1443" s="2"/>
    </row>
    <row r="1444" spans="3:5">
      <c r="C1444" s="2"/>
      <c r="D1444" s="2"/>
      <c r="E1444" s="2"/>
    </row>
    <row r="1445" spans="3:5">
      <c r="C1445" s="2"/>
      <c r="D1445" s="2"/>
      <c r="E1445" s="2"/>
    </row>
    <row r="1446" spans="3:5">
      <c r="C1446" s="2"/>
      <c r="D1446" s="2"/>
      <c r="E1446" s="2"/>
    </row>
    <row r="1447" spans="3:5">
      <c r="C1447" s="2"/>
      <c r="D1447" s="2"/>
      <c r="E1447" s="2"/>
    </row>
    <row r="1448" spans="3:5">
      <c r="C1448" s="2"/>
      <c r="D1448" s="2"/>
      <c r="E1448" s="2"/>
    </row>
    <row r="1449" spans="3:5">
      <c r="C1449" s="2"/>
      <c r="D1449" s="2"/>
      <c r="E1449" s="2"/>
    </row>
    <row r="1450" spans="3:5">
      <c r="C1450" s="2"/>
      <c r="D1450" s="2"/>
      <c r="E1450" s="2"/>
    </row>
    <row r="1451" spans="3:5">
      <c r="C1451" s="2"/>
      <c r="D1451" s="2"/>
      <c r="E1451" s="2"/>
    </row>
    <row r="1452" spans="3:5">
      <c r="C1452" s="2"/>
      <c r="D1452" s="2"/>
      <c r="E1452" s="2"/>
    </row>
    <row r="1453" spans="3:5">
      <c r="C1453" s="2"/>
      <c r="D1453" s="2"/>
      <c r="E1453" s="2"/>
    </row>
    <row r="1454" spans="3:5">
      <c r="C1454" s="2"/>
      <c r="D1454" s="2"/>
      <c r="E1454" s="2"/>
    </row>
    <row r="1455" spans="3:5">
      <c r="C1455" s="2"/>
      <c r="D1455" s="2"/>
      <c r="E1455" s="2"/>
    </row>
    <row r="1456" spans="3:5">
      <c r="C1456" s="2"/>
      <c r="D1456" s="2"/>
      <c r="E1456" s="2"/>
    </row>
    <row r="1457" spans="3:5">
      <c r="C1457" s="2"/>
      <c r="D1457" s="2"/>
      <c r="E1457" s="2"/>
    </row>
    <row r="1458" spans="3:5">
      <c r="C1458" s="2"/>
      <c r="D1458" s="2"/>
      <c r="E1458" s="2"/>
    </row>
    <row r="1459" spans="3:5">
      <c r="C1459" s="2"/>
      <c r="D1459" s="2"/>
      <c r="E1459" s="2"/>
    </row>
    <row r="1460" spans="3:5">
      <c r="C1460" s="2"/>
      <c r="D1460" s="2"/>
      <c r="E1460" s="2"/>
    </row>
    <row r="1461" spans="3:5">
      <c r="C1461" s="2"/>
      <c r="D1461" s="2"/>
      <c r="E1461" s="2"/>
    </row>
    <row r="1462" spans="3:5">
      <c r="C1462" s="2"/>
      <c r="D1462" s="2"/>
      <c r="E1462" s="2"/>
    </row>
    <row r="1463" spans="3:5">
      <c r="C1463" s="2"/>
      <c r="D1463" s="2"/>
      <c r="E1463" s="2"/>
    </row>
    <row r="1464" spans="3:5">
      <c r="C1464" s="2"/>
      <c r="D1464" s="2"/>
      <c r="E1464" s="2"/>
    </row>
    <row r="1465" spans="3:5">
      <c r="C1465" s="2"/>
      <c r="D1465" s="2"/>
      <c r="E1465" s="2"/>
    </row>
    <row r="1466" spans="3:5">
      <c r="C1466" s="2"/>
      <c r="D1466" s="2"/>
      <c r="E1466" s="2"/>
    </row>
    <row r="1467" spans="3:5">
      <c r="C1467" s="2"/>
      <c r="D1467" s="2"/>
      <c r="E1467" s="2"/>
    </row>
    <row r="1468" spans="3:5">
      <c r="C1468" s="2"/>
      <c r="D1468" s="2"/>
      <c r="E1468" s="2"/>
    </row>
    <row r="1469" spans="3:5">
      <c r="C1469" s="2"/>
      <c r="D1469" s="2"/>
      <c r="E1469" s="2"/>
    </row>
    <row r="1470" spans="3:5">
      <c r="C1470" s="2"/>
      <c r="D1470" s="2"/>
      <c r="E1470" s="2"/>
    </row>
    <row r="1471" spans="3:5">
      <c r="C1471" s="2"/>
      <c r="D1471" s="2"/>
      <c r="E1471" s="2"/>
    </row>
    <row r="1472" spans="3:5">
      <c r="C1472" s="2"/>
      <c r="D1472" s="2"/>
      <c r="E1472" s="2"/>
    </row>
    <row r="1473" spans="3:5">
      <c r="C1473" s="2"/>
      <c r="D1473" s="2"/>
      <c r="E1473" s="2"/>
    </row>
    <row r="1474" spans="3:5">
      <c r="C1474" s="2"/>
      <c r="D1474" s="2"/>
      <c r="E1474" s="2"/>
    </row>
    <row r="1475" spans="3:5">
      <c r="C1475" s="2"/>
      <c r="D1475" s="2"/>
      <c r="E1475" s="2"/>
    </row>
    <row r="1476" spans="3:5">
      <c r="C1476" s="2"/>
      <c r="D1476" s="2"/>
      <c r="E1476" s="2"/>
    </row>
    <row r="1477" spans="3:5">
      <c r="C1477" s="2"/>
      <c r="D1477" s="2"/>
      <c r="E1477" s="2"/>
    </row>
    <row r="1478" spans="3:5">
      <c r="C1478" s="2"/>
      <c r="D1478" s="2"/>
      <c r="E1478" s="2"/>
    </row>
    <row r="1479" spans="3:5">
      <c r="C1479" s="2"/>
      <c r="D1479" s="2"/>
      <c r="E1479" s="2"/>
    </row>
    <row r="1480" spans="3:5">
      <c r="C1480" s="2"/>
      <c r="D1480" s="2"/>
      <c r="E1480" s="2"/>
    </row>
    <row r="1481" spans="3:5">
      <c r="C1481" s="2"/>
      <c r="D1481" s="2"/>
      <c r="E1481" s="2"/>
    </row>
    <row r="1482" spans="3:5">
      <c r="C1482" s="2"/>
      <c r="D1482" s="2"/>
      <c r="E1482" s="2"/>
    </row>
    <row r="1483" spans="3:5">
      <c r="C1483" s="2"/>
      <c r="D1483" s="2"/>
      <c r="E1483" s="2"/>
    </row>
    <row r="1484" spans="3:5">
      <c r="C1484" s="2"/>
      <c r="D1484" s="2"/>
      <c r="E1484" s="2"/>
    </row>
    <row r="1485" spans="3:5">
      <c r="C1485" s="2"/>
      <c r="D1485" s="2"/>
      <c r="E1485" s="2"/>
    </row>
    <row r="1486" spans="3:5">
      <c r="C1486" s="2"/>
      <c r="D1486" s="2"/>
      <c r="E1486" s="2"/>
    </row>
    <row r="1487" spans="3:5">
      <c r="C1487" s="2"/>
      <c r="D1487" s="2"/>
      <c r="E1487" s="2"/>
    </row>
    <row r="1488" spans="3:5">
      <c r="C1488" s="2"/>
      <c r="D1488" s="2"/>
      <c r="E1488" s="2"/>
    </row>
    <row r="1489" spans="3:5">
      <c r="C1489" s="2"/>
      <c r="D1489" s="2"/>
      <c r="E1489" s="2"/>
    </row>
    <row r="1490" spans="3:5">
      <c r="C1490" s="2"/>
      <c r="D1490" s="2"/>
      <c r="E1490" s="2"/>
    </row>
    <row r="1491" spans="3:5">
      <c r="C1491" s="2"/>
      <c r="D1491" s="2"/>
      <c r="E1491" s="2"/>
    </row>
    <row r="1492" spans="3:5">
      <c r="C1492" s="2"/>
      <c r="D1492" s="2"/>
      <c r="E1492" s="2"/>
    </row>
    <row r="1493" spans="3:5">
      <c r="C1493" s="2"/>
      <c r="D1493" s="2"/>
      <c r="E1493" s="2"/>
    </row>
    <row r="1494" spans="3:5">
      <c r="C1494" s="2"/>
      <c r="D1494" s="2"/>
      <c r="E1494" s="2"/>
    </row>
    <row r="1495" spans="3:5">
      <c r="C1495" s="2"/>
      <c r="D1495" s="2"/>
      <c r="E1495" s="2"/>
    </row>
    <row r="1496" spans="3:5">
      <c r="C1496" s="2"/>
      <c r="D1496" s="2"/>
      <c r="E1496" s="2"/>
    </row>
    <row r="1497" spans="3:5">
      <c r="C1497" s="2"/>
      <c r="D1497" s="2"/>
      <c r="E1497" s="2"/>
    </row>
    <row r="1498" spans="3:5">
      <c r="C1498" s="2"/>
      <c r="D1498" s="2"/>
      <c r="E1498" s="2"/>
    </row>
    <row r="1499" spans="3:5">
      <c r="C1499" s="2"/>
      <c r="D1499" s="2"/>
      <c r="E1499" s="2"/>
    </row>
    <row r="1500" spans="3:5">
      <c r="C1500" s="2"/>
      <c r="D1500" s="2"/>
      <c r="E1500" s="2"/>
    </row>
    <row r="1501" spans="3:5">
      <c r="C1501" s="2"/>
      <c r="D1501" s="2"/>
      <c r="E1501" s="2"/>
    </row>
    <row r="1502" spans="3:5">
      <c r="C1502" s="2"/>
      <c r="D1502" s="2"/>
      <c r="E1502" s="2"/>
    </row>
    <row r="1503" spans="3:5">
      <c r="C1503" s="2"/>
      <c r="D1503" s="2"/>
      <c r="E1503" s="2"/>
    </row>
    <row r="1504" spans="3:5">
      <c r="C1504" s="2"/>
      <c r="D1504" s="2"/>
      <c r="E1504" s="2"/>
    </row>
    <row r="1505" spans="3:5">
      <c r="C1505" s="2"/>
      <c r="D1505" s="2"/>
      <c r="E1505" s="2"/>
    </row>
    <row r="1506" spans="3:5">
      <c r="C1506" s="2"/>
      <c r="D1506" s="2"/>
      <c r="E1506" s="2"/>
    </row>
    <row r="1507" spans="3:5">
      <c r="C1507" s="2"/>
      <c r="D1507" s="2"/>
      <c r="E1507" s="2"/>
    </row>
    <row r="1508" spans="3:5">
      <c r="C1508" s="2"/>
      <c r="D1508" s="2"/>
      <c r="E1508" s="2"/>
    </row>
    <row r="1509" spans="3:5">
      <c r="C1509" s="2"/>
      <c r="D1509" s="2"/>
      <c r="E1509" s="2"/>
    </row>
    <row r="1510" spans="3:5">
      <c r="C1510" s="2"/>
      <c r="D1510" s="2"/>
      <c r="E1510" s="2"/>
    </row>
    <row r="1511" spans="3:5">
      <c r="C1511" s="2"/>
      <c r="D1511" s="2"/>
      <c r="E1511" s="2"/>
    </row>
    <row r="1512" spans="3:5">
      <c r="C1512" s="2"/>
      <c r="D1512" s="2"/>
      <c r="E1512" s="2"/>
    </row>
    <row r="1513" spans="3:5">
      <c r="C1513" s="2"/>
      <c r="D1513" s="2"/>
      <c r="E1513" s="2"/>
    </row>
    <row r="1514" spans="3:5">
      <c r="C1514" s="2"/>
      <c r="D1514" s="2"/>
      <c r="E1514" s="2"/>
    </row>
    <row r="1515" spans="3:5">
      <c r="C1515" s="2"/>
      <c r="D1515" s="2"/>
      <c r="E1515" s="2"/>
    </row>
    <row r="1516" spans="3:5">
      <c r="C1516" s="2"/>
      <c r="D1516" s="2"/>
      <c r="E1516" s="2"/>
    </row>
    <row r="1517" spans="3:5">
      <c r="C1517" s="2"/>
      <c r="D1517" s="2"/>
      <c r="E1517" s="2"/>
    </row>
    <row r="1518" spans="3:5">
      <c r="C1518" s="2"/>
      <c r="D1518" s="2"/>
      <c r="E1518" s="2"/>
    </row>
    <row r="1519" spans="3:5">
      <c r="C1519" s="2"/>
      <c r="D1519" s="2"/>
      <c r="E1519" s="2"/>
    </row>
    <row r="1520" spans="3:5">
      <c r="C1520" s="2"/>
      <c r="D1520" s="2"/>
      <c r="E1520" s="2"/>
    </row>
    <row r="1521" spans="3:5">
      <c r="C1521" s="2"/>
      <c r="D1521" s="2"/>
      <c r="E1521" s="2"/>
    </row>
    <row r="1522" spans="3:5">
      <c r="C1522" s="2"/>
      <c r="D1522" s="2"/>
      <c r="E1522" s="2"/>
    </row>
    <row r="1523" spans="3:5">
      <c r="C1523" s="2"/>
      <c r="D1523" s="2"/>
      <c r="E1523" s="2"/>
    </row>
    <row r="1524" spans="3:5">
      <c r="C1524" s="2"/>
      <c r="D1524" s="2"/>
      <c r="E1524" s="2"/>
    </row>
    <row r="1525" spans="3:5">
      <c r="C1525" s="2"/>
      <c r="D1525" s="2"/>
      <c r="E1525" s="2"/>
    </row>
    <row r="1526" spans="3:5">
      <c r="C1526" s="2"/>
      <c r="D1526" s="2"/>
      <c r="E1526" s="2"/>
    </row>
    <row r="1527" spans="3:5">
      <c r="C1527" s="2"/>
      <c r="D1527" s="2"/>
      <c r="E1527" s="2"/>
    </row>
    <row r="1528" spans="3:5">
      <c r="C1528" s="2"/>
      <c r="D1528" s="2"/>
      <c r="E1528" s="2"/>
    </row>
    <row r="1529" spans="3:5">
      <c r="C1529" s="2"/>
      <c r="D1529" s="2"/>
      <c r="E1529" s="2"/>
    </row>
    <row r="1530" spans="3:5">
      <c r="C1530" s="2"/>
      <c r="D1530" s="2"/>
      <c r="E1530" s="2"/>
    </row>
    <row r="1531" spans="3:5">
      <c r="C1531" s="2"/>
      <c r="D1531" s="2"/>
      <c r="E1531" s="2"/>
    </row>
    <row r="1532" spans="3:5">
      <c r="C1532" s="2"/>
      <c r="D1532" s="2"/>
      <c r="E1532" s="2"/>
    </row>
    <row r="1533" spans="3:5">
      <c r="C1533" s="2"/>
      <c r="D1533" s="2"/>
      <c r="E1533" s="2"/>
    </row>
    <row r="1534" spans="3:5">
      <c r="C1534" s="2"/>
      <c r="D1534" s="2"/>
      <c r="E1534" s="2"/>
    </row>
    <row r="1535" spans="3:5">
      <c r="C1535" s="2"/>
      <c r="D1535" s="2"/>
      <c r="E1535" s="2"/>
    </row>
    <row r="1536" spans="3:5">
      <c r="C1536" s="2"/>
      <c r="D1536" s="2"/>
      <c r="E1536" s="2"/>
    </row>
    <row r="1537" spans="3:5">
      <c r="C1537" s="2"/>
      <c r="D1537" s="2"/>
      <c r="E1537" s="2"/>
    </row>
    <row r="1538" spans="3:5">
      <c r="C1538" s="2"/>
      <c r="D1538" s="2"/>
      <c r="E1538" s="2"/>
    </row>
    <row r="1539" spans="3:5">
      <c r="C1539" s="2"/>
      <c r="D1539" s="2"/>
      <c r="E1539" s="2"/>
    </row>
    <row r="1540" spans="3:5">
      <c r="C1540" s="2"/>
      <c r="D1540" s="2"/>
      <c r="E1540" s="2"/>
    </row>
    <row r="1541" spans="3:5">
      <c r="C1541" s="2"/>
      <c r="D1541" s="2"/>
      <c r="E1541" s="2"/>
    </row>
    <row r="1542" spans="3:5">
      <c r="C1542" s="2"/>
      <c r="D1542" s="2"/>
      <c r="E1542" s="2"/>
    </row>
    <row r="1543" spans="3:5">
      <c r="C1543" s="2"/>
      <c r="D1543" s="2"/>
      <c r="E1543" s="2"/>
    </row>
    <row r="1544" spans="3:5">
      <c r="C1544" s="2"/>
      <c r="D1544" s="2"/>
      <c r="E1544" s="2"/>
    </row>
    <row r="1545" spans="3:5">
      <c r="C1545" s="2"/>
      <c r="D1545" s="2"/>
      <c r="E1545" s="2"/>
    </row>
    <row r="1546" spans="3:5">
      <c r="C1546" s="2"/>
      <c r="D1546" s="2"/>
      <c r="E1546" s="2"/>
    </row>
    <row r="1547" spans="3:5">
      <c r="C1547" s="2"/>
      <c r="D1547" s="2"/>
      <c r="E1547" s="2"/>
    </row>
    <row r="1548" spans="3:5">
      <c r="C1548" s="2"/>
      <c r="D1548" s="2"/>
      <c r="E1548" s="2"/>
    </row>
    <row r="1549" spans="3:5">
      <c r="C1549" s="2"/>
      <c r="D1549" s="2"/>
      <c r="E1549" s="2"/>
    </row>
    <row r="1550" spans="3:5">
      <c r="C1550" s="2"/>
      <c r="D1550" s="2"/>
      <c r="E1550" s="2"/>
    </row>
    <row r="1551" spans="3:5">
      <c r="C1551" s="2"/>
      <c r="D1551" s="2"/>
      <c r="E1551" s="2"/>
    </row>
    <row r="1552" spans="3:5">
      <c r="C1552" s="2"/>
      <c r="D1552" s="2"/>
      <c r="E1552" s="2"/>
    </row>
    <row r="1553" spans="3:5">
      <c r="C1553" s="2"/>
      <c r="D1553" s="2"/>
      <c r="E1553" s="2"/>
    </row>
    <row r="1554" spans="3:5">
      <c r="C1554" s="2"/>
      <c r="D1554" s="2"/>
      <c r="E1554" s="2"/>
    </row>
    <row r="1555" spans="3:5">
      <c r="C1555" s="2"/>
      <c r="D1555" s="2"/>
      <c r="E1555" s="2"/>
    </row>
    <row r="1556" spans="3:5">
      <c r="C1556" s="2"/>
      <c r="D1556" s="2"/>
      <c r="E1556" s="2"/>
    </row>
    <row r="1557" spans="3:5">
      <c r="C1557" s="2"/>
      <c r="D1557" s="2"/>
      <c r="E1557" s="2"/>
    </row>
    <row r="1558" spans="3:5">
      <c r="C1558" s="2"/>
      <c r="D1558" s="2"/>
      <c r="E1558" s="2"/>
    </row>
    <row r="1559" spans="3:5">
      <c r="C1559" s="2"/>
      <c r="D1559" s="2"/>
      <c r="E1559" s="2"/>
    </row>
    <row r="1560" spans="3:5">
      <c r="C1560" s="2"/>
      <c r="D1560" s="2"/>
      <c r="E1560" s="2"/>
    </row>
    <row r="1561" spans="3:5">
      <c r="C1561" s="2"/>
      <c r="D1561" s="2"/>
      <c r="E1561" s="2"/>
    </row>
    <row r="1562" spans="3:5">
      <c r="C1562" s="2"/>
      <c r="D1562" s="2"/>
      <c r="E1562" s="2"/>
    </row>
    <row r="1563" spans="3:5">
      <c r="C1563" s="2"/>
      <c r="D1563" s="2"/>
      <c r="E1563" s="2"/>
    </row>
    <row r="1564" spans="3:5">
      <c r="C1564" s="2"/>
      <c r="D1564" s="2"/>
      <c r="E1564" s="2"/>
    </row>
    <row r="1565" spans="3:5">
      <c r="C1565" s="2"/>
      <c r="D1565" s="2"/>
      <c r="E1565" s="2"/>
    </row>
    <row r="1566" spans="3:5">
      <c r="C1566" s="2"/>
      <c r="D1566" s="2"/>
      <c r="E1566" s="2"/>
    </row>
    <row r="1567" spans="3:5">
      <c r="C1567" s="2"/>
      <c r="D1567" s="2"/>
      <c r="E1567" s="2"/>
    </row>
    <row r="1568" spans="3:5">
      <c r="C1568" s="2"/>
      <c r="D1568" s="2"/>
      <c r="E1568" s="2"/>
    </row>
    <row r="1569" spans="3:5">
      <c r="C1569" s="2"/>
      <c r="D1569" s="2"/>
      <c r="E1569" s="2"/>
    </row>
    <row r="1570" spans="3:5">
      <c r="C1570" s="2"/>
      <c r="D1570" s="2"/>
      <c r="E1570" s="2"/>
    </row>
    <row r="1571" spans="3:5">
      <c r="C1571" s="2"/>
      <c r="D1571" s="2"/>
      <c r="E1571" s="2"/>
    </row>
    <row r="1572" spans="3:5">
      <c r="C1572" s="2"/>
      <c r="D1572" s="2"/>
      <c r="E1572" s="2"/>
    </row>
    <row r="1573" spans="3:5">
      <c r="C1573" s="2"/>
      <c r="D1573" s="2"/>
      <c r="E1573" s="2"/>
    </row>
    <row r="1574" spans="3:5">
      <c r="C1574" s="2"/>
      <c r="D1574" s="2"/>
      <c r="E1574" s="2"/>
    </row>
    <row r="1575" spans="3:5">
      <c r="C1575" s="2"/>
      <c r="D1575" s="2"/>
      <c r="E1575" s="2"/>
    </row>
    <row r="1576" spans="3:5">
      <c r="C1576" s="2"/>
      <c r="D1576" s="2"/>
      <c r="E1576" s="2"/>
    </row>
    <row r="1577" spans="3:5">
      <c r="C1577" s="2"/>
      <c r="D1577" s="2"/>
      <c r="E1577" s="2"/>
    </row>
    <row r="1578" spans="3:5">
      <c r="C1578" s="2"/>
      <c r="D1578" s="2"/>
      <c r="E1578" s="2"/>
    </row>
    <row r="1579" spans="3:5">
      <c r="C1579" s="2"/>
      <c r="D1579" s="2"/>
      <c r="E1579" s="2"/>
    </row>
    <row r="1580" spans="3:5">
      <c r="C1580" s="2"/>
      <c r="D1580" s="2"/>
      <c r="E1580" s="2"/>
    </row>
    <row r="1581" spans="3:5">
      <c r="C1581" s="2"/>
      <c r="D1581" s="2"/>
      <c r="E1581" s="2"/>
    </row>
    <row r="1582" spans="3:5">
      <c r="C1582" s="2"/>
      <c r="D1582" s="2"/>
      <c r="E1582" s="2"/>
    </row>
    <row r="1583" spans="3:5">
      <c r="C1583" s="2"/>
      <c r="D1583" s="2"/>
      <c r="E1583" s="2"/>
    </row>
    <row r="1584" spans="3:5">
      <c r="C1584" s="2"/>
      <c r="D1584" s="2"/>
      <c r="E1584" s="2"/>
    </row>
    <row r="1585" spans="3:5">
      <c r="C1585" s="2"/>
      <c r="D1585" s="2"/>
      <c r="E1585" s="2"/>
    </row>
    <row r="1586" spans="3:5">
      <c r="C1586" s="2"/>
      <c r="D1586" s="2"/>
      <c r="E1586" s="2"/>
    </row>
    <row r="1587" spans="3:5">
      <c r="C1587" s="2"/>
      <c r="D1587" s="2"/>
      <c r="E1587" s="2"/>
    </row>
    <row r="1588" spans="3:5">
      <c r="C1588" s="2"/>
      <c r="D1588" s="2"/>
      <c r="E1588" s="2"/>
    </row>
    <row r="1589" spans="3:5">
      <c r="C1589" s="2"/>
      <c r="D1589" s="2"/>
      <c r="E1589" s="2"/>
    </row>
    <row r="1590" spans="3:5">
      <c r="C1590" s="2"/>
      <c r="D1590" s="2"/>
      <c r="E1590" s="2"/>
    </row>
    <row r="1591" spans="3:5">
      <c r="C1591" s="2"/>
      <c r="D1591" s="2"/>
      <c r="E1591" s="2"/>
    </row>
    <row r="1592" spans="3:5">
      <c r="C1592" s="2"/>
      <c r="D1592" s="2"/>
      <c r="E1592" s="2"/>
    </row>
    <row r="1593" spans="3:5">
      <c r="C1593" s="2"/>
      <c r="D1593" s="2"/>
      <c r="E1593" s="2"/>
    </row>
    <row r="1594" spans="3:5">
      <c r="C1594" s="2"/>
      <c r="D1594" s="2"/>
      <c r="E1594" s="2"/>
    </row>
    <row r="1595" spans="3:5">
      <c r="C1595" s="2"/>
      <c r="D1595" s="2"/>
      <c r="E1595" s="2"/>
    </row>
    <row r="1596" spans="3:5">
      <c r="C1596" s="2"/>
      <c r="D1596" s="2"/>
      <c r="E1596" s="2"/>
    </row>
    <row r="1597" spans="3:5">
      <c r="C1597" s="2"/>
      <c r="D1597" s="2"/>
      <c r="E1597" s="2"/>
    </row>
    <row r="1598" spans="3:5">
      <c r="C1598" s="2"/>
      <c r="D1598" s="2"/>
      <c r="E1598" s="2"/>
    </row>
    <row r="1599" spans="3:5">
      <c r="C1599" s="2"/>
      <c r="D1599" s="2"/>
      <c r="E1599" s="2"/>
    </row>
    <row r="1600" spans="3:5">
      <c r="C1600" s="2"/>
      <c r="D1600" s="2"/>
      <c r="E1600" s="2"/>
    </row>
    <row r="1601" spans="3:5">
      <c r="C1601" s="2"/>
      <c r="D1601" s="2"/>
      <c r="E1601" s="2"/>
    </row>
    <row r="1602" spans="3:5">
      <c r="C1602" s="2"/>
      <c r="D1602" s="2"/>
      <c r="E1602" s="2"/>
    </row>
    <row r="1603" spans="3:5">
      <c r="C1603" s="2"/>
      <c r="D1603" s="2"/>
      <c r="E1603" s="2"/>
    </row>
    <row r="1604" spans="3:5">
      <c r="C1604" s="2"/>
      <c r="D1604" s="2"/>
      <c r="E1604" s="2"/>
    </row>
    <row r="1605" spans="3:5">
      <c r="C1605" s="2"/>
      <c r="D1605" s="2"/>
      <c r="E1605" s="2"/>
    </row>
    <row r="1606" spans="3:5">
      <c r="C1606" s="2"/>
      <c r="D1606" s="2"/>
      <c r="E1606" s="2"/>
    </row>
    <row r="1607" spans="3:5">
      <c r="C1607" s="2"/>
      <c r="D1607" s="2"/>
      <c r="E1607" s="2"/>
    </row>
    <row r="1608" spans="3:5">
      <c r="C1608" s="2"/>
      <c r="D1608" s="2"/>
      <c r="E1608" s="2"/>
    </row>
    <row r="1609" spans="3:5">
      <c r="C1609" s="2"/>
      <c r="D1609" s="2"/>
      <c r="E1609" s="2"/>
    </row>
    <row r="1610" spans="3:5">
      <c r="C1610" s="2"/>
      <c r="D1610" s="2"/>
      <c r="E1610" s="2"/>
    </row>
    <row r="1611" spans="3:5">
      <c r="C1611" s="2"/>
      <c r="D1611" s="2"/>
      <c r="E1611" s="2"/>
    </row>
    <row r="1612" spans="3:5">
      <c r="C1612" s="2"/>
      <c r="D1612" s="2"/>
      <c r="E1612" s="2"/>
    </row>
    <row r="1613" spans="3:5">
      <c r="C1613" s="2"/>
      <c r="D1613" s="2"/>
      <c r="E1613" s="2"/>
    </row>
    <row r="1614" spans="3:5">
      <c r="C1614" s="2"/>
      <c r="D1614" s="2"/>
      <c r="E1614" s="2"/>
    </row>
    <row r="1615" spans="3:5">
      <c r="C1615" s="2"/>
      <c r="D1615" s="2"/>
      <c r="E1615" s="2"/>
    </row>
    <row r="1616" spans="3:5">
      <c r="C1616" s="2"/>
      <c r="D1616" s="2"/>
      <c r="E1616" s="2"/>
    </row>
    <row r="1617" spans="3:5">
      <c r="C1617" s="2"/>
      <c r="D1617" s="2"/>
      <c r="E1617" s="2"/>
    </row>
    <row r="1618" spans="3:5">
      <c r="C1618" s="2"/>
      <c r="D1618" s="2"/>
      <c r="E1618" s="2"/>
    </row>
    <row r="1619" spans="3:5">
      <c r="C1619" s="2"/>
      <c r="D1619" s="2"/>
      <c r="E1619" s="2"/>
    </row>
    <row r="1620" spans="3:5">
      <c r="C1620" s="2"/>
      <c r="D1620" s="2"/>
      <c r="E1620" s="2"/>
    </row>
    <row r="1621" spans="3:5">
      <c r="C1621" s="2"/>
      <c r="D1621" s="2"/>
      <c r="E1621" s="2"/>
    </row>
    <row r="1622" spans="3:5">
      <c r="C1622" s="2"/>
      <c r="D1622" s="2"/>
      <c r="E1622" s="2"/>
    </row>
    <row r="1623" spans="3:5">
      <c r="C1623" s="2"/>
      <c r="D1623" s="2"/>
      <c r="E1623" s="2"/>
    </row>
    <row r="1624" spans="3:5">
      <c r="C1624" s="2"/>
      <c r="D1624" s="2"/>
      <c r="E1624" s="2"/>
    </row>
    <row r="1625" spans="3:5">
      <c r="C1625" s="2"/>
      <c r="D1625" s="2"/>
      <c r="E1625" s="2"/>
    </row>
    <row r="1626" spans="3:5">
      <c r="C1626" s="2"/>
      <c r="D1626" s="2"/>
      <c r="E1626" s="2"/>
    </row>
    <row r="1627" spans="3:5">
      <c r="C1627" s="2"/>
      <c r="D1627" s="2"/>
      <c r="E1627" s="2"/>
    </row>
    <row r="1628" spans="3:5">
      <c r="C1628" s="2"/>
      <c r="D1628" s="2"/>
      <c r="E1628" s="2"/>
    </row>
    <row r="1629" spans="3:5">
      <c r="C1629" s="2"/>
      <c r="D1629" s="2"/>
      <c r="E1629" s="2"/>
    </row>
    <row r="1630" spans="3:5">
      <c r="C1630" s="2"/>
      <c r="D1630" s="2"/>
      <c r="E1630" s="2"/>
    </row>
    <row r="1631" spans="3:5">
      <c r="C1631" s="2"/>
      <c r="D1631" s="2"/>
      <c r="E1631" s="2"/>
    </row>
    <row r="1632" spans="3:5">
      <c r="C1632" s="2"/>
      <c r="D1632" s="2"/>
      <c r="E1632" s="2"/>
    </row>
    <row r="1633" spans="3:5">
      <c r="C1633" s="2"/>
      <c r="D1633" s="2"/>
      <c r="E1633" s="2"/>
    </row>
    <row r="1634" spans="3:5">
      <c r="C1634" s="2"/>
      <c r="D1634" s="2"/>
      <c r="E1634" s="2"/>
    </row>
    <row r="1635" spans="3:5">
      <c r="C1635" s="2"/>
      <c r="D1635" s="2"/>
      <c r="E1635" s="2"/>
    </row>
    <row r="1636" spans="3:5">
      <c r="C1636" s="2"/>
      <c r="D1636" s="2"/>
      <c r="E1636" s="2"/>
    </row>
    <row r="1637" spans="3:5">
      <c r="C1637" s="2"/>
      <c r="D1637" s="2"/>
      <c r="E1637" s="2"/>
    </row>
    <row r="1638" spans="3:5">
      <c r="C1638" s="2"/>
      <c r="D1638" s="2"/>
      <c r="E1638" s="2"/>
    </row>
    <row r="1639" spans="3:5">
      <c r="C1639" s="2"/>
      <c r="D1639" s="2"/>
      <c r="E1639" s="2"/>
    </row>
    <row r="1640" spans="3:5">
      <c r="C1640" s="2"/>
      <c r="D1640" s="2"/>
      <c r="E1640" s="2"/>
    </row>
    <row r="1641" spans="3:5">
      <c r="C1641" s="2"/>
      <c r="D1641" s="2"/>
      <c r="E1641" s="2"/>
    </row>
    <row r="1642" spans="3:5">
      <c r="C1642" s="2"/>
      <c r="D1642" s="2"/>
      <c r="E1642" s="2"/>
    </row>
    <row r="1643" spans="3:5">
      <c r="C1643" s="2"/>
      <c r="D1643" s="2"/>
      <c r="E1643" s="2"/>
    </row>
    <row r="1644" spans="3:5">
      <c r="C1644" s="2"/>
      <c r="D1644" s="2"/>
      <c r="E1644" s="2"/>
    </row>
    <row r="1645" spans="3:5">
      <c r="C1645" s="2"/>
      <c r="D1645" s="2"/>
      <c r="E1645" s="2"/>
    </row>
    <row r="1646" spans="3:5">
      <c r="C1646" s="2"/>
      <c r="D1646" s="2"/>
      <c r="E1646" s="2"/>
    </row>
    <row r="1647" spans="3:5">
      <c r="C1647" s="2"/>
      <c r="D1647" s="2"/>
      <c r="E1647" s="2"/>
    </row>
    <row r="1648" spans="3:5">
      <c r="C1648" s="2"/>
      <c r="D1648" s="2"/>
      <c r="E1648" s="2"/>
    </row>
    <row r="1649" spans="3:5">
      <c r="C1649" s="2"/>
      <c r="D1649" s="2"/>
      <c r="E1649" s="2"/>
    </row>
    <row r="1650" spans="3:5">
      <c r="C1650" s="2"/>
      <c r="D1650" s="2"/>
      <c r="E1650" s="2"/>
    </row>
    <row r="1651" spans="3:5">
      <c r="C1651" s="2"/>
      <c r="D1651" s="2"/>
      <c r="E1651" s="2"/>
    </row>
    <row r="1652" spans="3:5">
      <c r="C1652" s="2"/>
      <c r="D1652" s="2"/>
      <c r="E1652" s="2"/>
    </row>
    <row r="1653" spans="3:5">
      <c r="C1653" s="2"/>
      <c r="D1653" s="2"/>
      <c r="E1653" s="2"/>
    </row>
    <row r="1654" spans="3:5">
      <c r="C1654" s="2"/>
      <c r="D1654" s="2"/>
      <c r="E1654" s="2"/>
    </row>
    <row r="1655" spans="3:5">
      <c r="C1655" s="2"/>
      <c r="D1655" s="2"/>
      <c r="E1655" s="2"/>
    </row>
    <row r="1656" spans="3:5">
      <c r="C1656" s="2"/>
      <c r="D1656" s="2"/>
      <c r="E1656" s="2"/>
    </row>
    <row r="1657" spans="3:5">
      <c r="C1657" s="2"/>
      <c r="D1657" s="2"/>
      <c r="E1657" s="2"/>
    </row>
    <row r="1658" spans="3:5">
      <c r="C1658" s="2"/>
      <c r="D1658" s="2"/>
      <c r="E1658" s="2"/>
    </row>
    <row r="1659" spans="3:5">
      <c r="C1659" s="2"/>
      <c r="D1659" s="2"/>
      <c r="E1659" s="2"/>
    </row>
    <row r="1660" spans="3:5">
      <c r="C1660" s="2"/>
      <c r="D1660" s="2"/>
      <c r="E1660" s="2"/>
    </row>
    <row r="1661" spans="3:5">
      <c r="C1661" s="2"/>
      <c r="D1661" s="2"/>
      <c r="E1661" s="2"/>
    </row>
    <row r="1662" spans="3:5">
      <c r="C1662" s="2"/>
      <c r="D1662" s="2"/>
      <c r="E1662" s="2"/>
    </row>
    <row r="1663" spans="3:5">
      <c r="C1663" s="2"/>
      <c r="D1663" s="2"/>
      <c r="E1663" s="2"/>
    </row>
    <row r="1664" spans="3:5">
      <c r="C1664" s="2"/>
      <c r="D1664" s="2"/>
      <c r="E1664" s="2"/>
    </row>
    <row r="1665" spans="3:5">
      <c r="C1665" s="2"/>
      <c r="D1665" s="2"/>
      <c r="E1665" s="2"/>
    </row>
    <row r="1666" spans="3:5">
      <c r="C1666" s="2"/>
      <c r="D1666" s="2"/>
      <c r="E1666" s="2"/>
    </row>
    <row r="1667" spans="3:5">
      <c r="C1667" s="2"/>
      <c r="D1667" s="2"/>
      <c r="E1667" s="2"/>
    </row>
    <row r="1668" spans="3:5">
      <c r="C1668" s="2"/>
      <c r="D1668" s="2"/>
      <c r="E1668" s="2"/>
    </row>
    <row r="1669" spans="3:5">
      <c r="C1669" s="2"/>
      <c r="D1669" s="2"/>
      <c r="E1669" s="2"/>
    </row>
    <row r="1670" spans="3:5">
      <c r="C1670" s="2"/>
      <c r="D1670" s="2"/>
      <c r="E1670" s="2"/>
    </row>
    <row r="1671" spans="3:5">
      <c r="C1671" s="2"/>
      <c r="D1671" s="2"/>
      <c r="E1671" s="2"/>
    </row>
    <row r="1672" spans="3:5">
      <c r="C1672" s="2"/>
      <c r="D1672" s="2"/>
      <c r="E1672" s="2"/>
    </row>
    <row r="1673" spans="3:5">
      <c r="C1673" s="2"/>
      <c r="D1673" s="2"/>
      <c r="E1673" s="2"/>
    </row>
    <row r="1674" spans="3:5">
      <c r="C1674" s="2"/>
      <c r="D1674" s="2"/>
      <c r="E1674" s="2"/>
    </row>
    <row r="1675" spans="3:5">
      <c r="C1675" s="2"/>
      <c r="D1675" s="2"/>
      <c r="E1675" s="2"/>
    </row>
    <row r="1676" spans="3:5">
      <c r="C1676" s="2"/>
      <c r="D1676" s="2"/>
      <c r="E1676" s="2"/>
    </row>
    <row r="1677" spans="3:5">
      <c r="C1677" s="2"/>
      <c r="D1677" s="2"/>
      <c r="E1677" s="2"/>
    </row>
    <row r="1678" spans="3:5">
      <c r="C1678" s="2"/>
      <c r="D1678" s="2"/>
      <c r="E1678" s="2"/>
    </row>
    <row r="1679" spans="3:5">
      <c r="C1679" s="2"/>
      <c r="D1679" s="2"/>
      <c r="E1679" s="2"/>
    </row>
    <row r="1680" spans="3:5">
      <c r="C1680" s="2"/>
      <c r="D1680" s="2"/>
      <c r="E1680" s="2"/>
    </row>
    <row r="1681" spans="3:5">
      <c r="C1681" s="2"/>
      <c r="D1681" s="2"/>
      <c r="E1681" s="2"/>
    </row>
    <row r="1682" spans="3:5">
      <c r="C1682" s="2"/>
      <c r="D1682" s="2"/>
      <c r="E1682" s="2"/>
    </row>
    <row r="1683" spans="3:5">
      <c r="C1683" s="2"/>
      <c r="D1683" s="2"/>
      <c r="E1683" s="2"/>
    </row>
    <row r="1684" spans="3:5">
      <c r="C1684" s="2"/>
      <c r="D1684" s="2"/>
      <c r="E1684" s="2"/>
    </row>
    <row r="1685" spans="3:5">
      <c r="C1685" s="2"/>
      <c r="D1685" s="2"/>
      <c r="E1685" s="2"/>
    </row>
    <row r="1686" spans="3:5">
      <c r="C1686" s="2"/>
      <c r="D1686" s="2"/>
      <c r="E1686" s="2"/>
    </row>
    <row r="1687" spans="3:5">
      <c r="C1687" s="2"/>
      <c r="D1687" s="2"/>
      <c r="E1687" s="2"/>
    </row>
    <row r="1688" spans="3:5">
      <c r="C1688" s="2"/>
      <c r="D1688" s="2"/>
      <c r="E1688" s="2"/>
    </row>
    <row r="1689" spans="3:5">
      <c r="C1689" s="2"/>
      <c r="D1689" s="2"/>
      <c r="E1689" s="2"/>
    </row>
    <row r="1690" spans="3:5">
      <c r="C1690" s="2"/>
      <c r="D1690" s="2"/>
      <c r="E1690" s="2"/>
    </row>
    <row r="1691" spans="3:5">
      <c r="C1691" s="2"/>
      <c r="D1691" s="2"/>
      <c r="E1691" s="2"/>
    </row>
    <row r="1692" spans="3:5">
      <c r="C1692" s="2"/>
      <c r="D1692" s="2"/>
      <c r="E1692" s="2"/>
    </row>
    <row r="1693" spans="3:5">
      <c r="C1693" s="2"/>
      <c r="D1693" s="2"/>
      <c r="E1693" s="2"/>
    </row>
    <row r="1694" spans="3:5">
      <c r="C1694" s="2"/>
      <c r="D1694" s="2"/>
      <c r="E1694" s="2"/>
    </row>
    <row r="1695" spans="3:5">
      <c r="C1695" s="2"/>
      <c r="D1695" s="2"/>
      <c r="E1695" s="2"/>
    </row>
    <row r="1696" spans="3:5">
      <c r="C1696" s="2"/>
      <c r="D1696" s="2"/>
      <c r="E1696" s="2"/>
    </row>
    <row r="1697" spans="3:5">
      <c r="C1697" s="2"/>
      <c r="D1697" s="2"/>
      <c r="E1697" s="2"/>
    </row>
    <row r="1698" spans="3:5">
      <c r="C1698" s="2"/>
      <c r="D1698" s="2"/>
      <c r="E1698" s="2"/>
    </row>
    <row r="1699" spans="3:5">
      <c r="C1699" s="2"/>
      <c r="D1699" s="2"/>
      <c r="E1699" s="2"/>
    </row>
    <row r="1700" spans="3:5">
      <c r="C1700" s="2"/>
      <c r="D1700" s="2"/>
      <c r="E1700" s="2"/>
    </row>
    <row r="1701" spans="3:5">
      <c r="C1701" s="2"/>
      <c r="D1701" s="2"/>
      <c r="E1701" s="2"/>
    </row>
    <row r="1702" spans="3:5">
      <c r="C1702" s="2"/>
      <c r="D1702" s="2"/>
      <c r="E1702" s="2"/>
    </row>
    <row r="1703" spans="3:5">
      <c r="C1703" s="2"/>
      <c r="D1703" s="2"/>
      <c r="E1703" s="2"/>
    </row>
  </sheetData>
  <pageMargins left="0.7" right="0.7" top="0.75" bottom="0.75" header="0.3" footer="0.3"/>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7F34B-737C-4398-98DD-A6CFEEB6432D}">
  <sheetPr>
    <tabColor theme="0" tint="-0.14999847407452621"/>
  </sheetPr>
  <dimension ref="B5:U50"/>
  <sheetViews>
    <sheetView showGridLines="0" topLeftCell="A4" zoomScaleNormal="100" workbookViewId="0">
      <selection activeCell="B6" sqref="B6"/>
    </sheetView>
  </sheetViews>
  <sheetFormatPr baseColWidth="10" defaultColWidth="8.7109375" defaultRowHeight="23.25"/>
  <cols>
    <col min="1" max="1" width="10.85546875" style="1" customWidth="1"/>
    <col min="2" max="2" width="15.7109375" style="1" customWidth="1"/>
    <col min="3" max="3" width="37.28515625" style="1" customWidth="1"/>
    <col min="4" max="4" width="26.28515625" style="1" customWidth="1"/>
    <col min="5" max="5" width="23.28515625" style="1" customWidth="1"/>
    <col min="6" max="6" width="19.140625" style="1" customWidth="1"/>
    <col min="7" max="7" width="22.7109375" style="1" customWidth="1"/>
    <col min="8" max="9" width="21.7109375" style="1" customWidth="1"/>
    <col min="10" max="10" width="21.28515625" style="1" customWidth="1"/>
    <col min="11" max="11" width="24.28515625" style="1" customWidth="1"/>
    <col min="12" max="12" width="20" style="1" customWidth="1"/>
    <col min="13" max="13" width="23.85546875" style="1" customWidth="1"/>
    <col min="14" max="14" width="17.85546875" style="1" bestFit="1" customWidth="1"/>
    <col min="15" max="15" width="19" style="1" bestFit="1" customWidth="1"/>
    <col min="16" max="16" width="20" style="1" bestFit="1" customWidth="1"/>
    <col min="17" max="17" width="17.140625" style="1" bestFit="1" customWidth="1"/>
    <col min="18" max="20" width="15.42578125" style="1" customWidth="1"/>
    <col min="21" max="21" width="17.5703125" style="1" customWidth="1"/>
    <col min="22" max="16384" width="8.7109375" style="1"/>
  </cols>
  <sheetData>
    <row r="5" spans="2:21" ht="20.100000000000001" customHeight="1">
      <c r="B5" s="598" t="s">
        <v>574</v>
      </c>
      <c r="C5" s="597"/>
      <c r="D5" s="597"/>
      <c r="E5" s="599"/>
      <c r="F5" s="840"/>
      <c r="G5" s="840"/>
    </row>
    <row r="6" spans="2:21" ht="20.100000000000001" customHeight="1">
      <c r="B6" s="600" t="s">
        <v>575</v>
      </c>
      <c r="C6" s="601"/>
      <c r="D6" s="601"/>
      <c r="E6" s="602"/>
      <c r="F6" s="840"/>
      <c r="G6" s="840"/>
    </row>
    <row r="7" spans="2:21" s="872" customFormat="1" ht="20.100000000000001" customHeight="1">
      <c r="B7" s="873"/>
      <c r="C7" s="873"/>
      <c r="D7" s="873"/>
      <c r="E7" s="873"/>
      <c r="F7" s="873"/>
      <c r="G7" s="873"/>
    </row>
    <row r="8" spans="2:21" ht="36">
      <c r="B8" s="1103" t="s">
        <v>132</v>
      </c>
      <c r="C8" s="1101" t="s">
        <v>654</v>
      </c>
      <c r="D8" s="1101" t="s">
        <v>655</v>
      </c>
      <c r="E8" s="1102" t="s">
        <v>53</v>
      </c>
      <c r="F8" s="1227"/>
      <c r="G8" s="1227"/>
    </row>
    <row r="9" spans="2:21" ht="20.100000000000001" customHeight="1">
      <c r="B9" s="1234">
        <v>2013</v>
      </c>
      <c r="C9" s="1232">
        <v>28748.267420047836</v>
      </c>
      <c r="D9" s="1232">
        <v>14184.589632709933</v>
      </c>
      <c r="E9" s="1233">
        <v>42932.857052757769</v>
      </c>
      <c r="F9" s="1222"/>
      <c r="G9" s="1228"/>
      <c r="H9" s="21"/>
      <c r="I9" s="21"/>
      <c r="J9" s="21"/>
      <c r="K9" s="21"/>
      <c r="L9" s="21"/>
      <c r="M9" s="21"/>
      <c r="N9" s="21"/>
      <c r="O9" s="21"/>
      <c r="P9" s="21"/>
      <c r="Q9" s="20"/>
      <c r="R9" s="20"/>
      <c r="S9" s="20"/>
      <c r="T9" s="20"/>
      <c r="U9" s="20"/>
    </row>
    <row r="10" spans="2:21" ht="20.100000000000001" customHeight="1">
      <c r="B10" s="1234">
        <v>2014</v>
      </c>
      <c r="C10" s="1232">
        <v>35746.190966147195</v>
      </c>
      <c r="D10" s="1232">
        <v>14590.519704126928</v>
      </c>
      <c r="E10" s="1233">
        <v>50336.710670274122</v>
      </c>
      <c r="F10" s="1222"/>
      <c r="G10" s="1228"/>
      <c r="H10" s="21"/>
      <c r="I10" s="21"/>
      <c r="J10" s="21"/>
      <c r="K10" s="21"/>
      <c r="L10" s="21"/>
      <c r="M10" s="21"/>
      <c r="N10" s="21"/>
      <c r="O10" s="21"/>
      <c r="P10" s="21"/>
      <c r="Q10" s="20"/>
      <c r="R10" s="20"/>
      <c r="S10" s="20"/>
      <c r="T10" s="20"/>
      <c r="U10" s="20"/>
    </row>
    <row r="11" spans="2:21" ht="20.100000000000001" customHeight="1">
      <c r="B11" s="1234">
        <v>2015</v>
      </c>
      <c r="C11" s="1232">
        <v>36378.000097098047</v>
      </c>
      <c r="D11" s="1232">
        <v>14721.706108003238</v>
      </c>
      <c r="E11" s="1233">
        <v>51099.706205101284</v>
      </c>
      <c r="F11" s="1224"/>
      <c r="G11" s="1228"/>
      <c r="H11" s="21"/>
      <c r="I11" s="21"/>
      <c r="J11" s="21"/>
      <c r="K11" s="21"/>
      <c r="L11" s="21"/>
      <c r="M11" s="21"/>
      <c r="N11" s="21"/>
      <c r="O11" s="21"/>
      <c r="P11" s="21"/>
      <c r="Q11" s="20"/>
      <c r="R11" s="20"/>
      <c r="S11" s="20"/>
      <c r="T11" s="20"/>
      <c r="U11" s="20"/>
    </row>
    <row r="12" spans="2:21" ht="20.100000000000001" customHeight="1">
      <c r="B12" s="1234">
        <v>2016</v>
      </c>
      <c r="C12" s="1232">
        <v>34398.897880526274</v>
      </c>
      <c r="D12" s="1232">
        <v>13755.864383983806</v>
      </c>
      <c r="E12" s="1233">
        <v>48154.762264510078</v>
      </c>
      <c r="F12" s="1224"/>
      <c r="G12" s="1228"/>
      <c r="H12" s="21"/>
      <c r="I12" s="21"/>
      <c r="J12" s="21"/>
      <c r="K12" s="21"/>
      <c r="L12" s="21"/>
      <c r="M12" s="21"/>
      <c r="N12" s="21"/>
      <c r="O12" s="21"/>
      <c r="P12" s="21"/>
      <c r="Q12" s="20"/>
      <c r="R12" s="20"/>
      <c r="S12" s="20"/>
      <c r="T12" s="20"/>
      <c r="U12" s="20"/>
    </row>
    <row r="13" spans="2:21" ht="20.100000000000001" customHeight="1">
      <c r="B13" s="1234">
        <v>2017</v>
      </c>
      <c r="C13" s="1235">
        <v>27422.732087172175</v>
      </c>
      <c r="D13" s="1235">
        <v>11025.327661770551</v>
      </c>
      <c r="E13" s="1233">
        <v>38448.059748942724</v>
      </c>
      <c r="F13" s="1224"/>
      <c r="G13" s="1228"/>
      <c r="H13" s="21"/>
      <c r="I13" s="21"/>
      <c r="J13" s="21"/>
      <c r="K13" s="21"/>
      <c r="L13" s="21"/>
      <c r="M13" s="21"/>
      <c r="N13" s="21"/>
      <c r="O13" s="21"/>
      <c r="P13" s="21"/>
      <c r="Q13" s="20"/>
      <c r="R13" s="20"/>
      <c r="S13" s="20"/>
      <c r="T13" s="20"/>
      <c r="U13" s="20"/>
    </row>
    <row r="14" spans="2:21" ht="20.100000000000001" customHeight="1">
      <c r="B14" s="1234">
        <v>2018</v>
      </c>
      <c r="C14" s="1235">
        <v>26206.158289655246</v>
      </c>
      <c r="D14" s="1235">
        <v>10667.445152243243</v>
      </c>
      <c r="E14" s="1233">
        <v>36873.603441898493</v>
      </c>
      <c r="F14" s="1224"/>
      <c r="G14" s="1228"/>
      <c r="H14" s="21"/>
      <c r="I14" s="21"/>
      <c r="J14" s="21"/>
      <c r="K14" s="21"/>
      <c r="L14" s="21"/>
      <c r="M14" s="21"/>
      <c r="N14" s="21"/>
      <c r="O14" s="21"/>
      <c r="P14" s="21"/>
      <c r="Q14" s="20"/>
      <c r="R14" s="20"/>
      <c r="S14" s="20"/>
      <c r="T14" s="20"/>
      <c r="U14" s="20"/>
    </row>
    <row r="15" spans="2:21" ht="20.100000000000001" customHeight="1">
      <c r="B15" s="1234">
        <v>2019</v>
      </c>
      <c r="C15" s="1235">
        <v>22872.106093488746</v>
      </c>
      <c r="D15" s="1235">
        <v>9352.7494452433566</v>
      </c>
      <c r="E15" s="1233">
        <v>32224.855538732103</v>
      </c>
      <c r="F15" s="1224"/>
      <c r="G15" s="1228"/>
      <c r="H15" s="21"/>
      <c r="I15" s="21"/>
      <c r="J15" s="21"/>
      <c r="K15" s="21"/>
      <c r="L15" s="21"/>
      <c r="M15" s="21"/>
      <c r="N15" s="21"/>
      <c r="O15" s="21"/>
      <c r="P15" s="21"/>
      <c r="Q15" s="20"/>
      <c r="R15" s="20"/>
      <c r="S15" s="20"/>
      <c r="T15" s="20"/>
      <c r="U15" s="20"/>
    </row>
    <row r="16" spans="2:21" ht="20.100000000000001" customHeight="1">
      <c r="B16" s="1234">
        <v>2020</v>
      </c>
      <c r="C16" s="1235">
        <v>22117.469080753814</v>
      </c>
      <c r="D16" s="1235">
        <v>10114.662468107666</v>
      </c>
      <c r="E16" s="1233">
        <v>32232.131548861478</v>
      </c>
      <c r="F16" s="1224"/>
      <c r="G16" s="1228"/>
      <c r="H16" s="21"/>
      <c r="I16" s="21"/>
      <c r="J16" s="21"/>
      <c r="K16" s="21"/>
      <c r="L16" s="21"/>
      <c r="M16" s="21"/>
      <c r="N16" s="21"/>
      <c r="O16" s="21"/>
      <c r="P16" s="21"/>
      <c r="Q16" s="20"/>
      <c r="R16" s="20"/>
      <c r="S16" s="20"/>
      <c r="T16" s="20"/>
      <c r="U16" s="20"/>
    </row>
    <row r="17" spans="2:21" ht="20.100000000000001" customHeight="1">
      <c r="B17" s="1234">
        <v>2021</v>
      </c>
      <c r="C17" s="1235">
        <v>21622.021170291213</v>
      </c>
      <c r="D17" s="1235">
        <v>12032.141379909543</v>
      </c>
      <c r="E17" s="1233">
        <v>33654.162550200752</v>
      </c>
      <c r="F17" s="1224"/>
      <c r="G17" s="1228"/>
      <c r="H17" s="21"/>
      <c r="I17" s="21"/>
      <c r="J17" s="21"/>
      <c r="K17" s="21"/>
      <c r="L17" s="21"/>
      <c r="M17" s="21"/>
      <c r="N17" s="21"/>
      <c r="O17" s="21"/>
      <c r="P17" s="21"/>
      <c r="Q17" s="20"/>
      <c r="R17" s="20"/>
      <c r="S17" s="20"/>
      <c r="T17" s="20"/>
      <c r="U17" s="20"/>
    </row>
    <row r="18" spans="2:21" ht="20.100000000000001" customHeight="1">
      <c r="B18" s="1236">
        <v>2022</v>
      </c>
      <c r="C18" s="1237">
        <v>22563.947495</v>
      </c>
      <c r="D18" s="1237">
        <v>9819.4520470000007</v>
      </c>
      <c r="E18" s="1238">
        <v>32383.399541999999</v>
      </c>
      <c r="F18" s="1224"/>
      <c r="G18" s="1228"/>
      <c r="H18" s="21"/>
      <c r="I18" s="21"/>
      <c r="J18" s="21"/>
      <c r="K18" s="21"/>
      <c r="L18" s="21"/>
      <c r="M18" s="21"/>
      <c r="N18" s="21"/>
      <c r="O18" s="21"/>
      <c r="P18" s="21"/>
      <c r="Q18" s="20"/>
      <c r="R18" s="20"/>
      <c r="S18" s="20"/>
      <c r="T18" s="20"/>
      <c r="U18" s="20"/>
    </row>
    <row r="19" spans="2:21" s="24" customFormat="1" ht="15.75">
      <c r="B19" s="27" t="s">
        <v>506</v>
      </c>
      <c r="C19" s="874"/>
      <c r="D19" s="875"/>
      <c r="E19" s="875"/>
      <c r="F19" s="1229"/>
      <c r="G19" s="1230"/>
    </row>
    <row r="20" spans="2:21" s="24" customFormat="1" ht="15.75">
      <c r="B20" s="866" t="s">
        <v>133</v>
      </c>
      <c r="C20" s="876"/>
      <c r="D20" s="877"/>
      <c r="E20" s="877"/>
      <c r="F20" s="877"/>
    </row>
    <row r="21" spans="2:21" s="24" customFormat="1" ht="15.75">
      <c r="B21" s="3"/>
      <c r="D21" s="877"/>
      <c r="E21" s="877"/>
      <c r="F21" s="877"/>
      <c r="G21" s="878"/>
    </row>
    <row r="22" spans="2:21" s="24" customFormat="1" ht="15.75"/>
    <row r="23" spans="2:21" s="16" customFormat="1" ht="15.75" customHeight="1">
      <c r="C23" s="19"/>
      <c r="D23" s="19"/>
      <c r="E23" s="19"/>
      <c r="F23" s="18"/>
      <c r="G23" s="12"/>
    </row>
    <row r="24" spans="2:21" s="16" customFormat="1" ht="15.75" customHeight="1">
      <c r="B24" s="17"/>
      <c r="C24" s="1"/>
      <c r="D24" s="13"/>
      <c r="E24" s="13"/>
      <c r="G24" s="12"/>
    </row>
    <row r="25" spans="2:21" ht="15.75" customHeight="1">
      <c r="G25" s="15"/>
    </row>
    <row r="26" spans="2:21" ht="15.75" customHeight="1">
      <c r="B26" s="14"/>
      <c r="D26" s="13"/>
      <c r="E26" s="13"/>
      <c r="F26" s="13"/>
      <c r="G26" s="11"/>
    </row>
    <row r="27" spans="2:21" ht="15.75" customHeight="1">
      <c r="B27" s="12"/>
      <c r="D27" s="4"/>
      <c r="E27" s="4"/>
      <c r="F27" s="11"/>
      <c r="G27" s="11"/>
    </row>
    <row r="28" spans="2:21" ht="15.75" customHeight="1">
      <c r="B28" s="12"/>
      <c r="F28" s="11"/>
      <c r="G28" s="11"/>
    </row>
    <row r="31" spans="2:21">
      <c r="C31" s="10"/>
    </row>
    <row r="32" spans="2:21">
      <c r="C32" s="10"/>
    </row>
    <row r="33" spans="2:8">
      <c r="B33" s="2"/>
      <c r="C33" s="2"/>
      <c r="D33" s="2"/>
      <c r="E33" s="2"/>
      <c r="F33" s="2"/>
      <c r="G33" s="2"/>
      <c r="H33" s="2"/>
    </row>
    <row r="34" spans="2:8">
      <c r="B34" s="2"/>
      <c r="C34" s="9"/>
      <c r="D34" s="9"/>
      <c r="E34" s="9"/>
      <c r="F34" s="9"/>
      <c r="G34" s="9"/>
      <c r="H34" s="2"/>
    </row>
    <row r="35" spans="2:8">
      <c r="B35" s="2"/>
      <c r="C35" s="8"/>
      <c r="D35" s="7"/>
      <c r="E35" s="7"/>
      <c r="F35" s="7"/>
      <c r="G35" s="7"/>
      <c r="H35" s="2"/>
    </row>
    <row r="36" spans="2:8">
      <c r="B36" s="2"/>
      <c r="C36" s="8"/>
      <c r="D36" s="7"/>
      <c r="E36" s="7"/>
      <c r="F36" s="7"/>
      <c r="G36" s="7"/>
      <c r="H36" s="2"/>
    </row>
    <row r="37" spans="2:8">
      <c r="B37" s="2"/>
      <c r="C37" s="8"/>
      <c r="D37" s="7"/>
      <c r="E37" s="7"/>
      <c r="F37" s="7"/>
      <c r="G37" s="7"/>
      <c r="H37" s="2"/>
    </row>
    <row r="38" spans="2:8">
      <c r="B38" s="2"/>
      <c r="C38" s="8"/>
      <c r="D38" s="7"/>
      <c r="E38" s="7"/>
      <c r="F38" s="7"/>
      <c r="G38" s="7"/>
      <c r="H38" s="2"/>
    </row>
    <row r="39" spans="2:8">
      <c r="B39" s="2"/>
      <c r="C39" s="8"/>
      <c r="D39" s="7"/>
      <c r="E39" s="7"/>
      <c r="F39" s="7"/>
      <c r="G39" s="7"/>
      <c r="H39" s="2"/>
    </row>
    <row r="40" spans="2:8">
      <c r="B40" s="2"/>
      <c r="C40" s="8"/>
      <c r="D40" s="7"/>
      <c r="E40" s="7"/>
      <c r="F40" s="7"/>
      <c r="G40" s="7"/>
      <c r="H40" s="2"/>
    </row>
    <row r="41" spans="2:8">
      <c r="B41" s="2"/>
      <c r="C41" s="8"/>
      <c r="D41" s="7"/>
      <c r="E41" s="7"/>
      <c r="F41" s="7"/>
      <c r="G41" s="7"/>
      <c r="H41" s="2"/>
    </row>
    <row r="42" spans="2:8">
      <c r="B42" s="2"/>
      <c r="C42" s="8"/>
      <c r="D42" s="7"/>
      <c r="E42" s="7"/>
      <c r="F42" s="7"/>
      <c r="G42" s="7"/>
      <c r="H42" s="2"/>
    </row>
    <row r="43" spans="2:8">
      <c r="B43" s="2"/>
      <c r="C43" s="8"/>
      <c r="D43" s="7"/>
      <c r="E43" s="7"/>
      <c r="F43" s="7"/>
      <c r="G43" s="7"/>
      <c r="H43" s="2"/>
    </row>
    <row r="44" spans="2:8">
      <c r="B44" s="2"/>
      <c r="C44" s="8"/>
      <c r="D44" s="7"/>
      <c r="E44" s="7"/>
      <c r="F44" s="7"/>
      <c r="G44" s="7"/>
      <c r="H44" s="2"/>
    </row>
    <row r="45" spans="2:8">
      <c r="B45" s="2"/>
      <c r="C45" s="8"/>
      <c r="D45" s="7"/>
      <c r="E45" s="7"/>
      <c r="F45" s="7"/>
      <c r="G45" s="7"/>
      <c r="H45" s="2"/>
    </row>
    <row r="46" spans="2:8">
      <c r="B46" s="2"/>
      <c r="C46" s="2"/>
      <c r="D46" s="2"/>
      <c r="E46" s="2"/>
      <c r="F46" s="2"/>
      <c r="G46" s="2"/>
      <c r="H46" s="2"/>
    </row>
    <row r="47" spans="2:8">
      <c r="B47" s="2"/>
      <c r="C47" s="2"/>
      <c r="D47" s="2"/>
      <c r="E47" s="2"/>
      <c r="F47" s="2"/>
      <c r="G47" s="2"/>
      <c r="H47" s="2"/>
    </row>
    <row r="48" spans="2:8">
      <c r="B48" s="2"/>
      <c r="C48" s="2"/>
      <c r="D48" s="2"/>
      <c r="E48" s="2"/>
      <c r="F48" s="2"/>
      <c r="G48" s="2"/>
      <c r="H48" s="2"/>
    </row>
    <row r="49" spans="2:8">
      <c r="B49" s="2"/>
      <c r="C49" s="2"/>
      <c r="D49" s="2"/>
      <c r="E49" s="2"/>
      <c r="F49" s="2"/>
      <c r="G49" s="2"/>
      <c r="H49" s="2"/>
    </row>
    <row r="50" spans="2:8">
      <c r="B50" s="2"/>
      <c r="C50" s="2"/>
      <c r="D50" s="2"/>
      <c r="E50" s="2"/>
      <c r="F50" s="2"/>
      <c r="G50" s="2"/>
      <c r="H50" s="2"/>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33F6C-2DBB-49BC-B56A-107539C12735}">
  <sheetPr>
    <tabColor theme="0" tint="-0.14999847407452621"/>
  </sheetPr>
  <dimension ref="B1:G23"/>
  <sheetViews>
    <sheetView showGridLines="0" workbookViewId="0"/>
  </sheetViews>
  <sheetFormatPr baseColWidth="10" defaultColWidth="8.7109375" defaultRowHeight="23.25"/>
  <cols>
    <col min="1" max="1" width="10.7109375" style="1" customWidth="1"/>
    <col min="2" max="2" width="15.7109375" style="1" customWidth="1"/>
    <col min="3" max="3" width="25.5703125" style="1" bestFit="1" customWidth="1"/>
    <col min="4" max="4" width="23.28515625" style="1" bestFit="1" customWidth="1"/>
    <col min="5" max="7" width="20.7109375" style="1" customWidth="1"/>
    <col min="8" max="16384" width="8.7109375" style="1"/>
  </cols>
  <sheetData>
    <row r="1" spans="2:7">
      <c r="B1" s="11"/>
      <c r="C1" s="11"/>
      <c r="D1" s="11"/>
    </row>
    <row r="2" spans="2:7">
      <c r="B2" s="11"/>
      <c r="C2" s="11"/>
      <c r="D2" s="11"/>
    </row>
    <row r="3" spans="2:7">
      <c r="B3" s="11"/>
      <c r="C3" s="11"/>
      <c r="D3" s="11"/>
    </row>
    <row r="4" spans="2:7">
      <c r="B4" s="11"/>
      <c r="C4" s="11"/>
      <c r="D4" s="11"/>
    </row>
    <row r="5" spans="2:7">
      <c r="B5" s="598" t="s">
        <v>667</v>
      </c>
      <c r="C5" s="597"/>
      <c r="D5" s="597"/>
      <c r="E5" s="599"/>
      <c r="F5" s="840"/>
      <c r="G5" s="840"/>
    </row>
    <row r="6" spans="2:7">
      <c r="B6" s="600" t="s">
        <v>576</v>
      </c>
      <c r="C6" s="601"/>
      <c r="D6" s="601"/>
      <c r="E6" s="602"/>
      <c r="F6" s="840"/>
      <c r="G6" s="840"/>
    </row>
    <row r="7" spans="2:7" s="872" customFormat="1">
      <c r="B7" s="840"/>
      <c r="C7" s="840"/>
      <c r="D7" s="840"/>
      <c r="E7" s="840"/>
      <c r="F7" s="840"/>
      <c r="G7" s="840"/>
    </row>
    <row r="8" spans="2:7">
      <c r="B8" s="1100" t="s">
        <v>132</v>
      </c>
      <c r="C8" s="1100" t="s">
        <v>9</v>
      </c>
      <c r="D8" s="1100" t="s">
        <v>577</v>
      </c>
      <c r="E8" s="1100" t="s">
        <v>666</v>
      </c>
      <c r="F8" s="1227"/>
      <c r="G8" s="1227"/>
    </row>
    <row r="9" spans="2:7">
      <c r="B9" s="1231">
        <v>2013</v>
      </c>
      <c r="C9" s="1241">
        <v>18421.32276752</v>
      </c>
      <c r="D9" s="1241">
        <v>28748.267420047829</v>
      </c>
      <c r="E9" s="1242">
        <v>28.327400055870598</v>
      </c>
      <c r="F9" s="1240"/>
      <c r="G9" s="1240"/>
    </row>
    <row r="10" spans="2:7">
      <c r="B10" s="1234">
        <v>2014</v>
      </c>
      <c r="C10" s="1232">
        <v>23903.461595509998</v>
      </c>
      <c r="D10" s="1232">
        <v>35746.190966147195</v>
      </c>
      <c r="E10" s="1223">
        <v>24.342070580640662</v>
      </c>
      <c r="F10" s="1240"/>
      <c r="G10" s="1240"/>
    </row>
    <row r="11" spans="2:7">
      <c r="B11" s="1234">
        <v>2015</v>
      </c>
      <c r="C11" s="1232">
        <v>25109.257735479998</v>
      </c>
      <c r="D11" s="1232">
        <v>36378.000097098047</v>
      </c>
      <c r="E11" s="1223">
        <v>1.7674865877295831</v>
      </c>
      <c r="F11" s="1240"/>
      <c r="G11" s="1240"/>
    </row>
    <row r="12" spans="2:7">
      <c r="B12" s="1234">
        <v>2016</v>
      </c>
      <c r="C12" s="1232">
        <v>25180.467434309998</v>
      </c>
      <c r="D12" s="1232">
        <v>34398.897880526274</v>
      </c>
      <c r="E12" s="1223">
        <v>-5.4403821301040933</v>
      </c>
      <c r="F12" s="1240"/>
      <c r="G12" s="1240"/>
    </row>
    <row r="13" spans="2:7">
      <c r="B13" s="1234">
        <v>2017</v>
      </c>
      <c r="C13" s="1235">
        <v>21398.625474400003</v>
      </c>
      <c r="D13" s="1235">
        <v>27422.732087172182</v>
      </c>
      <c r="E13" s="1243">
        <v>-20.280201469197078</v>
      </c>
      <c r="F13" s="1240"/>
      <c r="G13" s="1240"/>
    </row>
    <row r="14" spans="2:7">
      <c r="B14" s="1234">
        <v>2018</v>
      </c>
      <c r="C14" s="1235">
        <v>21512.395740990003</v>
      </c>
      <c r="D14" s="1235">
        <v>26206.158289655246</v>
      </c>
      <c r="E14" s="1243">
        <v>-4.4363697739877139</v>
      </c>
      <c r="F14" s="1240"/>
      <c r="G14" s="1240"/>
    </row>
    <row r="15" spans="2:7">
      <c r="B15" s="1234">
        <v>2019</v>
      </c>
      <c r="C15" s="1235">
        <v>19582.823754659999</v>
      </c>
      <c r="D15" s="1235">
        <v>22872.106093488746</v>
      </c>
      <c r="E15" s="1243">
        <v>-12.722399671540563</v>
      </c>
      <c r="F15" s="1240"/>
      <c r="G15" s="1240"/>
    </row>
    <row r="16" spans="2:7">
      <c r="B16" s="1234">
        <v>2020</v>
      </c>
      <c r="C16" s="1235">
        <v>19847.482493470001</v>
      </c>
      <c r="D16" s="1235">
        <v>22117.469080753817</v>
      </c>
      <c r="E16" s="1243">
        <v>-3.2993770212956464</v>
      </c>
      <c r="F16" s="1240"/>
      <c r="G16" s="1240"/>
    </row>
    <row r="17" spans="2:7">
      <c r="B17" s="1234">
        <v>2021</v>
      </c>
      <c r="C17" s="1235">
        <v>20262.049666999999</v>
      </c>
      <c r="D17" s="1235">
        <v>21622.021170291213</v>
      </c>
      <c r="E17" s="1243">
        <v>-2.2400750676022541</v>
      </c>
      <c r="F17" s="1240"/>
      <c r="G17" s="1240"/>
    </row>
    <row r="18" spans="2:7">
      <c r="B18" s="1236">
        <v>2022</v>
      </c>
      <c r="C18" s="1237">
        <v>22563.947495</v>
      </c>
      <c r="D18" s="1237">
        <v>22563.947495</v>
      </c>
      <c r="E18" s="1244">
        <v>4.3563287506303894</v>
      </c>
      <c r="F18" s="1240"/>
      <c r="G18" s="1240"/>
    </row>
    <row r="19" spans="2:7" s="24" customFormat="1" ht="15.75">
      <c r="B19" s="1245" t="s">
        <v>510</v>
      </c>
      <c r="C19" s="1246"/>
      <c r="D19" s="1247"/>
      <c r="E19" s="1248"/>
      <c r="F19" s="1249"/>
      <c r="G19" s="1249"/>
    </row>
    <row r="20" spans="2:7" s="24" customFormat="1" ht="15.75">
      <c r="B20" s="1246" t="s">
        <v>133</v>
      </c>
      <c r="C20" s="871"/>
      <c r="D20" s="871"/>
      <c r="E20" s="871"/>
      <c r="F20" s="1249"/>
      <c r="G20" s="1249"/>
    </row>
    <row r="21" spans="2:7">
      <c r="B21" s="1239"/>
      <c r="C21" s="2"/>
      <c r="D21" s="2"/>
      <c r="E21" s="2"/>
      <c r="F21" s="23"/>
      <c r="G21" s="23"/>
    </row>
    <row r="22" spans="2:7">
      <c r="C22" s="23"/>
      <c r="D22" s="15"/>
      <c r="E22" s="23"/>
      <c r="F22" s="23"/>
      <c r="G22" s="23"/>
    </row>
    <row r="23" spans="2:7">
      <c r="B23" s="22"/>
      <c r="C23" s="22"/>
      <c r="D23" s="22"/>
      <c r="E23" s="22"/>
      <c r="F23" s="22"/>
      <c r="G23" s="22"/>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5AD01-7CB8-4280-BD32-A4D6FE46B193}">
  <dimension ref="B5:U22"/>
  <sheetViews>
    <sheetView showGridLines="0" workbookViewId="0">
      <selection activeCell="H18" sqref="H18"/>
    </sheetView>
  </sheetViews>
  <sheetFormatPr baseColWidth="10" defaultColWidth="8.7109375" defaultRowHeight="23.25"/>
  <cols>
    <col min="1" max="1" width="10.7109375" style="1239" customWidth="1"/>
    <col min="2" max="2" width="15.7109375" style="1239" customWidth="1"/>
    <col min="3" max="3" width="30.85546875" style="1239" customWidth="1"/>
    <col min="4" max="5" width="29.28515625" style="1239" customWidth="1"/>
    <col min="6" max="8" width="27.7109375" style="1239" customWidth="1"/>
    <col min="9" max="9" width="21.7109375" style="1239" customWidth="1"/>
    <col min="10" max="10" width="21.28515625" style="1239" customWidth="1"/>
    <col min="11" max="11" width="24.28515625" style="1239" customWidth="1"/>
    <col min="12" max="12" width="20" style="1239" customWidth="1"/>
    <col min="13" max="13" width="23.85546875" style="1239" customWidth="1"/>
    <col min="14" max="14" width="17.85546875" style="1239" bestFit="1" customWidth="1"/>
    <col min="15" max="15" width="19" style="1239" bestFit="1" customWidth="1"/>
    <col min="16" max="16" width="20" style="1239" bestFit="1" customWidth="1"/>
    <col min="17" max="17" width="17.140625" style="1239" bestFit="1" customWidth="1"/>
    <col min="18" max="20" width="15.42578125" style="1239" customWidth="1"/>
    <col min="21" max="21" width="17.5703125" style="1239" customWidth="1"/>
    <col min="22" max="16384" width="8.7109375" style="1239"/>
  </cols>
  <sheetData>
    <row r="5" spans="2:21">
      <c r="B5" s="598" t="s">
        <v>668</v>
      </c>
      <c r="C5" s="597"/>
      <c r="D5" s="597"/>
      <c r="E5" s="597"/>
      <c r="F5" s="597"/>
      <c r="G5" s="599"/>
      <c r="H5" s="1250"/>
      <c r="I5" s="1250"/>
      <c r="J5" s="1250"/>
      <c r="K5" s="1250"/>
      <c r="L5" s="1250"/>
      <c r="M5" s="1250"/>
      <c r="N5" s="1250"/>
      <c r="O5" s="1250"/>
      <c r="P5" s="1250"/>
    </row>
    <row r="6" spans="2:21">
      <c r="B6" s="600" t="s">
        <v>2</v>
      </c>
      <c r="C6" s="601"/>
      <c r="D6" s="601"/>
      <c r="E6" s="601"/>
      <c r="F6" s="601"/>
      <c r="G6" s="602"/>
    </row>
    <row r="7" spans="2:21">
      <c r="B7" s="1258"/>
      <c r="C7" s="1258"/>
      <c r="D7" s="1258"/>
      <c r="E7" s="1258"/>
      <c r="F7" s="1258"/>
      <c r="G7" s="1258"/>
    </row>
    <row r="8" spans="2:21" s="1251" customFormat="1" ht="36">
      <c r="B8" s="1100" t="s">
        <v>134</v>
      </c>
      <c r="C8" s="1100" t="s">
        <v>138</v>
      </c>
      <c r="D8" s="1100" t="s">
        <v>135</v>
      </c>
      <c r="E8" s="1100" t="s">
        <v>136</v>
      </c>
      <c r="F8" s="1100" t="s">
        <v>75</v>
      </c>
      <c r="G8" s="1100" t="s">
        <v>53</v>
      </c>
    </row>
    <row r="9" spans="2:21">
      <c r="B9" s="1231">
        <v>2013</v>
      </c>
      <c r="C9" s="1259">
        <v>9884.6435193800007</v>
      </c>
      <c r="D9" s="1259">
        <v>6820.5739280000007</v>
      </c>
      <c r="E9" s="1260">
        <v>573.84883413999989</v>
      </c>
      <c r="F9" s="1222">
        <v>1142.256486</v>
      </c>
      <c r="G9" s="1223">
        <f t="shared" ref="G9:G18" si="0">SUM(C9:F9)</f>
        <v>18421.32276752</v>
      </c>
      <c r="H9" s="21"/>
      <c r="I9" s="21"/>
      <c r="J9" s="21"/>
      <c r="K9" s="21"/>
      <c r="L9" s="21"/>
      <c r="M9" s="21"/>
      <c r="N9" s="21"/>
      <c r="O9" s="21"/>
      <c r="P9" s="21"/>
      <c r="Q9" s="1252"/>
      <c r="R9" s="1252"/>
      <c r="S9" s="1252"/>
      <c r="T9" s="1252"/>
      <c r="U9" s="1252"/>
    </row>
    <row r="10" spans="2:21">
      <c r="B10" s="1234">
        <v>2014</v>
      </c>
      <c r="C10" s="1261">
        <v>13730.905203639999</v>
      </c>
      <c r="D10" s="1261">
        <v>7834.4895247499999</v>
      </c>
      <c r="E10" s="1262">
        <v>801.77849555</v>
      </c>
      <c r="F10" s="1224">
        <v>1536.28837157</v>
      </c>
      <c r="G10" s="1223">
        <f t="shared" si="0"/>
        <v>23903.461595509998</v>
      </c>
      <c r="H10" s="21"/>
      <c r="I10" s="21"/>
      <c r="J10" s="21"/>
      <c r="K10" s="21"/>
      <c r="L10" s="21"/>
      <c r="M10" s="21"/>
      <c r="N10" s="21"/>
      <c r="O10" s="21"/>
      <c r="P10" s="21"/>
      <c r="Q10" s="1252"/>
      <c r="R10" s="1252"/>
      <c r="S10" s="1252"/>
      <c r="T10" s="1252"/>
      <c r="U10" s="1252"/>
    </row>
    <row r="11" spans="2:21">
      <c r="B11" s="1234">
        <v>2015</v>
      </c>
      <c r="C11" s="1261">
        <v>14305.38023748</v>
      </c>
      <c r="D11" s="1261">
        <v>8369.0449470000003</v>
      </c>
      <c r="E11" s="1262">
        <v>1222.4515630000001</v>
      </c>
      <c r="F11" s="1224">
        <v>1212.3809879999999</v>
      </c>
      <c r="G11" s="1223">
        <f t="shared" si="0"/>
        <v>25109.257735480001</v>
      </c>
      <c r="H11" s="21"/>
      <c r="I11" s="21"/>
      <c r="J11" s="21"/>
      <c r="K11" s="21"/>
      <c r="L11" s="21"/>
      <c r="M11" s="21"/>
      <c r="N11" s="21"/>
      <c r="O11" s="21"/>
      <c r="P11" s="21"/>
      <c r="Q11" s="1252"/>
      <c r="R11" s="1252"/>
      <c r="S11" s="1252"/>
      <c r="T11" s="1252"/>
      <c r="U11" s="1252"/>
    </row>
    <row r="12" spans="2:21">
      <c r="B12" s="1234">
        <v>2016</v>
      </c>
      <c r="C12" s="1261">
        <v>12834.41123333</v>
      </c>
      <c r="D12" s="1261">
        <v>9433.5802475700002</v>
      </c>
      <c r="E12" s="1262">
        <v>1450.5914529000001</v>
      </c>
      <c r="F12" s="1224">
        <v>1461.8845005100002</v>
      </c>
      <c r="G12" s="1223">
        <f t="shared" si="0"/>
        <v>25180.467434310001</v>
      </c>
      <c r="H12" s="21"/>
      <c r="I12" s="21"/>
      <c r="J12" s="21"/>
      <c r="K12" s="21"/>
      <c r="L12" s="21"/>
      <c r="M12" s="21"/>
      <c r="N12" s="21"/>
      <c r="O12" s="21"/>
      <c r="P12" s="21"/>
      <c r="Q12" s="1252"/>
      <c r="R12" s="1252"/>
      <c r="S12" s="1252"/>
      <c r="T12" s="1252"/>
      <c r="U12" s="1252"/>
    </row>
    <row r="13" spans="2:21">
      <c r="B13" s="1234">
        <v>2017</v>
      </c>
      <c r="C13" s="1261">
        <v>9472.548419409999</v>
      </c>
      <c r="D13" s="1261">
        <v>9835.7548897700017</v>
      </c>
      <c r="E13" s="1262">
        <v>1655.8869498699999</v>
      </c>
      <c r="F13" s="1224">
        <v>434.43521535000002</v>
      </c>
      <c r="G13" s="1223">
        <f t="shared" si="0"/>
        <v>21398.625474400003</v>
      </c>
      <c r="H13" s="21"/>
      <c r="I13" s="21"/>
      <c r="J13" s="21"/>
      <c r="K13" s="21"/>
      <c r="L13" s="21"/>
      <c r="M13" s="21"/>
      <c r="N13" s="21"/>
      <c r="O13" s="21"/>
      <c r="P13" s="21"/>
      <c r="Q13" s="1252"/>
      <c r="R13" s="1252"/>
      <c r="S13" s="1252"/>
      <c r="T13" s="1252"/>
      <c r="U13" s="1252"/>
    </row>
    <row r="14" spans="2:21">
      <c r="B14" s="1234">
        <v>2018</v>
      </c>
      <c r="C14" s="1261">
        <v>9583.8503123199989</v>
      </c>
      <c r="D14" s="1261">
        <v>9634.5722336599993</v>
      </c>
      <c r="E14" s="1262">
        <v>1855.98663201</v>
      </c>
      <c r="F14" s="1224">
        <v>437.98656300000005</v>
      </c>
      <c r="G14" s="1223">
        <f t="shared" si="0"/>
        <v>21512.395740989999</v>
      </c>
      <c r="H14" s="21"/>
      <c r="I14" s="21"/>
      <c r="J14" s="21"/>
      <c r="K14" s="21"/>
      <c r="L14" s="21"/>
      <c r="M14" s="21"/>
      <c r="N14" s="21"/>
      <c r="O14" s="21"/>
      <c r="P14" s="21"/>
      <c r="Q14" s="1252"/>
      <c r="R14" s="1252"/>
      <c r="S14" s="1252"/>
      <c r="T14" s="1252"/>
      <c r="U14" s="1252"/>
    </row>
    <row r="15" spans="2:21">
      <c r="B15" s="1234">
        <v>2019</v>
      </c>
      <c r="C15" s="1261">
        <v>7766.4337789299998</v>
      </c>
      <c r="D15" s="1261">
        <v>9958.5579866200023</v>
      </c>
      <c r="E15" s="1262">
        <v>1857.83198911</v>
      </c>
      <c r="F15" s="1224">
        <v>0</v>
      </c>
      <c r="G15" s="1223">
        <f t="shared" si="0"/>
        <v>19582.823754660003</v>
      </c>
      <c r="H15" s="21"/>
      <c r="I15" s="21"/>
      <c r="J15" s="21"/>
      <c r="K15" s="21"/>
      <c r="L15" s="21"/>
      <c r="M15" s="21"/>
      <c r="N15" s="21"/>
      <c r="O15" s="21"/>
      <c r="P15" s="21"/>
      <c r="Q15" s="1252"/>
      <c r="R15" s="1252"/>
      <c r="S15" s="1252"/>
      <c r="T15" s="1252"/>
      <c r="U15" s="1252"/>
    </row>
    <row r="16" spans="2:21">
      <c r="B16" s="1234">
        <v>2020</v>
      </c>
      <c r="C16" s="1261">
        <v>8277.0929894800011</v>
      </c>
      <c r="D16" s="1261">
        <v>9836.6020195599995</v>
      </c>
      <c r="E16" s="1262">
        <v>1733.7874844299999</v>
      </c>
      <c r="F16" s="1224">
        <v>0</v>
      </c>
      <c r="G16" s="1223">
        <f t="shared" si="0"/>
        <v>19847.482493469997</v>
      </c>
      <c r="H16" s="21"/>
      <c r="I16" s="21"/>
      <c r="J16" s="21"/>
      <c r="K16" s="21"/>
      <c r="L16" s="21"/>
      <c r="M16" s="21"/>
      <c r="N16" s="21"/>
      <c r="O16" s="21"/>
      <c r="P16" s="21"/>
      <c r="Q16" s="1252"/>
      <c r="R16" s="1252"/>
      <c r="S16" s="1252"/>
      <c r="T16" s="1252"/>
      <c r="U16" s="1252"/>
    </row>
    <row r="17" spans="2:21">
      <c r="B17" s="1234">
        <v>2021</v>
      </c>
      <c r="C17" s="1261">
        <v>9900.0383239999992</v>
      </c>
      <c r="D17" s="1261">
        <v>9926.1136439999991</v>
      </c>
      <c r="E17" s="1262">
        <v>435.89769900000005</v>
      </c>
      <c r="F17" s="1224">
        <v>0</v>
      </c>
      <c r="G17" s="1223">
        <f t="shared" si="0"/>
        <v>20262.049666999999</v>
      </c>
      <c r="H17" s="21"/>
      <c r="I17" s="21"/>
      <c r="J17" s="21"/>
      <c r="K17" s="21"/>
      <c r="L17" s="21"/>
      <c r="M17" s="21"/>
      <c r="N17" s="21"/>
      <c r="O17" s="21"/>
      <c r="P17" s="21"/>
      <c r="Q17" s="1252"/>
      <c r="R17" s="1252"/>
      <c r="S17" s="1252"/>
      <c r="T17" s="1252"/>
      <c r="U17" s="1252"/>
    </row>
    <row r="18" spans="2:21">
      <c r="B18" s="1236">
        <v>2022</v>
      </c>
      <c r="C18" s="1263">
        <v>11116.501900000001</v>
      </c>
      <c r="D18" s="1263">
        <v>10972.381221000001</v>
      </c>
      <c r="E18" s="1264">
        <v>475.06437399999999</v>
      </c>
      <c r="F18" s="1225">
        <v>0</v>
      </c>
      <c r="G18" s="1226">
        <f t="shared" si="0"/>
        <v>22563.947495000004</v>
      </c>
      <c r="H18" s="21"/>
      <c r="I18" s="21"/>
      <c r="J18" s="21"/>
      <c r="K18" s="21"/>
      <c r="L18" s="21"/>
      <c r="M18" s="21"/>
      <c r="N18" s="21"/>
      <c r="O18" s="21"/>
      <c r="P18" s="21"/>
      <c r="Q18" s="1252"/>
      <c r="R18" s="1252"/>
      <c r="S18" s="1252"/>
      <c r="T18" s="1252"/>
      <c r="U18" s="1252"/>
    </row>
    <row r="19" spans="2:21">
      <c r="B19" s="1253" t="s">
        <v>137</v>
      </c>
      <c r="D19" s="1254"/>
      <c r="E19" s="1254"/>
      <c r="F19" s="1254"/>
      <c r="G19" s="1255"/>
    </row>
    <row r="20" spans="2:21">
      <c r="B20" s="1256" t="s">
        <v>510</v>
      </c>
      <c r="D20" s="1254"/>
      <c r="E20" s="1254"/>
      <c r="F20" s="1254"/>
      <c r="G20" s="1255"/>
    </row>
    <row r="22" spans="2:21">
      <c r="C22" s="19"/>
      <c r="D22" s="19"/>
      <c r="E22" s="19"/>
      <c r="F22" s="1254"/>
      <c r="G22" s="1257"/>
    </row>
  </sheetData>
  <pageMargins left="0.7" right="0.7" top="0.75" bottom="0.75" header="0.3" footer="0.3"/>
  <ignoredErrors>
    <ignoredError sqref="G9:G18" formulaRange="1"/>
  </ignoredErrors>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0D7FF-7821-45E2-B673-BEECC82B6260}">
  <dimension ref="B1:G29"/>
  <sheetViews>
    <sheetView showGridLines="0" topLeftCell="A4" workbookViewId="0">
      <selection activeCell="D19" sqref="D19"/>
    </sheetView>
  </sheetViews>
  <sheetFormatPr baseColWidth="10" defaultColWidth="8.7109375" defaultRowHeight="18"/>
  <cols>
    <col min="1" max="1" width="10.5703125" style="1258" customWidth="1"/>
    <col min="2" max="2" width="15.7109375" style="1258" customWidth="1"/>
    <col min="3" max="5" width="30.85546875" style="1258" customWidth="1"/>
    <col min="6" max="7" width="20.7109375" style="1258" customWidth="1"/>
    <col min="8" max="16384" width="8.7109375" style="1258"/>
  </cols>
  <sheetData>
    <row r="1" spans="2:7">
      <c r="B1" s="1265"/>
      <c r="C1" s="1265"/>
      <c r="D1" s="1265"/>
    </row>
    <row r="2" spans="2:7">
      <c r="B2" s="1265"/>
      <c r="C2" s="1265"/>
      <c r="D2" s="1265"/>
    </row>
    <row r="3" spans="2:7">
      <c r="B3" s="1265"/>
      <c r="C3" s="1265"/>
      <c r="D3" s="1265"/>
    </row>
    <row r="4" spans="2:7">
      <c r="B4" s="1265"/>
      <c r="C4" s="1265"/>
      <c r="D4" s="1265"/>
    </row>
    <row r="5" spans="2:7" ht="19.5">
      <c r="B5" s="598" t="s">
        <v>755</v>
      </c>
      <c r="C5" s="597"/>
      <c r="D5" s="597"/>
      <c r="E5" s="597"/>
      <c r="F5" s="597"/>
      <c r="G5" s="599"/>
    </row>
    <row r="6" spans="2:7">
      <c r="B6" s="600" t="s">
        <v>575</v>
      </c>
      <c r="C6" s="601"/>
      <c r="D6" s="601"/>
      <c r="E6" s="601"/>
      <c r="F6" s="601"/>
      <c r="G6" s="602"/>
    </row>
    <row r="7" spans="2:7">
      <c r="C7" s="1266"/>
      <c r="D7" s="1266"/>
      <c r="E7" s="1266"/>
      <c r="F7" s="1266"/>
      <c r="G7" s="1266"/>
    </row>
    <row r="8" spans="2:7" ht="36">
      <c r="B8" s="1100" t="s">
        <v>134</v>
      </c>
      <c r="C8" s="1098" t="s">
        <v>138</v>
      </c>
      <c r="D8" s="1098" t="s">
        <v>135</v>
      </c>
      <c r="E8" s="1098" t="s">
        <v>136</v>
      </c>
      <c r="F8" s="1098" t="s">
        <v>75</v>
      </c>
      <c r="G8" s="1099" t="s">
        <v>53</v>
      </c>
    </row>
    <row r="9" spans="2:7" hidden="1">
      <c r="B9" s="1267">
        <v>2012</v>
      </c>
      <c r="C9" s="1222" t="e">
        <f>+'[2]5.32'!#REF!/'[2]5.1'!#REF!*100</f>
        <v>#REF!</v>
      </c>
      <c r="D9" s="1222" t="e">
        <f>+'[2]5.32'!#REF!/'[2]5.1'!#REF!*100</f>
        <v>#REF!</v>
      </c>
      <c r="E9" s="1222" t="e">
        <f>+'[2]5.32'!#REF!/'[2]5.1'!#REF!*100</f>
        <v>#REF!</v>
      </c>
      <c r="F9" s="1222" t="e">
        <f>+'[2]5.32'!#REF!/'[2]5.1'!#REF!*100</f>
        <v>#REF!</v>
      </c>
      <c r="G9" s="1275" t="e">
        <f>+'[2]5.32'!#REF!/'[2]5.1'!#REF!*100</f>
        <v>#REF!</v>
      </c>
    </row>
    <row r="10" spans="2:7">
      <c r="B10" s="1271">
        <v>2013</v>
      </c>
      <c r="C10" s="1222">
        <v>15425.948442096342</v>
      </c>
      <c r="D10" s="1222">
        <v>10644.1695699547</v>
      </c>
      <c r="E10" s="1222">
        <v>895.5469675406132</v>
      </c>
      <c r="F10" s="1222">
        <v>1782.6024404561788</v>
      </c>
      <c r="G10" s="1275">
        <v>28748.267420047829</v>
      </c>
    </row>
    <row r="11" spans="2:7">
      <c r="B11" s="1272">
        <v>2014</v>
      </c>
      <c r="C11" s="1222">
        <v>20533.743934375441</v>
      </c>
      <c r="D11" s="1222">
        <v>11716.008476638304</v>
      </c>
      <c r="E11" s="1222">
        <v>1199.0115783006117</v>
      </c>
      <c r="F11" s="1222">
        <v>2297.426976832844</v>
      </c>
      <c r="G11" s="1275">
        <v>35746.190966147195</v>
      </c>
    </row>
    <row r="12" spans="2:7">
      <c r="B12" s="1272">
        <v>2015</v>
      </c>
      <c r="C12" s="1222">
        <v>20725.468237666471</v>
      </c>
      <c r="D12" s="1222">
        <v>12124.974824102022</v>
      </c>
      <c r="E12" s="1222">
        <v>1771.0735835362418</v>
      </c>
      <c r="F12" s="1222">
        <v>1756.4834517933118</v>
      </c>
      <c r="G12" s="1275">
        <v>36378.000097098047</v>
      </c>
    </row>
    <row r="13" spans="2:7">
      <c r="B13" s="1273">
        <v>2016</v>
      </c>
      <c r="C13" s="1222">
        <v>17533.018500301554</v>
      </c>
      <c r="D13" s="1222">
        <v>12887.162020739603</v>
      </c>
      <c r="E13" s="1222">
        <v>1981.6449946707944</v>
      </c>
      <c r="F13" s="1222">
        <v>1997.0723648143287</v>
      </c>
      <c r="G13" s="1275">
        <v>34398.897880526281</v>
      </c>
    </row>
    <row r="14" spans="2:7">
      <c r="B14" s="1273">
        <v>2017</v>
      </c>
      <c r="C14" s="1222">
        <v>12139.245008938136</v>
      </c>
      <c r="D14" s="1222">
        <v>12604.700780428013</v>
      </c>
      <c r="E14" s="1222">
        <v>2122.0495796449254</v>
      </c>
      <c r="F14" s="1222">
        <v>556.73671816110152</v>
      </c>
      <c r="G14" s="1275">
        <v>27422.732087172182</v>
      </c>
    </row>
    <row r="15" spans="2:7">
      <c r="B15" s="1273">
        <v>2018</v>
      </c>
      <c r="C15" s="1222">
        <v>11674.938548590568</v>
      </c>
      <c r="D15" s="1222">
        <v>11736.727422103097</v>
      </c>
      <c r="E15" s="1222">
        <v>2260.9420190826145</v>
      </c>
      <c r="F15" s="1222">
        <v>533.55029987895909</v>
      </c>
      <c r="G15" s="1275">
        <v>26206.158289655243</v>
      </c>
    </row>
    <row r="16" spans="2:7">
      <c r="B16" s="1273">
        <v>2019</v>
      </c>
      <c r="C16" s="1222">
        <v>9070.9439856686167</v>
      </c>
      <c r="D16" s="1222">
        <v>11631.274307615144</v>
      </c>
      <c r="E16" s="1222">
        <v>2169.8878002049869</v>
      </c>
      <c r="F16" s="1562">
        <v>0</v>
      </c>
      <c r="G16" s="1275">
        <v>22872.106093488746</v>
      </c>
    </row>
    <row r="17" spans="2:7">
      <c r="B17" s="1273">
        <v>2020</v>
      </c>
      <c r="C17" s="1222">
        <v>9223.7566317833625</v>
      </c>
      <c r="D17" s="1222">
        <v>10961.629068012946</v>
      </c>
      <c r="E17" s="1222">
        <v>1932.0833809575079</v>
      </c>
      <c r="F17" s="1562">
        <v>0</v>
      </c>
      <c r="G17" s="1275">
        <v>22117.469080753814</v>
      </c>
    </row>
    <row r="18" spans="2:7">
      <c r="B18" s="1273">
        <v>2021</v>
      </c>
      <c r="C18" s="1222">
        <v>10564.520458009316</v>
      </c>
      <c r="D18" s="1222">
        <v>10592.345931262416</v>
      </c>
      <c r="E18" s="1222">
        <v>465.15478101948082</v>
      </c>
      <c r="F18" s="1562">
        <v>0</v>
      </c>
      <c r="G18" s="1275">
        <v>21622.021170291213</v>
      </c>
    </row>
    <row r="19" spans="2:7">
      <c r="B19" s="1274">
        <v>2022</v>
      </c>
      <c r="C19" s="1268">
        <v>11116.501900000001</v>
      </c>
      <c r="D19" s="1268">
        <v>10972.381221000001</v>
      </c>
      <c r="E19" s="1268">
        <v>475.06437399999999</v>
      </c>
      <c r="F19" s="1563">
        <v>0</v>
      </c>
      <c r="G19" s="1276">
        <v>22563.947495000004</v>
      </c>
    </row>
    <row r="20" spans="2:7" s="1248" customFormat="1" ht="15.75">
      <c r="B20" s="1248" t="s">
        <v>139</v>
      </c>
    </row>
    <row r="21" spans="2:7" s="1248" customFormat="1" ht="15.75">
      <c r="B21" s="1256" t="s">
        <v>506</v>
      </c>
      <c r="C21" s="1269"/>
      <c r="D21" s="1253"/>
    </row>
    <row r="22" spans="2:7" s="1248" customFormat="1" ht="15.75">
      <c r="B22" s="1246" t="s">
        <v>133</v>
      </c>
      <c r="D22" s="1270"/>
    </row>
    <row r="23" spans="2:7" s="1248" customFormat="1" ht="15.75">
      <c r="D23" s="1246"/>
    </row>
    <row r="24" spans="2:7">
      <c r="B24" s="22"/>
      <c r="C24" s="22"/>
      <c r="D24" s="22"/>
      <c r="E24" s="22"/>
      <c r="F24" s="22"/>
      <c r="G24" s="22"/>
    </row>
    <row r="29" spans="2:7">
      <c r="B29" s="1258" t="s">
        <v>58</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67AC9-A240-4612-8424-6F7E7CBB1470}">
  <dimension ref="B5:O44"/>
  <sheetViews>
    <sheetView showGridLines="0" topLeftCell="A19" workbookViewId="0">
      <selection activeCell="G21" sqref="G21"/>
    </sheetView>
  </sheetViews>
  <sheetFormatPr baseColWidth="10" defaultRowHeight="18"/>
  <cols>
    <col min="1" max="1" width="11.42578125" style="59"/>
    <col min="2" max="2" width="7.85546875" style="59" customWidth="1"/>
    <col min="3" max="3" width="27.42578125" style="59" customWidth="1"/>
    <col min="4" max="13" width="15.7109375" style="59" customWidth="1"/>
    <col min="14" max="16384" width="11.42578125" style="59"/>
  </cols>
  <sheetData>
    <row r="5" spans="2:15" s="66" customFormat="1">
      <c r="B5" s="392" t="s">
        <v>697</v>
      </c>
      <c r="C5" s="393"/>
      <c r="D5" s="393"/>
      <c r="E5" s="393"/>
      <c r="F5" s="393"/>
      <c r="G5" s="393"/>
      <c r="H5" s="393"/>
      <c r="I5" s="393"/>
      <c r="J5" s="393"/>
      <c r="K5" s="393"/>
      <c r="L5" s="393"/>
      <c r="M5" s="394"/>
      <c r="O5" s="195"/>
    </row>
    <row r="6" spans="2:15" s="66" customFormat="1">
      <c r="B6" s="395" t="s">
        <v>131</v>
      </c>
      <c r="C6" s="396"/>
      <c r="D6" s="396"/>
      <c r="E6" s="396"/>
      <c r="F6" s="396"/>
      <c r="G6" s="396"/>
      <c r="H6" s="396"/>
      <c r="I6" s="396"/>
      <c r="J6" s="396"/>
      <c r="K6" s="396"/>
      <c r="L6" s="396"/>
      <c r="M6" s="397"/>
      <c r="O6" s="195"/>
    </row>
    <row r="7" spans="2:15" s="327" customFormat="1" ht="17.25">
      <c r="B7" s="400"/>
      <c r="C7" s="399"/>
      <c r="D7" s="355"/>
      <c r="E7" s="355"/>
      <c r="F7" s="355"/>
      <c r="G7" s="355"/>
      <c r="H7" s="355"/>
      <c r="I7" s="355"/>
      <c r="J7" s="355"/>
      <c r="K7" s="355"/>
      <c r="L7" s="355"/>
      <c r="M7" s="355"/>
    </row>
    <row r="8" spans="2:15" s="66" customFormat="1" ht="15" customHeight="1">
      <c r="B8" s="1594" t="s">
        <v>140</v>
      </c>
      <c r="C8" s="1595"/>
      <c r="D8" s="1419"/>
      <c r="E8" s="1419"/>
      <c r="F8" s="1419"/>
      <c r="G8" s="1419"/>
      <c r="H8" s="1419"/>
      <c r="I8" s="1420"/>
      <c r="J8" s="1420"/>
      <c r="K8" s="1420"/>
      <c r="L8" s="1420"/>
      <c r="M8" s="1421"/>
      <c r="O8" s="195"/>
    </row>
    <row r="9" spans="2:15" s="66" customFormat="1" ht="19.5">
      <c r="B9" s="402"/>
      <c r="C9" s="403" t="s">
        <v>167</v>
      </c>
      <c r="D9" s="1422">
        <v>2013</v>
      </c>
      <c r="E9" s="1422">
        <v>2014</v>
      </c>
      <c r="F9" s="1422">
        <v>2015</v>
      </c>
      <c r="G9" s="1422">
        <v>2016</v>
      </c>
      <c r="H9" s="1549" t="s">
        <v>793</v>
      </c>
      <c r="I9" s="1550" t="s">
        <v>794</v>
      </c>
      <c r="J9" s="1550" t="s">
        <v>795</v>
      </c>
      <c r="K9" s="1550" t="s">
        <v>796</v>
      </c>
      <c r="L9" s="1550" t="s">
        <v>797</v>
      </c>
      <c r="M9" s="1551" t="s">
        <v>798</v>
      </c>
      <c r="O9" s="195"/>
    </row>
    <row r="10" spans="2:15" s="66" customFormat="1">
      <c r="B10" s="356" t="s">
        <v>142</v>
      </c>
      <c r="C10" s="404"/>
      <c r="D10" s="331"/>
      <c r="E10" s="331"/>
      <c r="F10" s="331"/>
      <c r="G10" s="331"/>
      <c r="H10" s="342"/>
      <c r="I10" s="342"/>
      <c r="J10" s="342"/>
      <c r="K10" s="342"/>
      <c r="L10" s="342"/>
      <c r="M10" s="405"/>
      <c r="O10" s="195"/>
    </row>
    <row r="11" spans="2:15" s="66" customFormat="1">
      <c r="B11" s="363"/>
      <c r="C11" s="334" t="s">
        <v>168</v>
      </c>
      <c r="D11" s="342">
        <v>755087.36450000003</v>
      </c>
      <c r="E11" s="342">
        <v>687994.31579999998</v>
      </c>
      <c r="F11" s="342">
        <v>783442.49250000017</v>
      </c>
      <c r="G11" s="342">
        <v>1036178.5199999999</v>
      </c>
      <c r="H11" s="342">
        <v>968411.27041916584</v>
      </c>
      <c r="I11" s="342">
        <v>911179.72741581709</v>
      </c>
      <c r="J11" s="342">
        <v>904194.80803280056</v>
      </c>
      <c r="K11" s="342">
        <v>896619.04392521281</v>
      </c>
      <c r="L11" s="342">
        <v>911275.31069658638</v>
      </c>
      <c r="M11" s="405">
        <v>913557.18389266415</v>
      </c>
    </row>
    <row r="12" spans="2:15" s="66" customFormat="1">
      <c r="B12" s="367"/>
      <c r="C12" s="334" t="s">
        <v>169</v>
      </c>
      <c r="D12" s="342">
        <v>2607456.0868000002</v>
      </c>
      <c r="E12" s="342">
        <v>2263608.0115999999</v>
      </c>
      <c r="F12" s="342">
        <v>2744901.7381000007</v>
      </c>
      <c r="G12" s="342">
        <v>2979697.4493999998</v>
      </c>
      <c r="H12" s="342">
        <v>2784821.8591118855</v>
      </c>
      <c r="I12" s="342">
        <v>2620243.3821209664</v>
      </c>
      <c r="J12" s="342">
        <v>2600157.1266465345</v>
      </c>
      <c r="K12" s="342">
        <v>2578371.8024452226</v>
      </c>
      <c r="L12" s="342">
        <v>2620518.247168269</v>
      </c>
      <c r="M12" s="405">
        <v>2627080.1393624893</v>
      </c>
    </row>
    <row r="13" spans="2:15" s="66" customFormat="1">
      <c r="B13" s="357"/>
      <c r="C13" s="334" t="s">
        <v>170</v>
      </c>
      <c r="D13" s="342">
        <v>14247760.1646</v>
      </c>
      <c r="E13" s="342">
        <v>10642471.7357</v>
      </c>
      <c r="F13" s="342">
        <v>11314639.134900002</v>
      </c>
      <c r="G13" s="342">
        <v>13330319.130899999</v>
      </c>
      <c r="H13" s="406">
        <v>12458501.151565831</v>
      </c>
      <c r="I13" s="406">
        <v>11722223.842334922</v>
      </c>
      <c r="J13" s="406">
        <v>11632363.646739265</v>
      </c>
      <c r="K13" s="406">
        <v>11534902.300778762</v>
      </c>
      <c r="L13" s="406">
        <v>11723453.510400454</v>
      </c>
      <c r="M13" s="407">
        <v>11752809.550245753</v>
      </c>
    </row>
    <row r="14" spans="2:15" s="66" customFormat="1">
      <c r="B14" s="363" t="s">
        <v>147</v>
      </c>
      <c r="C14" s="338"/>
      <c r="D14" s="408">
        <v>17610303.615899999</v>
      </c>
      <c r="E14" s="408">
        <v>13594074.063099999</v>
      </c>
      <c r="F14" s="408">
        <v>14842983.365500001</v>
      </c>
      <c r="G14" s="408">
        <v>17346195.100299999</v>
      </c>
      <c r="H14" s="339">
        <v>16211734.281096883</v>
      </c>
      <c r="I14" s="339">
        <v>15253646.951871706</v>
      </c>
      <c r="J14" s="339">
        <v>15136715.5814186</v>
      </c>
      <c r="K14" s="339">
        <v>15009893.147149196</v>
      </c>
      <c r="L14" s="339">
        <v>15255247.06826531</v>
      </c>
      <c r="M14" s="409">
        <v>15293446.873500906</v>
      </c>
    </row>
    <row r="15" spans="2:15" s="66" customFormat="1">
      <c r="B15" s="357"/>
      <c r="C15" s="334"/>
      <c r="D15" s="339"/>
      <c r="E15" s="339"/>
      <c r="F15" s="339"/>
      <c r="G15" s="339"/>
      <c r="H15" s="342"/>
      <c r="I15" s="342"/>
      <c r="J15" s="342"/>
      <c r="K15" s="342"/>
      <c r="L15" s="342"/>
      <c r="M15" s="405"/>
    </row>
    <row r="16" spans="2:15" s="66" customFormat="1">
      <c r="B16" s="363" t="s">
        <v>143</v>
      </c>
      <c r="C16" s="334"/>
      <c r="D16" s="342"/>
      <c r="E16" s="342"/>
      <c r="F16" s="342"/>
      <c r="G16" s="342"/>
      <c r="H16" s="342"/>
      <c r="I16" s="342"/>
      <c r="J16" s="342"/>
      <c r="K16" s="342"/>
      <c r="L16" s="342"/>
      <c r="M16" s="405"/>
    </row>
    <row r="17" spans="2:13" s="66" customFormat="1">
      <c r="B17" s="357"/>
      <c r="C17" s="334" t="s">
        <v>168</v>
      </c>
      <c r="D17" s="342">
        <v>11220940.60923077</v>
      </c>
      <c r="E17" s="342">
        <v>8550970.0091576464</v>
      </c>
      <c r="F17" s="342">
        <v>8722942.9609474074</v>
      </c>
      <c r="G17" s="342">
        <v>7756352.1032649381</v>
      </c>
      <c r="H17" s="342">
        <v>7097967.116035575</v>
      </c>
      <c r="I17" s="342">
        <v>7210297.466095903</v>
      </c>
      <c r="J17" s="342">
        <v>6844791.9646745333</v>
      </c>
      <c r="K17" s="342">
        <v>6972537.707144117</v>
      </c>
      <c r="L17" s="342">
        <v>7255830.3319343058</v>
      </c>
      <c r="M17" s="405">
        <v>7683270.8033828679</v>
      </c>
    </row>
    <row r="18" spans="2:13" s="66" customFormat="1">
      <c r="B18" s="367"/>
      <c r="C18" s="334" t="s">
        <v>169</v>
      </c>
      <c r="D18" s="342">
        <v>9297197.5678477902</v>
      </c>
      <c r="E18" s="342">
        <v>6996388.2676144037</v>
      </c>
      <c r="F18" s="342">
        <v>6924828.0441923924</v>
      </c>
      <c r="G18" s="342">
        <v>5755842.3483731784</v>
      </c>
      <c r="H18" s="342">
        <v>5267267.2887865026</v>
      </c>
      <c r="I18" s="342">
        <v>5350625.5192119442</v>
      </c>
      <c r="J18" s="342">
        <v>5079390.7924182853</v>
      </c>
      <c r="K18" s="342">
        <v>5174188.4942943119</v>
      </c>
      <c r="L18" s="342">
        <v>5384414.5986588607</v>
      </c>
      <c r="M18" s="405">
        <v>5701610.0965188155</v>
      </c>
    </row>
    <row r="19" spans="2:13" s="66" customFormat="1">
      <c r="B19" s="357"/>
      <c r="C19" s="334" t="s">
        <v>170</v>
      </c>
      <c r="D19" s="342">
        <v>8400271.5315503236</v>
      </c>
      <c r="E19" s="342">
        <v>9057791.2997847777</v>
      </c>
      <c r="F19" s="342">
        <v>8373633.773671913</v>
      </c>
      <c r="G19" s="342">
        <v>7080362.5460633803</v>
      </c>
      <c r="H19" s="406">
        <v>6479357.8028017953</v>
      </c>
      <c r="I19" s="406">
        <v>6581898.2229328705</v>
      </c>
      <c r="J19" s="406">
        <v>6248247.6320120906</v>
      </c>
      <c r="K19" s="406">
        <v>6364859.9464556249</v>
      </c>
      <c r="L19" s="406">
        <v>6623462.761727009</v>
      </c>
      <c r="M19" s="407">
        <v>7013650.5026164586</v>
      </c>
    </row>
    <row r="20" spans="2:13" s="66" customFormat="1">
      <c r="B20" s="363" t="s">
        <v>148</v>
      </c>
      <c r="C20" s="338"/>
      <c r="D20" s="408">
        <v>28918409.708628885</v>
      </c>
      <c r="E20" s="408">
        <v>24605149.576556828</v>
      </c>
      <c r="F20" s="408">
        <v>24021404.778811712</v>
      </c>
      <c r="G20" s="408">
        <v>20592556.997701496</v>
      </c>
      <c r="H20" s="339">
        <v>18844592.207623873</v>
      </c>
      <c r="I20" s="339">
        <v>19142821.208240718</v>
      </c>
      <c r="J20" s="339">
        <v>18172430.38910491</v>
      </c>
      <c r="K20" s="339">
        <v>18511586.147894055</v>
      </c>
      <c r="L20" s="339">
        <v>19263707.692320175</v>
      </c>
      <c r="M20" s="409">
        <v>20398531.402518142</v>
      </c>
    </row>
    <row r="21" spans="2:13" s="66" customFormat="1">
      <c r="B21" s="357"/>
      <c r="C21" s="334"/>
      <c r="D21" s="339"/>
      <c r="E21" s="339"/>
      <c r="F21" s="339"/>
      <c r="G21" s="339"/>
      <c r="H21" s="342"/>
      <c r="I21" s="342"/>
      <c r="J21" s="342"/>
      <c r="K21" s="342"/>
      <c r="L21" s="342"/>
      <c r="M21" s="405"/>
    </row>
    <row r="22" spans="2:13" s="66" customFormat="1">
      <c r="B22" s="363" t="s">
        <v>144</v>
      </c>
      <c r="C22" s="334"/>
      <c r="D22" s="342"/>
      <c r="E22" s="342"/>
      <c r="F22" s="342"/>
      <c r="G22" s="342"/>
      <c r="H22" s="342"/>
      <c r="I22" s="342"/>
      <c r="J22" s="342"/>
      <c r="K22" s="342"/>
      <c r="L22" s="342"/>
      <c r="M22" s="405"/>
    </row>
    <row r="23" spans="2:13" s="66" customFormat="1">
      <c r="B23" s="357"/>
      <c r="C23" s="334" t="s">
        <v>168</v>
      </c>
      <c r="D23" s="342">
        <v>9190252.6555482671</v>
      </c>
      <c r="E23" s="342">
        <v>15038326.289006732</v>
      </c>
      <c r="F23" s="342">
        <v>15863176.191137439</v>
      </c>
      <c r="G23" s="342">
        <v>14950391.830550194</v>
      </c>
      <c r="H23" s="342">
        <v>13742672.978055067</v>
      </c>
      <c r="I23" s="342">
        <v>14015274.087401604</v>
      </c>
      <c r="J23" s="342">
        <v>13393849.114226306</v>
      </c>
      <c r="K23" s="342">
        <v>13630355.547071069</v>
      </c>
      <c r="L23" s="342">
        <v>14202317.762184007</v>
      </c>
      <c r="M23" s="405">
        <v>15081159.750603851</v>
      </c>
    </row>
    <row r="24" spans="2:13" s="66" customFormat="1">
      <c r="B24" s="367"/>
      <c r="C24" s="334" t="s">
        <v>169</v>
      </c>
      <c r="D24" s="342">
        <v>10066878.115393937</v>
      </c>
      <c r="E24" s="342">
        <v>12015876.926135032</v>
      </c>
      <c r="F24" s="342">
        <v>13311417.781281285</v>
      </c>
      <c r="G24" s="342">
        <v>14203273.89456265</v>
      </c>
      <c r="H24" s="342">
        <v>13055908.538253862</v>
      </c>
      <c r="I24" s="342">
        <v>13314886.915803717</v>
      </c>
      <c r="J24" s="342">
        <v>12724516.496153975</v>
      </c>
      <c r="K24" s="342">
        <v>12949203.961311638</v>
      </c>
      <c r="L24" s="342">
        <v>13492583.43194126</v>
      </c>
      <c r="M24" s="405">
        <v>14327506.931809807</v>
      </c>
    </row>
    <row r="25" spans="2:13" s="66" customFormat="1">
      <c r="B25" s="357"/>
      <c r="C25" s="334" t="s">
        <v>170</v>
      </c>
      <c r="D25" s="342">
        <v>2723483.4806190226</v>
      </c>
      <c r="E25" s="342">
        <v>10095015.886841463</v>
      </c>
      <c r="F25" s="342">
        <v>10971525.453189565</v>
      </c>
      <c r="G25" s="342">
        <v>10190945.251925666</v>
      </c>
      <c r="H25" s="406">
        <v>9367702.8349378966</v>
      </c>
      <c r="I25" s="406">
        <v>9553521.5755068213</v>
      </c>
      <c r="J25" s="406">
        <v>9129926.7994242348</v>
      </c>
      <c r="K25" s="406">
        <v>9291141.578017801</v>
      </c>
      <c r="L25" s="406">
        <v>9681020.0297969189</v>
      </c>
      <c r="M25" s="407">
        <v>10280083.297876531</v>
      </c>
    </row>
    <row r="26" spans="2:13" s="66" customFormat="1">
      <c r="B26" s="363" t="s">
        <v>151</v>
      </c>
      <c r="C26" s="338"/>
      <c r="D26" s="408">
        <v>21980614.251561224</v>
      </c>
      <c r="E26" s="408">
        <v>37149219.101983227</v>
      </c>
      <c r="F26" s="408">
        <v>40146119.425608285</v>
      </c>
      <c r="G26" s="408">
        <v>39344610.97703851</v>
      </c>
      <c r="H26" s="339">
        <v>36166284.351246826</v>
      </c>
      <c r="I26" s="339">
        <v>36883682.578712143</v>
      </c>
      <c r="J26" s="339">
        <v>35248292.409804516</v>
      </c>
      <c r="K26" s="339">
        <v>35870701.086400509</v>
      </c>
      <c r="L26" s="339">
        <v>37375921.223922186</v>
      </c>
      <c r="M26" s="409">
        <v>39688749.980290189</v>
      </c>
    </row>
    <row r="27" spans="2:13" s="66" customFormat="1">
      <c r="B27" s="357"/>
      <c r="C27" s="334"/>
      <c r="D27" s="339"/>
      <c r="E27" s="339"/>
      <c r="F27" s="339"/>
      <c r="G27" s="339"/>
      <c r="H27" s="342"/>
      <c r="I27" s="342"/>
      <c r="J27" s="342"/>
      <c r="K27" s="342"/>
      <c r="L27" s="342"/>
      <c r="M27" s="405"/>
    </row>
    <row r="28" spans="2:13" s="66" customFormat="1">
      <c r="B28" s="363" t="s">
        <v>152</v>
      </c>
      <c r="C28" s="334"/>
      <c r="D28" s="342"/>
      <c r="E28" s="342"/>
      <c r="F28" s="342"/>
      <c r="G28" s="342"/>
      <c r="H28" s="342"/>
      <c r="I28" s="342"/>
      <c r="J28" s="342"/>
      <c r="K28" s="342"/>
      <c r="L28" s="342"/>
      <c r="M28" s="405"/>
    </row>
    <row r="29" spans="2:13" s="66" customFormat="1">
      <c r="B29" s="357"/>
      <c r="C29" s="334" t="s">
        <v>168</v>
      </c>
      <c r="D29" s="342">
        <v>164190.98112665294</v>
      </c>
      <c r="E29" s="342">
        <v>88263</v>
      </c>
      <c r="F29" s="342">
        <v>71790</v>
      </c>
      <c r="G29" s="342">
        <v>81453</v>
      </c>
      <c r="H29" s="342">
        <v>83418.513147580161</v>
      </c>
      <c r="I29" s="342">
        <v>84961.060589313085</v>
      </c>
      <c r="J29" s="342">
        <v>89932.079846003777</v>
      </c>
      <c r="K29" s="342">
        <v>95251.96264034597</v>
      </c>
      <c r="L29" s="342">
        <v>103635.2645076623</v>
      </c>
      <c r="M29" s="405">
        <v>111771.36525921067</v>
      </c>
    </row>
    <row r="30" spans="2:13" s="66" customFormat="1">
      <c r="B30" s="367"/>
      <c r="C30" s="334" t="s">
        <v>169</v>
      </c>
      <c r="D30" s="342">
        <v>180124.29467952737</v>
      </c>
      <c r="E30" s="342">
        <v>326387</v>
      </c>
      <c r="F30" s="342">
        <v>352411</v>
      </c>
      <c r="G30" s="342">
        <v>395009.00000000006</v>
      </c>
      <c r="H30" s="342">
        <v>404540.82059485221</v>
      </c>
      <c r="I30" s="342">
        <v>412021.45510078169</v>
      </c>
      <c r="J30" s="342">
        <v>436128.57633101428</v>
      </c>
      <c r="K30" s="342">
        <v>461927.52275054844</v>
      </c>
      <c r="L30" s="342">
        <v>502582.62062670721</v>
      </c>
      <c r="M30" s="405">
        <v>542038.90856905887</v>
      </c>
    </row>
    <row r="31" spans="2:13" s="66" customFormat="1">
      <c r="B31" s="357"/>
      <c r="C31" s="334" t="s">
        <v>170</v>
      </c>
      <c r="D31" s="342">
        <v>328988.72419381968</v>
      </c>
      <c r="E31" s="342">
        <v>346248</v>
      </c>
      <c r="F31" s="342">
        <v>318972</v>
      </c>
      <c r="G31" s="342">
        <v>295827</v>
      </c>
      <c r="H31" s="406">
        <v>302965.49530292558</v>
      </c>
      <c r="I31" s="406">
        <v>308567.83262684883</v>
      </c>
      <c r="J31" s="406">
        <v>326621.94620951661</v>
      </c>
      <c r="K31" s="406">
        <v>345943.08806312381</v>
      </c>
      <c r="L31" s="406">
        <v>376390.18076078489</v>
      </c>
      <c r="M31" s="407">
        <v>405939.47025323211</v>
      </c>
    </row>
    <row r="32" spans="2:13" s="66" customFormat="1">
      <c r="B32" s="363" t="s">
        <v>153</v>
      </c>
      <c r="C32" s="338"/>
      <c r="D32" s="408">
        <v>673304</v>
      </c>
      <c r="E32" s="408">
        <v>760898</v>
      </c>
      <c r="F32" s="408">
        <v>743173</v>
      </c>
      <c r="G32" s="408">
        <v>772289</v>
      </c>
      <c r="H32" s="339">
        <v>790924.82904535788</v>
      </c>
      <c r="I32" s="339">
        <v>805550.34831694362</v>
      </c>
      <c r="J32" s="339">
        <v>852682.60238653468</v>
      </c>
      <c r="K32" s="339">
        <v>903122.57345401822</v>
      </c>
      <c r="L32" s="339">
        <v>982608.06589515437</v>
      </c>
      <c r="M32" s="409">
        <v>1059749.7440815016</v>
      </c>
    </row>
    <row r="33" spans="2:13" s="66" customFormat="1">
      <c r="B33" s="357"/>
      <c r="C33" s="334"/>
      <c r="D33" s="339"/>
      <c r="E33" s="339"/>
      <c r="F33" s="339"/>
      <c r="G33" s="339"/>
      <c r="H33" s="342"/>
      <c r="I33" s="342"/>
      <c r="J33" s="342"/>
      <c r="K33" s="342"/>
      <c r="L33" s="342"/>
      <c r="M33" s="405"/>
    </row>
    <row r="34" spans="2:13" s="66" customFormat="1">
      <c r="B34" s="363" t="s">
        <v>171</v>
      </c>
      <c r="C34" s="334"/>
      <c r="D34" s="342"/>
      <c r="E34" s="342"/>
      <c r="F34" s="342"/>
      <c r="G34" s="342"/>
      <c r="H34" s="342"/>
      <c r="I34" s="342"/>
      <c r="J34" s="342"/>
      <c r="K34" s="342"/>
      <c r="L34" s="342"/>
      <c r="M34" s="405"/>
    </row>
    <row r="35" spans="2:13" s="66" customFormat="1">
      <c r="B35" s="357"/>
      <c r="C35" s="334" t="s">
        <v>168</v>
      </c>
      <c r="D35" s="342">
        <v>21330471.610405687</v>
      </c>
      <c r="E35" s="342">
        <v>24365553.613964379</v>
      </c>
      <c r="F35" s="342">
        <v>25441351.644584846</v>
      </c>
      <c r="G35" s="342">
        <v>23824375.453815132</v>
      </c>
      <c r="H35" s="342">
        <v>21892469.877657387</v>
      </c>
      <c r="I35" s="342">
        <v>22221712.341502637</v>
      </c>
      <c r="J35" s="342">
        <v>21232767.966779642</v>
      </c>
      <c r="K35" s="342">
        <v>21594764.260780744</v>
      </c>
      <c r="L35" s="342">
        <v>22473058.669322561</v>
      </c>
      <c r="M35" s="405">
        <v>23789759.103138592</v>
      </c>
    </row>
    <row r="36" spans="2:13" s="66" customFormat="1">
      <c r="B36" s="367"/>
      <c r="C36" s="334" t="s">
        <v>169</v>
      </c>
      <c r="D36" s="342">
        <v>22151656.064721253</v>
      </c>
      <c r="E36" s="342">
        <v>21602260.205349438</v>
      </c>
      <c r="F36" s="342">
        <v>23333558.563573677</v>
      </c>
      <c r="G36" s="342">
        <v>23333822.692335829</v>
      </c>
      <c r="H36" s="342">
        <v>21512538.506747101</v>
      </c>
      <c r="I36" s="342">
        <v>21697777.272237413</v>
      </c>
      <c r="J36" s="342">
        <v>20840192.991549809</v>
      </c>
      <c r="K36" s="342">
        <v>21163691.780801721</v>
      </c>
      <c r="L36" s="342">
        <v>22000098.898395095</v>
      </c>
      <c r="M36" s="405">
        <v>23198236.076260172</v>
      </c>
    </row>
    <row r="37" spans="2:13" s="66" customFormat="1">
      <c r="B37" s="357"/>
      <c r="C37" s="334" t="s">
        <v>170</v>
      </c>
      <c r="D37" s="342">
        <v>25700503.900963165</v>
      </c>
      <c r="E37" s="342">
        <v>30141526.922326237</v>
      </c>
      <c r="F37" s="342">
        <v>30978770.361761481</v>
      </c>
      <c r="G37" s="342">
        <v>30897453.928889047</v>
      </c>
      <c r="H37" s="406">
        <v>28608527.28460845</v>
      </c>
      <c r="I37" s="406">
        <v>28166211.473401465</v>
      </c>
      <c r="J37" s="406">
        <v>27337160.024385106</v>
      </c>
      <c r="K37" s="406">
        <v>27536846.913315311</v>
      </c>
      <c r="L37" s="406">
        <v>28404326.482685171</v>
      </c>
      <c r="M37" s="407">
        <v>29452482.820991974</v>
      </c>
    </row>
    <row r="38" spans="2:13" s="66" customFormat="1">
      <c r="B38" s="410" t="s">
        <v>172</v>
      </c>
      <c r="C38" s="411"/>
      <c r="D38" s="412">
        <v>69182631.576090097</v>
      </c>
      <c r="E38" s="412">
        <v>76109340.741640061</v>
      </c>
      <c r="F38" s="412">
        <v>79753680.569920003</v>
      </c>
      <c r="G38" s="412">
        <v>78055652.075040013</v>
      </c>
      <c r="H38" s="412">
        <v>72013535.669012934</v>
      </c>
      <c r="I38" s="412">
        <v>72085701.087141514</v>
      </c>
      <c r="J38" s="412">
        <v>69410120.982714564</v>
      </c>
      <c r="K38" s="412">
        <v>70295302.954897776</v>
      </c>
      <c r="L38" s="412">
        <v>72877484.05040282</v>
      </c>
      <c r="M38" s="413">
        <v>76440478.000390738</v>
      </c>
    </row>
    <row r="39" spans="2:13">
      <c r="B39" s="216" t="s">
        <v>155</v>
      </c>
      <c r="C39" s="214"/>
      <c r="D39" s="215"/>
      <c r="E39" s="215"/>
      <c r="F39" s="215"/>
      <c r="G39" s="215"/>
      <c r="H39" s="215"/>
      <c r="I39" s="215"/>
      <c r="J39" s="215"/>
      <c r="K39" s="215"/>
      <c r="L39" s="215"/>
      <c r="M39" s="215"/>
    </row>
    <row r="40" spans="2:13">
      <c r="B40" s="216" t="s">
        <v>156</v>
      </c>
      <c r="C40" s="214"/>
      <c r="D40" s="1408"/>
      <c r="E40" s="1408"/>
      <c r="F40" s="1408"/>
      <c r="G40" s="1408"/>
      <c r="H40" s="1408"/>
      <c r="I40" s="1408"/>
      <c r="J40" s="1408"/>
      <c r="K40" s="1408"/>
      <c r="L40" s="1408"/>
      <c r="M40" s="1408"/>
    </row>
    <row r="41" spans="2:13">
      <c r="B41" s="216" t="s">
        <v>157</v>
      </c>
      <c r="C41" s="214"/>
      <c r="D41" s="217"/>
      <c r="E41" s="217"/>
      <c r="F41" s="217"/>
      <c r="G41" s="217"/>
      <c r="H41" s="218"/>
      <c r="I41" s="218"/>
      <c r="J41" s="218"/>
      <c r="K41" s="218"/>
      <c r="L41" s="218"/>
      <c r="M41" s="218"/>
    </row>
    <row r="42" spans="2:13" ht="21" customHeight="1">
      <c r="B42" s="216" t="s">
        <v>747</v>
      </c>
      <c r="C42" s="214"/>
      <c r="D42" s="214"/>
      <c r="E42" s="218"/>
      <c r="F42" s="218"/>
      <c r="G42" s="218"/>
      <c r="H42" s="218"/>
      <c r="I42" s="218"/>
      <c r="J42" s="218"/>
      <c r="K42" s="218"/>
      <c r="L42" s="218"/>
      <c r="M42" s="218"/>
    </row>
    <row r="43" spans="2:13" ht="32.25" customHeight="1">
      <c r="B43" s="1585" t="s">
        <v>158</v>
      </c>
      <c r="C43" s="1585"/>
      <c r="D43" s="1585"/>
      <c r="E43" s="1585"/>
      <c r="F43" s="1585"/>
      <c r="G43" s="1585"/>
      <c r="H43" s="1585"/>
      <c r="I43" s="1585"/>
      <c r="J43" s="1585"/>
      <c r="K43" s="1585"/>
      <c r="L43" s="1585"/>
      <c r="M43" s="1585"/>
    </row>
    <row r="44" spans="2:13" ht="21.75">
      <c r="B44" s="228"/>
    </row>
  </sheetData>
  <mergeCells count="2">
    <mergeCell ref="B43:M43"/>
    <mergeCell ref="B8:C8"/>
  </mergeCells>
  <conditionalFormatting sqref="B8">
    <cfRule type="duplicateValues" dxfId="21" priority="5"/>
  </conditionalFormatting>
  <conditionalFormatting sqref="B9">
    <cfRule type="duplicateValues" dxfId="20" priority="4"/>
  </conditionalFormatting>
  <conditionalFormatting sqref="C9">
    <cfRule type="duplicateValues" dxfId="19" priority="3"/>
  </conditionalFormatting>
  <conditionalFormatting sqref="D8:M8 D9:G9">
    <cfRule type="duplicateValues" dxfId="18" priority="2"/>
  </conditionalFormatting>
  <conditionalFormatting sqref="H9:M9">
    <cfRule type="duplicateValues" dxfId="17" priority="1"/>
  </conditionalFormatting>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E8B92-7443-4CE9-9B21-4A069C936C22}">
  <dimension ref="B5:S70"/>
  <sheetViews>
    <sheetView showGridLines="0" topLeftCell="A4" workbookViewId="0">
      <selection activeCell="B7" sqref="B7"/>
    </sheetView>
  </sheetViews>
  <sheetFormatPr baseColWidth="10" defaultRowHeight="18"/>
  <cols>
    <col min="1" max="1" width="10.85546875" style="1277" customWidth="1"/>
    <col min="2" max="2" width="28.85546875" style="1278" customWidth="1"/>
    <col min="3" max="7" width="13.85546875" style="1279" customWidth="1"/>
    <col min="8" max="15" width="13.85546875" style="1280" customWidth="1"/>
    <col min="16" max="16" width="13.85546875" style="1277" customWidth="1"/>
    <col min="17" max="17" width="18.42578125" style="1277" customWidth="1"/>
    <col min="18" max="19" width="13.140625" style="1277" bestFit="1" customWidth="1"/>
    <col min="20" max="255" width="11.42578125" style="1277"/>
    <col min="256" max="256" width="58.28515625" style="1277" customWidth="1"/>
    <col min="257" max="261" width="13" style="1277" customWidth="1"/>
    <col min="262" max="262" width="45.28515625" style="1277" customWidth="1"/>
    <col min="263" max="511" width="11.42578125" style="1277"/>
    <col min="512" max="512" width="58.28515625" style="1277" customWidth="1"/>
    <col min="513" max="517" width="13" style="1277" customWidth="1"/>
    <col min="518" max="518" width="45.28515625" style="1277" customWidth="1"/>
    <col min="519" max="767" width="11.42578125" style="1277"/>
    <col min="768" max="768" width="58.28515625" style="1277" customWidth="1"/>
    <col min="769" max="773" width="13" style="1277" customWidth="1"/>
    <col min="774" max="774" width="45.28515625" style="1277" customWidth="1"/>
    <col min="775" max="1023" width="11.42578125" style="1277"/>
    <col min="1024" max="1024" width="58.28515625" style="1277" customWidth="1"/>
    <col min="1025" max="1029" width="13" style="1277" customWidth="1"/>
    <col min="1030" max="1030" width="45.28515625" style="1277" customWidth="1"/>
    <col min="1031" max="1279" width="11.42578125" style="1277"/>
    <col min="1280" max="1280" width="58.28515625" style="1277" customWidth="1"/>
    <col min="1281" max="1285" width="13" style="1277" customWidth="1"/>
    <col min="1286" max="1286" width="45.28515625" style="1277" customWidth="1"/>
    <col min="1287" max="1535" width="11.42578125" style="1277"/>
    <col min="1536" max="1536" width="58.28515625" style="1277" customWidth="1"/>
    <col min="1537" max="1541" width="13" style="1277" customWidth="1"/>
    <col min="1542" max="1542" width="45.28515625" style="1277" customWidth="1"/>
    <col min="1543" max="1791" width="11.42578125" style="1277"/>
    <col min="1792" max="1792" width="58.28515625" style="1277" customWidth="1"/>
    <col min="1793" max="1797" width="13" style="1277" customWidth="1"/>
    <col min="1798" max="1798" width="45.28515625" style="1277" customWidth="1"/>
    <col min="1799" max="2047" width="11.42578125" style="1277"/>
    <col min="2048" max="2048" width="58.28515625" style="1277" customWidth="1"/>
    <col min="2049" max="2053" width="13" style="1277" customWidth="1"/>
    <col min="2054" max="2054" width="45.28515625" style="1277" customWidth="1"/>
    <col min="2055" max="2303" width="11.42578125" style="1277"/>
    <col min="2304" max="2304" width="58.28515625" style="1277" customWidth="1"/>
    <col min="2305" max="2309" width="13" style="1277" customWidth="1"/>
    <col min="2310" max="2310" width="45.28515625" style="1277" customWidth="1"/>
    <col min="2311" max="2559" width="11.42578125" style="1277"/>
    <col min="2560" max="2560" width="58.28515625" style="1277" customWidth="1"/>
    <col min="2561" max="2565" width="13" style="1277" customWidth="1"/>
    <col min="2566" max="2566" width="45.28515625" style="1277" customWidth="1"/>
    <col min="2567" max="2815" width="11.42578125" style="1277"/>
    <col min="2816" max="2816" width="58.28515625" style="1277" customWidth="1"/>
    <col min="2817" max="2821" width="13" style="1277" customWidth="1"/>
    <col min="2822" max="2822" width="45.28515625" style="1277" customWidth="1"/>
    <col min="2823" max="3071" width="11.42578125" style="1277"/>
    <col min="3072" max="3072" width="58.28515625" style="1277" customWidth="1"/>
    <col min="3073" max="3077" width="13" style="1277" customWidth="1"/>
    <col min="3078" max="3078" width="45.28515625" style="1277" customWidth="1"/>
    <col min="3079" max="3327" width="11.42578125" style="1277"/>
    <col min="3328" max="3328" width="58.28515625" style="1277" customWidth="1"/>
    <col min="3329" max="3333" width="13" style="1277" customWidth="1"/>
    <col min="3334" max="3334" width="45.28515625" style="1277" customWidth="1"/>
    <col min="3335" max="3583" width="11.42578125" style="1277"/>
    <col min="3584" max="3584" width="58.28515625" style="1277" customWidth="1"/>
    <col min="3585" max="3589" width="13" style="1277" customWidth="1"/>
    <col min="3590" max="3590" width="45.28515625" style="1277" customWidth="1"/>
    <col min="3591" max="3839" width="11.42578125" style="1277"/>
    <col min="3840" max="3840" width="58.28515625" style="1277" customWidth="1"/>
    <col min="3841" max="3845" width="13" style="1277" customWidth="1"/>
    <col min="3846" max="3846" width="45.28515625" style="1277" customWidth="1"/>
    <col min="3847" max="4095" width="11.42578125" style="1277"/>
    <col min="4096" max="4096" width="58.28515625" style="1277" customWidth="1"/>
    <col min="4097" max="4101" width="13" style="1277" customWidth="1"/>
    <col min="4102" max="4102" width="45.28515625" style="1277" customWidth="1"/>
    <col min="4103" max="4351" width="11.42578125" style="1277"/>
    <col min="4352" max="4352" width="58.28515625" style="1277" customWidth="1"/>
    <col min="4353" max="4357" width="13" style="1277" customWidth="1"/>
    <col min="4358" max="4358" width="45.28515625" style="1277" customWidth="1"/>
    <col min="4359" max="4607" width="11.42578125" style="1277"/>
    <col min="4608" max="4608" width="58.28515625" style="1277" customWidth="1"/>
    <col min="4609" max="4613" width="13" style="1277" customWidth="1"/>
    <col min="4614" max="4614" width="45.28515625" style="1277" customWidth="1"/>
    <col min="4615" max="4863" width="11.42578125" style="1277"/>
    <col min="4864" max="4864" width="58.28515625" style="1277" customWidth="1"/>
    <col min="4865" max="4869" width="13" style="1277" customWidth="1"/>
    <col min="4870" max="4870" width="45.28515625" style="1277" customWidth="1"/>
    <col min="4871" max="5119" width="11.42578125" style="1277"/>
    <col min="5120" max="5120" width="58.28515625" style="1277" customWidth="1"/>
    <col min="5121" max="5125" width="13" style="1277" customWidth="1"/>
    <col min="5126" max="5126" width="45.28515625" style="1277" customWidth="1"/>
    <col min="5127" max="5375" width="11.42578125" style="1277"/>
    <col min="5376" max="5376" width="58.28515625" style="1277" customWidth="1"/>
    <col min="5377" max="5381" width="13" style="1277" customWidth="1"/>
    <col min="5382" max="5382" width="45.28515625" style="1277" customWidth="1"/>
    <col min="5383" max="5631" width="11.42578125" style="1277"/>
    <col min="5632" max="5632" width="58.28515625" style="1277" customWidth="1"/>
    <col min="5633" max="5637" width="13" style="1277" customWidth="1"/>
    <col min="5638" max="5638" width="45.28515625" style="1277" customWidth="1"/>
    <col min="5639" max="5887" width="11.42578125" style="1277"/>
    <col min="5888" max="5888" width="58.28515625" style="1277" customWidth="1"/>
    <col min="5889" max="5893" width="13" style="1277" customWidth="1"/>
    <col min="5894" max="5894" width="45.28515625" style="1277" customWidth="1"/>
    <col min="5895" max="6143" width="11.42578125" style="1277"/>
    <col min="6144" max="6144" width="58.28515625" style="1277" customWidth="1"/>
    <col min="6145" max="6149" width="13" style="1277" customWidth="1"/>
    <col min="6150" max="6150" width="45.28515625" style="1277" customWidth="1"/>
    <col min="6151" max="6399" width="11.42578125" style="1277"/>
    <col min="6400" max="6400" width="58.28515625" style="1277" customWidth="1"/>
    <col min="6401" max="6405" width="13" style="1277" customWidth="1"/>
    <col min="6406" max="6406" width="45.28515625" style="1277" customWidth="1"/>
    <col min="6407" max="6655" width="11.42578125" style="1277"/>
    <col min="6656" max="6656" width="58.28515625" style="1277" customWidth="1"/>
    <col min="6657" max="6661" width="13" style="1277" customWidth="1"/>
    <col min="6662" max="6662" width="45.28515625" style="1277" customWidth="1"/>
    <col min="6663" max="6911" width="11.42578125" style="1277"/>
    <col min="6912" max="6912" width="58.28515625" style="1277" customWidth="1"/>
    <col min="6913" max="6917" width="13" style="1277" customWidth="1"/>
    <col min="6918" max="6918" width="45.28515625" style="1277" customWidth="1"/>
    <col min="6919" max="7167" width="11.42578125" style="1277"/>
    <col min="7168" max="7168" width="58.28515625" style="1277" customWidth="1"/>
    <col min="7169" max="7173" width="13" style="1277" customWidth="1"/>
    <col min="7174" max="7174" width="45.28515625" style="1277" customWidth="1"/>
    <col min="7175" max="7423" width="11.42578125" style="1277"/>
    <col min="7424" max="7424" width="58.28515625" style="1277" customWidth="1"/>
    <col min="7425" max="7429" width="13" style="1277" customWidth="1"/>
    <col min="7430" max="7430" width="45.28515625" style="1277" customWidth="1"/>
    <col min="7431" max="7679" width="11.42578125" style="1277"/>
    <col min="7680" max="7680" width="58.28515625" style="1277" customWidth="1"/>
    <col min="7681" max="7685" width="13" style="1277" customWidth="1"/>
    <col min="7686" max="7686" width="45.28515625" style="1277" customWidth="1"/>
    <col min="7687" max="7935" width="11.42578125" style="1277"/>
    <col min="7936" max="7936" width="58.28515625" style="1277" customWidth="1"/>
    <col min="7937" max="7941" width="13" style="1277" customWidth="1"/>
    <col min="7942" max="7942" width="45.28515625" style="1277" customWidth="1"/>
    <col min="7943" max="8191" width="11.42578125" style="1277"/>
    <col min="8192" max="8192" width="58.28515625" style="1277" customWidth="1"/>
    <col min="8193" max="8197" width="13" style="1277" customWidth="1"/>
    <col min="8198" max="8198" width="45.28515625" style="1277" customWidth="1"/>
    <col min="8199" max="8447" width="11.42578125" style="1277"/>
    <col min="8448" max="8448" width="58.28515625" style="1277" customWidth="1"/>
    <col min="8449" max="8453" width="13" style="1277" customWidth="1"/>
    <col min="8454" max="8454" width="45.28515625" style="1277" customWidth="1"/>
    <col min="8455" max="8703" width="11.42578125" style="1277"/>
    <col min="8704" max="8704" width="58.28515625" style="1277" customWidth="1"/>
    <col min="8705" max="8709" width="13" style="1277" customWidth="1"/>
    <col min="8710" max="8710" width="45.28515625" style="1277" customWidth="1"/>
    <col min="8711" max="8959" width="11.42578125" style="1277"/>
    <col min="8960" max="8960" width="58.28515625" style="1277" customWidth="1"/>
    <col min="8961" max="8965" width="13" style="1277" customWidth="1"/>
    <col min="8966" max="8966" width="45.28515625" style="1277" customWidth="1"/>
    <col min="8967" max="9215" width="11.42578125" style="1277"/>
    <col min="9216" max="9216" width="58.28515625" style="1277" customWidth="1"/>
    <col min="9217" max="9221" width="13" style="1277" customWidth="1"/>
    <col min="9222" max="9222" width="45.28515625" style="1277" customWidth="1"/>
    <col min="9223" max="9471" width="11.42578125" style="1277"/>
    <col min="9472" max="9472" width="58.28515625" style="1277" customWidth="1"/>
    <col min="9473" max="9477" width="13" style="1277" customWidth="1"/>
    <col min="9478" max="9478" width="45.28515625" style="1277" customWidth="1"/>
    <col min="9479" max="9727" width="11.42578125" style="1277"/>
    <col min="9728" max="9728" width="58.28515625" style="1277" customWidth="1"/>
    <col min="9729" max="9733" width="13" style="1277" customWidth="1"/>
    <col min="9734" max="9734" width="45.28515625" style="1277" customWidth="1"/>
    <col min="9735" max="9983" width="11.42578125" style="1277"/>
    <col min="9984" max="9984" width="58.28515625" style="1277" customWidth="1"/>
    <col min="9985" max="9989" width="13" style="1277" customWidth="1"/>
    <col min="9990" max="9990" width="45.28515625" style="1277" customWidth="1"/>
    <col min="9991" max="10239" width="11.42578125" style="1277"/>
    <col min="10240" max="10240" width="58.28515625" style="1277" customWidth="1"/>
    <col min="10241" max="10245" width="13" style="1277" customWidth="1"/>
    <col min="10246" max="10246" width="45.28515625" style="1277" customWidth="1"/>
    <col min="10247" max="10495" width="11.42578125" style="1277"/>
    <col min="10496" max="10496" width="58.28515625" style="1277" customWidth="1"/>
    <col min="10497" max="10501" width="13" style="1277" customWidth="1"/>
    <col min="10502" max="10502" width="45.28515625" style="1277" customWidth="1"/>
    <col min="10503" max="10751" width="11.42578125" style="1277"/>
    <col min="10752" max="10752" width="58.28515625" style="1277" customWidth="1"/>
    <col min="10753" max="10757" width="13" style="1277" customWidth="1"/>
    <col min="10758" max="10758" width="45.28515625" style="1277" customWidth="1"/>
    <col min="10759" max="11007" width="11.42578125" style="1277"/>
    <col min="11008" max="11008" width="58.28515625" style="1277" customWidth="1"/>
    <col min="11009" max="11013" width="13" style="1277" customWidth="1"/>
    <col min="11014" max="11014" width="45.28515625" style="1277" customWidth="1"/>
    <col min="11015" max="11263" width="11.42578125" style="1277"/>
    <col min="11264" max="11264" width="58.28515625" style="1277" customWidth="1"/>
    <col min="11265" max="11269" width="13" style="1277" customWidth="1"/>
    <col min="11270" max="11270" width="45.28515625" style="1277" customWidth="1"/>
    <col min="11271" max="11519" width="11.42578125" style="1277"/>
    <col min="11520" max="11520" width="58.28515625" style="1277" customWidth="1"/>
    <col min="11521" max="11525" width="13" style="1277" customWidth="1"/>
    <col min="11526" max="11526" width="45.28515625" style="1277" customWidth="1"/>
    <col min="11527" max="11775" width="11.42578125" style="1277"/>
    <col min="11776" max="11776" width="58.28515625" style="1277" customWidth="1"/>
    <col min="11777" max="11781" width="13" style="1277" customWidth="1"/>
    <col min="11782" max="11782" width="45.28515625" style="1277" customWidth="1"/>
    <col min="11783" max="12031" width="11.42578125" style="1277"/>
    <col min="12032" max="12032" width="58.28515625" style="1277" customWidth="1"/>
    <col min="12033" max="12037" width="13" style="1277" customWidth="1"/>
    <col min="12038" max="12038" width="45.28515625" style="1277" customWidth="1"/>
    <col min="12039" max="12287" width="11.42578125" style="1277"/>
    <col min="12288" max="12288" width="58.28515625" style="1277" customWidth="1"/>
    <col min="12289" max="12293" width="13" style="1277" customWidth="1"/>
    <col min="12294" max="12294" width="45.28515625" style="1277" customWidth="1"/>
    <col min="12295" max="12543" width="11.42578125" style="1277"/>
    <col min="12544" max="12544" width="58.28515625" style="1277" customWidth="1"/>
    <col min="12545" max="12549" width="13" style="1277" customWidth="1"/>
    <col min="12550" max="12550" width="45.28515625" style="1277" customWidth="1"/>
    <col min="12551" max="12799" width="11.42578125" style="1277"/>
    <col min="12800" max="12800" width="58.28515625" style="1277" customWidth="1"/>
    <col min="12801" max="12805" width="13" style="1277" customWidth="1"/>
    <col min="12806" max="12806" width="45.28515625" style="1277" customWidth="1"/>
    <col min="12807" max="13055" width="11.42578125" style="1277"/>
    <col min="13056" max="13056" width="58.28515625" style="1277" customWidth="1"/>
    <col min="13057" max="13061" width="13" style="1277" customWidth="1"/>
    <col min="13062" max="13062" width="45.28515625" style="1277" customWidth="1"/>
    <col min="13063" max="13311" width="11.42578125" style="1277"/>
    <col min="13312" max="13312" width="58.28515625" style="1277" customWidth="1"/>
    <col min="13313" max="13317" width="13" style="1277" customWidth="1"/>
    <col min="13318" max="13318" width="45.28515625" style="1277" customWidth="1"/>
    <col min="13319" max="13567" width="11.42578125" style="1277"/>
    <col min="13568" max="13568" width="58.28515625" style="1277" customWidth="1"/>
    <col min="13569" max="13573" width="13" style="1277" customWidth="1"/>
    <col min="13574" max="13574" width="45.28515625" style="1277" customWidth="1"/>
    <col min="13575" max="13823" width="11.42578125" style="1277"/>
    <col min="13824" max="13824" width="58.28515625" style="1277" customWidth="1"/>
    <col min="13825" max="13829" width="13" style="1277" customWidth="1"/>
    <col min="13830" max="13830" width="45.28515625" style="1277" customWidth="1"/>
    <col min="13831" max="14079" width="11.42578125" style="1277"/>
    <col min="14080" max="14080" width="58.28515625" style="1277" customWidth="1"/>
    <col min="14081" max="14085" width="13" style="1277" customWidth="1"/>
    <col min="14086" max="14086" width="45.28515625" style="1277" customWidth="1"/>
    <col min="14087" max="14335" width="11.42578125" style="1277"/>
    <col min="14336" max="14336" width="58.28515625" style="1277" customWidth="1"/>
    <col min="14337" max="14341" width="13" style="1277" customWidth="1"/>
    <col min="14342" max="14342" width="45.28515625" style="1277" customWidth="1"/>
    <col min="14343" max="14591" width="11.42578125" style="1277"/>
    <col min="14592" max="14592" width="58.28515625" style="1277" customWidth="1"/>
    <col min="14593" max="14597" width="13" style="1277" customWidth="1"/>
    <col min="14598" max="14598" width="45.28515625" style="1277" customWidth="1"/>
    <col min="14599" max="14847" width="11.42578125" style="1277"/>
    <col min="14848" max="14848" width="58.28515625" style="1277" customWidth="1"/>
    <col min="14849" max="14853" width="13" style="1277" customWidth="1"/>
    <col min="14854" max="14854" width="45.28515625" style="1277" customWidth="1"/>
    <col min="14855" max="15103" width="11.42578125" style="1277"/>
    <col min="15104" max="15104" width="58.28515625" style="1277" customWidth="1"/>
    <col min="15105" max="15109" width="13" style="1277" customWidth="1"/>
    <col min="15110" max="15110" width="45.28515625" style="1277" customWidth="1"/>
    <col min="15111" max="15359" width="11.42578125" style="1277"/>
    <col min="15360" max="15360" width="58.28515625" style="1277" customWidth="1"/>
    <col min="15361" max="15365" width="13" style="1277" customWidth="1"/>
    <col min="15366" max="15366" width="45.28515625" style="1277" customWidth="1"/>
    <col min="15367" max="15615" width="11.42578125" style="1277"/>
    <col min="15616" max="15616" width="58.28515625" style="1277" customWidth="1"/>
    <col min="15617" max="15621" width="13" style="1277" customWidth="1"/>
    <col min="15622" max="15622" width="45.28515625" style="1277" customWidth="1"/>
    <col min="15623" max="15871" width="11.42578125" style="1277"/>
    <col min="15872" max="15872" width="58.28515625" style="1277" customWidth="1"/>
    <col min="15873" max="15877" width="13" style="1277" customWidth="1"/>
    <col min="15878" max="15878" width="45.28515625" style="1277" customWidth="1"/>
    <col min="15879" max="16127" width="11.42578125" style="1277"/>
    <col min="16128" max="16128" width="58.28515625" style="1277" customWidth="1"/>
    <col min="16129" max="16133" width="13" style="1277" customWidth="1"/>
    <col min="16134" max="16134" width="45.28515625" style="1277" customWidth="1"/>
    <col min="16135" max="16384" width="11.42578125" style="1277"/>
  </cols>
  <sheetData>
    <row r="5" spans="2:19">
      <c r="B5" s="598" t="s">
        <v>616</v>
      </c>
      <c r="C5" s="597"/>
      <c r="D5" s="597"/>
      <c r="E5" s="597"/>
      <c r="F5" s="597"/>
      <c r="G5" s="597"/>
      <c r="H5" s="597"/>
      <c r="I5" s="597"/>
      <c r="J5" s="597"/>
      <c r="K5" s="597"/>
      <c r="L5" s="597"/>
      <c r="M5" s="597"/>
      <c r="N5" s="597"/>
      <c r="O5" s="597"/>
      <c r="P5" s="597"/>
      <c r="Q5" s="599"/>
    </row>
    <row r="6" spans="2:19">
      <c r="B6" s="600" t="s">
        <v>2</v>
      </c>
      <c r="C6" s="601"/>
      <c r="D6" s="601"/>
      <c r="E6" s="601"/>
      <c r="F6" s="601"/>
      <c r="G6" s="601"/>
      <c r="H6" s="601"/>
      <c r="I6" s="601"/>
      <c r="J6" s="601"/>
      <c r="K6" s="601"/>
      <c r="L6" s="601"/>
      <c r="M6" s="601"/>
      <c r="N6" s="601"/>
      <c r="O6" s="601"/>
      <c r="P6" s="601"/>
      <c r="Q6" s="602"/>
    </row>
    <row r="7" spans="2:19" ht="18.75" thickBot="1"/>
    <row r="8" spans="2:19">
      <c r="B8" s="1306" t="s">
        <v>580</v>
      </c>
      <c r="C8" s="1307">
        <v>2009</v>
      </c>
      <c r="D8" s="1307">
        <v>2010</v>
      </c>
      <c r="E8" s="1307">
        <v>2011</v>
      </c>
      <c r="F8" s="1307">
        <v>2012</v>
      </c>
      <c r="G8" s="1307">
        <v>2013</v>
      </c>
      <c r="H8" s="1307">
        <v>2014</v>
      </c>
      <c r="I8" s="1307">
        <v>2015</v>
      </c>
      <c r="J8" s="1307">
        <v>2016</v>
      </c>
      <c r="K8" s="1307">
        <v>2017</v>
      </c>
      <c r="L8" s="1307">
        <v>2018</v>
      </c>
      <c r="M8" s="1307">
        <v>2019</v>
      </c>
      <c r="N8" s="1307">
        <v>2020</v>
      </c>
      <c r="O8" s="1307">
        <v>2021</v>
      </c>
      <c r="P8" s="1307">
        <v>2022</v>
      </c>
      <c r="Q8" s="1308" t="s">
        <v>581</v>
      </c>
    </row>
    <row r="9" spans="2:19" ht="20.25" customHeight="1">
      <c r="B9" s="1313" t="s">
        <v>582</v>
      </c>
      <c r="C9" s="1309">
        <v>31.571000000000002</v>
      </c>
      <c r="D9" s="1309">
        <v>34.795999999999999</v>
      </c>
      <c r="E9" s="1309">
        <v>38.774000000000001</v>
      </c>
      <c r="F9" s="1309">
        <v>19.178999999999998</v>
      </c>
      <c r="G9" s="1309">
        <v>34.793999999999997</v>
      </c>
      <c r="H9" s="1309">
        <v>39.302599999999998</v>
      </c>
      <c r="I9" s="1309">
        <v>71.524000000000001</v>
      </c>
      <c r="J9" s="1309">
        <v>66.428100000000001</v>
      </c>
      <c r="K9" s="1309">
        <v>71.532399999999996</v>
      </c>
      <c r="L9" s="1309">
        <v>84.927000000000007</v>
      </c>
      <c r="M9" s="1309">
        <v>97.420400000000001</v>
      </c>
      <c r="N9" s="1309">
        <v>90.725399999999993</v>
      </c>
      <c r="O9" s="1309">
        <v>46.755000000000003</v>
      </c>
      <c r="P9" s="1310">
        <v>46.704300000000003</v>
      </c>
      <c r="Q9" s="1311">
        <f>SUM(C9:P9)</f>
        <v>774.43320000000006</v>
      </c>
      <c r="R9" s="1284"/>
      <c r="S9" s="1285"/>
    </row>
    <row r="10" spans="2:19" ht="20.25" customHeight="1">
      <c r="B10" s="1314" t="s">
        <v>583</v>
      </c>
      <c r="C10" s="1282">
        <v>0</v>
      </c>
      <c r="D10" s="1282">
        <v>10</v>
      </c>
      <c r="E10" s="1282">
        <v>47</v>
      </c>
      <c r="F10" s="1282">
        <v>35</v>
      </c>
      <c r="G10" s="1282">
        <v>35</v>
      </c>
      <c r="H10" s="1282">
        <v>39.411674570000002</v>
      </c>
      <c r="I10" s="1282">
        <v>44.900934579999998</v>
      </c>
      <c r="J10" s="1282">
        <v>103.76784703999999</v>
      </c>
      <c r="K10" s="1282">
        <v>82.494800510000005</v>
      </c>
      <c r="L10" s="1282">
        <v>90.321051710000006</v>
      </c>
      <c r="M10" s="1282">
        <v>58.400294669999994</v>
      </c>
      <c r="N10" s="1282">
        <v>67.696825910000001</v>
      </c>
      <c r="O10" s="1282">
        <v>79.454046180000006</v>
      </c>
      <c r="P10" s="1282">
        <v>170.59202053999999</v>
      </c>
      <c r="Q10" s="1312">
        <f t="shared" ref="Q10:Q40" si="0">SUM(C10:P10)</f>
        <v>864.0394957100001</v>
      </c>
      <c r="R10" s="1284"/>
      <c r="S10" s="1285"/>
    </row>
    <row r="11" spans="2:19" ht="20.25" customHeight="1">
      <c r="B11" s="1315" t="s">
        <v>584</v>
      </c>
      <c r="C11" s="1282">
        <v>0</v>
      </c>
      <c r="D11" s="1282">
        <v>0</v>
      </c>
      <c r="E11" s="1282">
        <v>58.350580000000001</v>
      </c>
      <c r="F11" s="1282">
        <v>70.063815000000005</v>
      </c>
      <c r="G11" s="1282">
        <v>7.15</v>
      </c>
      <c r="H11" s="1282">
        <v>4.9000000000000004</v>
      </c>
      <c r="I11" s="1282">
        <v>4.9000000000000004</v>
      </c>
      <c r="J11" s="1282">
        <v>6.9</v>
      </c>
      <c r="K11" s="1282">
        <v>5.9</v>
      </c>
      <c r="L11" s="1282">
        <v>5.9</v>
      </c>
      <c r="M11" s="1282">
        <v>568.05775400000005</v>
      </c>
      <c r="N11" s="1282">
        <v>584.14135299999998</v>
      </c>
      <c r="O11" s="1282">
        <v>588.02135299999998</v>
      </c>
      <c r="P11" s="1283">
        <v>607.24586099999999</v>
      </c>
      <c r="Q11" s="1312">
        <f t="shared" si="0"/>
        <v>2511.5307159999998</v>
      </c>
      <c r="R11" s="1284"/>
      <c r="S11" s="1285"/>
    </row>
    <row r="12" spans="2:19" ht="20.25" customHeight="1">
      <c r="B12" s="1315" t="s">
        <v>585</v>
      </c>
      <c r="C12" s="1282">
        <v>2.3783110000000001</v>
      </c>
      <c r="D12" s="1282">
        <v>2.1062289999999999</v>
      </c>
      <c r="E12" s="1282">
        <v>132.40521899999999</v>
      </c>
      <c r="F12" s="1282">
        <v>13.883221000000001</v>
      </c>
      <c r="G12" s="1282">
        <v>22.522472</v>
      </c>
      <c r="H12" s="1282">
        <v>6.3434780000000002</v>
      </c>
      <c r="I12" s="1282">
        <v>46.840012000000002</v>
      </c>
      <c r="J12" s="1282">
        <v>330.80657600000001</v>
      </c>
      <c r="K12" s="1282">
        <v>66.363742000000002</v>
      </c>
      <c r="L12" s="1282">
        <v>63.045737000000003</v>
      </c>
      <c r="M12" s="1282">
        <v>50.329424000000003</v>
      </c>
      <c r="N12" s="1282">
        <v>57.976768999999997</v>
      </c>
      <c r="O12" s="1282">
        <v>129.72858199999999</v>
      </c>
      <c r="P12" s="1283">
        <v>26.451447999999999</v>
      </c>
      <c r="Q12" s="1312">
        <f t="shared" si="0"/>
        <v>951.18122000000005</v>
      </c>
      <c r="R12" s="1284"/>
      <c r="S12" s="1285"/>
    </row>
    <row r="13" spans="2:19" ht="20.25" customHeight="1">
      <c r="B13" s="1314" t="s">
        <v>586</v>
      </c>
      <c r="C13" s="1282">
        <v>40.421613000000001</v>
      </c>
      <c r="D13" s="1282">
        <v>49.480862000000002</v>
      </c>
      <c r="E13" s="1282">
        <v>51.996322999999997</v>
      </c>
      <c r="F13" s="1282">
        <v>23.157954</v>
      </c>
      <c r="G13" s="1282">
        <v>45.150227000000001</v>
      </c>
      <c r="H13" s="1282">
        <v>47.966025969999997</v>
      </c>
      <c r="I13" s="1282">
        <v>126.38365390000001</v>
      </c>
      <c r="J13" s="1282">
        <v>102.23531663</v>
      </c>
      <c r="K13" s="1282">
        <v>69.590330599999987</v>
      </c>
      <c r="L13" s="1282">
        <v>55.080562480000005</v>
      </c>
      <c r="M13" s="1282">
        <v>67.329317490000008</v>
      </c>
      <c r="N13" s="1282">
        <v>46.604724850000004</v>
      </c>
      <c r="O13" s="1282">
        <v>47.078857409999998</v>
      </c>
      <c r="P13" s="1283">
        <v>47.221180679999996</v>
      </c>
      <c r="Q13" s="1312">
        <f t="shared" si="0"/>
        <v>819.69694900999991</v>
      </c>
      <c r="R13" s="1284"/>
      <c r="S13" s="1285"/>
    </row>
    <row r="14" spans="2:19" ht="20.25" customHeight="1">
      <c r="B14" s="1314" t="s">
        <v>587</v>
      </c>
      <c r="C14" s="1282">
        <v>61.486897999999997</v>
      </c>
      <c r="D14" s="1282">
        <v>132.933357</v>
      </c>
      <c r="E14" s="1282">
        <v>147.863778</v>
      </c>
      <c r="F14" s="1282">
        <v>185.43553600000001</v>
      </c>
      <c r="G14" s="1282">
        <v>192.117503</v>
      </c>
      <c r="H14" s="1282">
        <v>195.96151399999999</v>
      </c>
      <c r="I14" s="1282">
        <v>420.46139899999997</v>
      </c>
      <c r="J14" s="1282">
        <v>442.77973100000003</v>
      </c>
      <c r="K14" s="1282">
        <v>547.01874799999996</v>
      </c>
      <c r="L14" s="1282">
        <v>501.696259</v>
      </c>
      <c r="M14" s="1282">
        <v>717.32315200000005</v>
      </c>
      <c r="N14" s="1282">
        <v>816.27154900000005</v>
      </c>
      <c r="O14" s="1282">
        <v>1369.8603519999999</v>
      </c>
      <c r="P14" s="1282">
        <v>558.95573488000002</v>
      </c>
      <c r="Q14" s="1312">
        <f t="shared" si="0"/>
        <v>6290.1655108799996</v>
      </c>
      <c r="R14" s="1284"/>
      <c r="S14" s="1285"/>
    </row>
    <row r="15" spans="2:19" ht="20.25" customHeight="1">
      <c r="B15" s="1315" t="s">
        <v>588</v>
      </c>
      <c r="C15" s="1282">
        <v>663.13297108999996</v>
      </c>
      <c r="D15" s="1282">
        <v>777.02038200000004</v>
      </c>
      <c r="E15" s="1282">
        <v>791.54510700000003</v>
      </c>
      <c r="F15" s="1282">
        <v>609.52191400000004</v>
      </c>
      <c r="G15" s="1282">
        <v>488.00888700000002</v>
      </c>
      <c r="H15" s="1282">
        <v>614.14380200000005</v>
      </c>
      <c r="I15" s="1282">
        <v>666.30492200000003</v>
      </c>
      <c r="J15" s="1282">
        <v>693.14847199999997</v>
      </c>
      <c r="K15" s="1282">
        <v>726.64115300000003</v>
      </c>
      <c r="L15" s="1282">
        <v>736.69721400000003</v>
      </c>
      <c r="M15" s="1282">
        <v>359.27954299999999</v>
      </c>
      <c r="N15" s="1282">
        <v>410.14862499999998</v>
      </c>
      <c r="O15" s="1282">
        <v>146.984666</v>
      </c>
      <c r="P15" s="1283">
        <v>65.365438999999995</v>
      </c>
      <c r="Q15" s="1312">
        <f t="shared" si="0"/>
        <v>7747.9430970899994</v>
      </c>
      <c r="R15" s="1284"/>
      <c r="S15" s="1285"/>
    </row>
    <row r="16" spans="2:19" ht="20.25" customHeight="1">
      <c r="B16" s="1315" t="s">
        <v>589</v>
      </c>
      <c r="C16" s="1282">
        <v>21.483000000000001</v>
      </c>
      <c r="D16" s="1282">
        <v>18.521000000000001</v>
      </c>
      <c r="E16" s="1282">
        <v>18.529</v>
      </c>
      <c r="F16" s="1282">
        <v>14.994999999999999</v>
      </c>
      <c r="G16" s="1282">
        <v>35.901000000000003</v>
      </c>
      <c r="H16" s="1282">
        <v>17.318000000000001</v>
      </c>
      <c r="I16" s="1282">
        <v>34.896000000000001</v>
      </c>
      <c r="J16" s="1282">
        <v>13.661</v>
      </c>
      <c r="K16" s="1282">
        <v>13.661469</v>
      </c>
      <c r="L16" s="1282">
        <v>13.653044</v>
      </c>
      <c r="M16" s="1282">
        <v>168.7756406</v>
      </c>
      <c r="N16" s="1282">
        <v>12.64595493</v>
      </c>
      <c r="O16" s="1282">
        <v>10.084061689999999</v>
      </c>
      <c r="P16" s="1283">
        <v>10.084061689999999</v>
      </c>
      <c r="Q16" s="1312">
        <f t="shared" si="0"/>
        <v>404.20823190999999</v>
      </c>
      <c r="R16" s="1284"/>
      <c r="S16" s="1285"/>
    </row>
    <row r="17" spans="2:19" ht="20.25" customHeight="1">
      <c r="B17" s="1314" t="s">
        <v>590</v>
      </c>
      <c r="C17" s="1282">
        <v>0.40884500000000001</v>
      </c>
      <c r="D17" s="1282">
        <v>0.35569497999999999</v>
      </c>
      <c r="E17" s="1282">
        <v>6.6568171099999995</v>
      </c>
      <c r="F17" s="1282">
        <v>7.7002859800000003</v>
      </c>
      <c r="G17" s="1282">
        <v>12.92618968</v>
      </c>
      <c r="H17" s="1282">
        <v>6.6415897200000007</v>
      </c>
      <c r="I17" s="1282">
        <v>14.250307450000001</v>
      </c>
      <c r="J17" s="1282">
        <v>10.823304439999999</v>
      </c>
      <c r="K17" s="1282">
        <v>44.993549000000002</v>
      </c>
      <c r="L17" s="1282">
        <v>43.632472999999997</v>
      </c>
      <c r="M17" s="1282">
        <v>27.477398000000001</v>
      </c>
      <c r="N17" s="1282">
        <v>26.462123999999999</v>
      </c>
      <c r="O17" s="1282">
        <v>19.937819999999999</v>
      </c>
      <c r="P17" s="1283">
        <v>15.959592000000001</v>
      </c>
      <c r="Q17" s="1312">
        <f t="shared" si="0"/>
        <v>238.22599035999997</v>
      </c>
      <c r="R17" s="1284"/>
      <c r="S17" s="1285"/>
    </row>
    <row r="18" spans="2:19" ht="20.25" customHeight="1">
      <c r="B18" s="1314" t="s">
        <v>591</v>
      </c>
      <c r="C18" s="1282">
        <v>24.665303000000002</v>
      </c>
      <c r="D18" s="1282">
        <v>24.492598000000001</v>
      </c>
      <c r="E18" s="1282">
        <v>20.822094</v>
      </c>
      <c r="F18" s="1282">
        <v>59.522573999999999</v>
      </c>
      <c r="G18" s="1282">
        <v>63.847940999999999</v>
      </c>
      <c r="H18" s="1282">
        <v>108.53101700000001</v>
      </c>
      <c r="I18" s="1282">
        <v>116.278176</v>
      </c>
      <c r="J18" s="1282">
        <v>116.238817</v>
      </c>
      <c r="K18" s="1282">
        <v>116.063346</v>
      </c>
      <c r="L18" s="1282">
        <v>104.257091</v>
      </c>
      <c r="M18" s="1282">
        <v>286.83058499999999</v>
      </c>
      <c r="N18" s="1282">
        <v>147.03266400000001</v>
      </c>
      <c r="O18" s="1282">
        <v>120.35614099999999</v>
      </c>
      <c r="P18" s="1282">
        <v>59.554208000000003</v>
      </c>
      <c r="Q18" s="1312">
        <f t="shared" si="0"/>
        <v>1368.492555</v>
      </c>
      <c r="R18" s="1284"/>
      <c r="S18" s="1285"/>
    </row>
    <row r="19" spans="2:19" ht="20.25" customHeight="1">
      <c r="B19" s="1315" t="s">
        <v>592</v>
      </c>
      <c r="C19" s="1282">
        <v>73.270729000000003</v>
      </c>
      <c r="D19" s="1282">
        <v>46.661273000000001</v>
      </c>
      <c r="E19" s="1282">
        <v>46.653834920000001</v>
      </c>
      <c r="F19" s="1282">
        <v>47.793140999999999</v>
      </c>
      <c r="G19" s="1282">
        <v>53.204377999999998</v>
      </c>
      <c r="H19" s="1282">
        <v>64.89413854</v>
      </c>
      <c r="I19" s="1282">
        <v>165.54106937999998</v>
      </c>
      <c r="J19" s="1282">
        <v>145.91617228000001</v>
      </c>
      <c r="K19" s="1282">
        <v>225.30084289999999</v>
      </c>
      <c r="L19" s="1282">
        <v>288.63510497999999</v>
      </c>
      <c r="M19" s="1282">
        <v>580.77150670000003</v>
      </c>
      <c r="N19" s="1282">
        <v>639.68574909000006</v>
      </c>
      <c r="O19" s="1282">
        <v>409.89987414000001</v>
      </c>
      <c r="P19" s="1283">
        <v>493.08603205000009</v>
      </c>
      <c r="Q19" s="1312">
        <f t="shared" si="0"/>
        <v>3281.3138459800002</v>
      </c>
      <c r="R19" s="1284"/>
      <c r="S19" s="1285"/>
    </row>
    <row r="20" spans="2:19" ht="20.25" customHeight="1">
      <c r="B20" s="1315" t="s">
        <v>593</v>
      </c>
      <c r="C20" s="1282">
        <v>2.4079899999999999</v>
      </c>
      <c r="D20" s="1282">
        <v>5.1869983</v>
      </c>
      <c r="E20" s="1282">
        <v>32.437144199999999</v>
      </c>
      <c r="F20" s="1282">
        <v>20.121600000000001</v>
      </c>
      <c r="G20" s="1282">
        <v>3.12158684</v>
      </c>
      <c r="H20" s="1282">
        <v>3.1545999999999998</v>
      </c>
      <c r="I20" s="1282">
        <v>3.1703999999999999</v>
      </c>
      <c r="J20" s="1282">
        <v>3.1703999999999999</v>
      </c>
      <c r="K20" s="1282">
        <v>3.5520999999999998</v>
      </c>
      <c r="L20" s="1282">
        <v>3.7086999999999999</v>
      </c>
      <c r="M20" s="1282">
        <v>4.3940999999999999</v>
      </c>
      <c r="N20" s="1282">
        <v>4.6138000000000003</v>
      </c>
      <c r="O20" s="1282">
        <v>3.7399</v>
      </c>
      <c r="P20" s="1283">
        <v>3.75</v>
      </c>
      <c r="Q20" s="1312">
        <f t="shared" si="0"/>
        <v>96.529319339999986</v>
      </c>
      <c r="R20" s="1284"/>
      <c r="S20" s="1285"/>
    </row>
    <row r="21" spans="2:19" ht="20.25" customHeight="1">
      <c r="B21" s="1314" t="s">
        <v>594</v>
      </c>
      <c r="C21" s="1282">
        <v>3.8945590000000001</v>
      </c>
      <c r="D21" s="1282">
        <v>3.8945590000000001</v>
      </c>
      <c r="E21" s="1282">
        <v>5.3130300000000004</v>
      </c>
      <c r="F21" s="1282">
        <v>5.3130300000000004</v>
      </c>
      <c r="G21" s="1282">
        <v>7.3367794999999996</v>
      </c>
      <c r="H21" s="1287">
        <v>9.3605289999999997</v>
      </c>
      <c r="I21" s="1282">
        <v>91.987217999999999</v>
      </c>
      <c r="J21" s="1282">
        <v>168.48236199999999</v>
      </c>
      <c r="K21" s="1282">
        <v>184.97276099999999</v>
      </c>
      <c r="L21" s="1282">
        <v>136.41011</v>
      </c>
      <c r="M21" s="1282">
        <v>633.42114200000003</v>
      </c>
      <c r="N21" s="1282">
        <v>121.886343</v>
      </c>
      <c r="O21" s="1282">
        <v>114.26118099999999</v>
      </c>
      <c r="P21" s="1283">
        <v>105.997435</v>
      </c>
      <c r="Q21" s="1312">
        <f t="shared" si="0"/>
        <v>1592.5310385</v>
      </c>
      <c r="R21" s="1284"/>
      <c r="S21" s="1285"/>
    </row>
    <row r="22" spans="2:19" ht="20.25" customHeight="1">
      <c r="B22" s="1314" t="s">
        <v>595</v>
      </c>
      <c r="C22" s="1282">
        <v>262.736223</v>
      </c>
      <c r="D22" s="1282">
        <v>217.09075000000001</v>
      </c>
      <c r="E22" s="1282">
        <v>532.64435500000002</v>
      </c>
      <c r="F22" s="1282">
        <v>365.50825600000002</v>
      </c>
      <c r="G22" s="1282">
        <v>494.74763899999999</v>
      </c>
      <c r="H22" s="1282">
        <v>544.35159899999996</v>
      </c>
      <c r="I22" s="1282">
        <v>816.52787499999999</v>
      </c>
      <c r="J22" s="1282">
        <v>891.35587799999996</v>
      </c>
      <c r="K22" s="1282">
        <v>1057.510505</v>
      </c>
      <c r="L22" s="1282">
        <v>1024.845973</v>
      </c>
      <c r="M22" s="1282">
        <v>1124.117653</v>
      </c>
      <c r="N22" s="1282">
        <v>1193.4761940000001</v>
      </c>
      <c r="O22" s="1282">
        <v>1171.645751</v>
      </c>
      <c r="P22" s="1283">
        <v>1537.964526</v>
      </c>
      <c r="Q22" s="1312">
        <f t="shared" si="0"/>
        <v>11234.523177000001</v>
      </c>
      <c r="R22" s="1284"/>
      <c r="S22" s="1285"/>
    </row>
    <row r="23" spans="2:19" ht="20.25" customHeight="1">
      <c r="B23" s="1314" t="s">
        <v>596</v>
      </c>
      <c r="C23" s="1282">
        <v>262.34665000000001</v>
      </c>
      <c r="D23" s="1282">
        <v>306.22519</v>
      </c>
      <c r="E23" s="1282">
        <v>336.15790299999998</v>
      </c>
      <c r="F23" s="1282">
        <v>493.12097399999999</v>
      </c>
      <c r="G23" s="1282">
        <v>493.19081</v>
      </c>
      <c r="H23" s="1282">
        <v>520.73609899999997</v>
      </c>
      <c r="I23" s="1282">
        <v>766.16583800000001</v>
      </c>
      <c r="J23" s="1282">
        <v>783.75921700000004</v>
      </c>
      <c r="K23" s="1282">
        <v>1119.189885</v>
      </c>
      <c r="L23" s="1282">
        <v>1546.5308319999999</v>
      </c>
      <c r="M23" s="1282">
        <v>700.50824899999998</v>
      </c>
      <c r="N23" s="1282">
        <v>726.13083200000005</v>
      </c>
      <c r="O23" s="1282">
        <v>684.61280699999998</v>
      </c>
      <c r="P23" s="1283">
        <v>806.74577299999999</v>
      </c>
      <c r="Q23" s="1312">
        <f t="shared" si="0"/>
        <v>9545.4210590000002</v>
      </c>
      <c r="R23" s="1284"/>
      <c r="S23" s="1285"/>
    </row>
    <row r="24" spans="2:19" ht="20.25" customHeight="1">
      <c r="B24" s="1314" t="s">
        <v>597</v>
      </c>
      <c r="C24" s="1282">
        <v>37.074092</v>
      </c>
      <c r="D24" s="1282">
        <v>53.526271999999999</v>
      </c>
      <c r="E24" s="1282">
        <v>51.299805999999997</v>
      </c>
      <c r="F24" s="1282">
        <v>53.457962000000002</v>
      </c>
      <c r="G24" s="1282">
        <v>28.777816000000001</v>
      </c>
      <c r="H24" s="1282">
        <v>19.852402000000001</v>
      </c>
      <c r="I24" s="1282">
        <v>11.402402</v>
      </c>
      <c r="J24" s="1282">
        <v>610.96249299999999</v>
      </c>
      <c r="K24" s="1282">
        <v>54.153331999999999</v>
      </c>
      <c r="L24" s="1282">
        <v>30.297944000000001</v>
      </c>
      <c r="M24" s="1282">
        <v>11.253404</v>
      </c>
      <c r="N24" s="1282">
        <v>22.368466000000002</v>
      </c>
      <c r="O24" s="1282">
        <v>9.3427889999999998</v>
      </c>
      <c r="P24" s="1282">
        <v>18.956887999999999</v>
      </c>
      <c r="Q24" s="1312">
        <f t="shared" si="0"/>
        <v>1012.7260680000002</v>
      </c>
      <c r="R24" s="1284"/>
      <c r="S24" s="1285"/>
    </row>
    <row r="25" spans="2:19" ht="20.25" customHeight="1">
      <c r="B25" s="1315" t="s">
        <v>598</v>
      </c>
      <c r="C25" s="1282">
        <v>26</v>
      </c>
      <c r="D25" s="1282">
        <v>26</v>
      </c>
      <c r="E25" s="1282">
        <v>11</v>
      </c>
      <c r="F25" s="1282">
        <v>11</v>
      </c>
      <c r="G25" s="1282">
        <v>30.1</v>
      </c>
      <c r="H25" s="1282">
        <v>21.536999999999999</v>
      </c>
      <c r="I25" s="1282">
        <v>41.536999999999999</v>
      </c>
      <c r="J25" s="1282">
        <v>51.987000000000002</v>
      </c>
      <c r="K25" s="1282">
        <v>53.99</v>
      </c>
      <c r="L25" s="1282">
        <v>33.99</v>
      </c>
      <c r="M25" s="1282">
        <v>24.841999999999999</v>
      </c>
      <c r="N25" s="1282">
        <v>12.420999999999999</v>
      </c>
      <c r="O25" s="1282">
        <v>31.139752619999999</v>
      </c>
      <c r="P25" s="1283">
        <v>0</v>
      </c>
      <c r="Q25" s="1312">
        <f t="shared" si="0"/>
        <v>375.54375262000002</v>
      </c>
      <c r="R25" s="1284"/>
      <c r="S25" s="1285"/>
    </row>
    <row r="26" spans="2:19" ht="20.25" customHeight="1">
      <c r="B26" s="1315" t="s">
        <v>599</v>
      </c>
      <c r="C26" s="1282">
        <v>34.214100000000002</v>
      </c>
      <c r="D26" s="1282">
        <v>23.240224000000001</v>
      </c>
      <c r="E26" s="1282">
        <v>63.24</v>
      </c>
      <c r="F26" s="1282">
        <v>6.7755663799999999</v>
      </c>
      <c r="G26" s="1282">
        <v>16.46909449</v>
      </c>
      <c r="H26" s="1282">
        <v>16.46909449</v>
      </c>
      <c r="I26" s="1282">
        <v>21.58816732</v>
      </c>
      <c r="J26" s="1282">
        <v>15.788167319999999</v>
      </c>
      <c r="K26" s="1282">
        <v>6.682436</v>
      </c>
      <c r="L26" s="1282">
        <v>8.5824499999999997</v>
      </c>
      <c r="M26" s="1282">
        <v>10.8099235</v>
      </c>
      <c r="N26" s="1282">
        <v>9.7732297199999998</v>
      </c>
      <c r="O26" s="1282">
        <v>9.6427947200000013</v>
      </c>
      <c r="P26" s="1283">
        <v>10.512359999999999</v>
      </c>
      <c r="Q26" s="1312">
        <f t="shared" si="0"/>
        <v>253.78760793999996</v>
      </c>
      <c r="R26" s="1284"/>
      <c r="S26" s="1285"/>
    </row>
    <row r="27" spans="2:19" ht="20.25" customHeight="1">
      <c r="B27" s="1314" t="s">
        <v>600</v>
      </c>
      <c r="C27" s="1282">
        <v>280.17696799999999</v>
      </c>
      <c r="D27" s="1282">
        <v>363.59519999999998</v>
      </c>
      <c r="E27" s="1282">
        <v>301.24200000000002</v>
      </c>
      <c r="F27" s="1282">
        <v>346.63153299999999</v>
      </c>
      <c r="G27" s="1282">
        <v>240.357178</v>
      </c>
      <c r="H27" s="1282">
        <v>221.43748199999999</v>
      </c>
      <c r="I27" s="1282">
        <v>171.79943900000001</v>
      </c>
      <c r="J27" s="1282">
        <v>178.10943599999999</v>
      </c>
      <c r="K27" s="1282">
        <v>133.570471</v>
      </c>
      <c r="L27" s="1282">
        <v>159.61850999999999</v>
      </c>
      <c r="M27" s="1282">
        <v>130.809256</v>
      </c>
      <c r="N27" s="1282">
        <v>84.465542999999997</v>
      </c>
      <c r="O27" s="1282">
        <v>59.623756999999998</v>
      </c>
      <c r="P27" s="1283">
        <v>39.698414999999997</v>
      </c>
      <c r="Q27" s="1312">
        <f t="shared" si="0"/>
        <v>2711.1351879999993</v>
      </c>
      <c r="R27" s="1284"/>
      <c r="S27" s="1285"/>
    </row>
    <row r="28" spans="2:19" ht="20.25" customHeight="1">
      <c r="B28" s="1314" t="s">
        <v>601</v>
      </c>
      <c r="C28" s="1282">
        <v>0</v>
      </c>
      <c r="D28" s="1282">
        <v>0</v>
      </c>
      <c r="E28" s="1282">
        <v>39.185810759999995</v>
      </c>
      <c r="F28" s="1282">
        <v>14.586315820000001</v>
      </c>
      <c r="G28" s="1282">
        <v>4.59805683</v>
      </c>
      <c r="H28" s="1282">
        <v>12.983929710000002</v>
      </c>
      <c r="I28" s="1282">
        <v>11.557639999999999</v>
      </c>
      <c r="J28" s="1282">
        <v>175.52997310000001</v>
      </c>
      <c r="K28" s="1282">
        <v>154.61035108999999</v>
      </c>
      <c r="L28" s="1282">
        <v>535.19456402000003</v>
      </c>
      <c r="M28" s="1282">
        <v>185.48491386999999</v>
      </c>
      <c r="N28" s="1282">
        <v>204.68462112999998</v>
      </c>
      <c r="O28" s="1282">
        <v>180.81477859999998</v>
      </c>
      <c r="P28" s="1283">
        <v>182.28160487</v>
      </c>
      <c r="Q28" s="1312">
        <f t="shared" si="0"/>
        <v>1701.5125597999997</v>
      </c>
      <c r="R28" s="1284"/>
      <c r="S28" s="1285"/>
    </row>
    <row r="29" spans="2:19" ht="20.25" customHeight="1">
      <c r="B29" s="1314" t="s">
        <v>602</v>
      </c>
      <c r="C29" s="1282">
        <v>5.2453907900000001</v>
      </c>
      <c r="D29" s="1282">
        <v>5.4138850400000003</v>
      </c>
      <c r="E29" s="1282">
        <v>5.542743099</v>
      </c>
      <c r="F29" s="1282">
        <v>16.455298190000001</v>
      </c>
      <c r="G29" s="1282">
        <v>39.637303939999995</v>
      </c>
      <c r="H29" s="1282">
        <v>34.581079000000003</v>
      </c>
      <c r="I29" s="1282">
        <v>63.905664009999995</v>
      </c>
      <c r="J29" s="1282">
        <v>70.716126750000001</v>
      </c>
      <c r="K29" s="1282">
        <v>53.090093549999999</v>
      </c>
      <c r="L29" s="1282">
        <v>60.559397479999994</v>
      </c>
      <c r="M29" s="1282">
        <v>119.06738734999999</v>
      </c>
      <c r="N29" s="1282">
        <v>189.95835</v>
      </c>
      <c r="O29" s="1282">
        <v>118.148274</v>
      </c>
      <c r="P29" s="1283">
        <v>91.498688000000001</v>
      </c>
      <c r="Q29" s="1312">
        <f t="shared" si="0"/>
        <v>873.819681199</v>
      </c>
      <c r="R29" s="1284"/>
      <c r="S29" s="1285"/>
    </row>
    <row r="30" spans="2:19" ht="20.25" customHeight="1">
      <c r="B30" s="1314" t="s">
        <v>603</v>
      </c>
      <c r="C30" s="1282">
        <v>15.423104</v>
      </c>
      <c r="D30" s="1282">
        <v>14.85</v>
      </c>
      <c r="E30" s="1282">
        <v>17.503972000000001</v>
      </c>
      <c r="F30" s="1282">
        <v>18.879170999999999</v>
      </c>
      <c r="G30" s="1282">
        <v>19.823129999999999</v>
      </c>
      <c r="H30" s="1282">
        <v>21.034030999999999</v>
      </c>
      <c r="I30" s="1282">
        <v>23.263862</v>
      </c>
      <c r="J30" s="1282">
        <v>22.067620999999999</v>
      </c>
      <c r="K30" s="1282">
        <v>23.983280000000001</v>
      </c>
      <c r="L30" s="1282">
        <v>25.590527000000002</v>
      </c>
      <c r="M30" s="1282">
        <v>22.52844</v>
      </c>
      <c r="N30" s="1282">
        <v>23.333219</v>
      </c>
      <c r="O30" s="1282">
        <v>24.001472</v>
      </c>
      <c r="P30" s="1282">
        <v>25.111530999999999</v>
      </c>
      <c r="Q30" s="1312">
        <f t="shared" si="0"/>
        <v>297.39335999999997</v>
      </c>
      <c r="R30" s="1284"/>
      <c r="S30" s="1285"/>
    </row>
    <row r="31" spans="2:19" ht="20.25" customHeight="1">
      <c r="B31" s="1315" t="s">
        <v>604</v>
      </c>
      <c r="C31" s="1282">
        <v>18</v>
      </c>
      <c r="D31" s="1282">
        <v>18.491199999999999</v>
      </c>
      <c r="E31" s="1282">
        <v>19.114999999999998</v>
      </c>
      <c r="F31" s="1282">
        <v>20.670404000000001</v>
      </c>
      <c r="G31" s="1282">
        <v>23.989668999999999</v>
      </c>
      <c r="H31" s="1282">
        <v>19.861653</v>
      </c>
      <c r="I31" s="1282">
        <v>20.494098999999999</v>
      </c>
      <c r="J31" s="1282">
        <v>21.867194000000001</v>
      </c>
      <c r="K31" s="1282">
        <v>32.084417000000002</v>
      </c>
      <c r="L31" s="1282">
        <v>37.798758999999997</v>
      </c>
      <c r="M31" s="1282">
        <v>55.532437000000002</v>
      </c>
      <c r="N31" s="1282">
        <v>49.891373999999999</v>
      </c>
      <c r="O31" s="1282">
        <v>49.202655999999998</v>
      </c>
      <c r="P31" s="1283">
        <v>49.357716000000003</v>
      </c>
      <c r="Q31" s="1312">
        <f t="shared" si="0"/>
        <v>436.35657799999996</v>
      </c>
      <c r="R31" s="1284"/>
      <c r="S31" s="1285"/>
    </row>
    <row r="32" spans="2:19" ht="20.25" customHeight="1">
      <c r="B32" s="1315" t="s">
        <v>605</v>
      </c>
      <c r="C32" s="1282">
        <v>8.5859039999999993</v>
      </c>
      <c r="D32" s="1282">
        <v>11.239741</v>
      </c>
      <c r="E32" s="1282">
        <v>11.802600999999999</v>
      </c>
      <c r="F32" s="1282">
        <v>12.443552</v>
      </c>
      <c r="G32" s="1282">
        <v>13.100329</v>
      </c>
      <c r="H32" s="1282">
        <v>236.88808599999999</v>
      </c>
      <c r="I32" s="1282">
        <v>17.126086000000001</v>
      </c>
      <c r="J32" s="1282">
        <v>19.020686000000001</v>
      </c>
      <c r="K32" s="1282">
        <v>236.88808599999999</v>
      </c>
      <c r="L32" s="1282">
        <v>239.72995</v>
      </c>
      <c r="M32" s="1282">
        <v>22.738710999999999</v>
      </c>
      <c r="N32" s="1282">
        <v>16.068086000000001</v>
      </c>
      <c r="O32" s="1282">
        <v>15.660838</v>
      </c>
      <c r="P32" s="1283">
        <v>479.44369105999999</v>
      </c>
      <c r="Q32" s="1312">
        <f t="shared" si="0"/>
        <v>1340.7363470599998</v>
      </c>
      <c r="R32" s="1284"/>
      <c r="S32" s="1285"/>
    </row>
    <row r="33" spans="2:19" ht="20.25" customHeight="1">
      <c r="B33" s="1314" t="s">
        <v>606</v>
      </c>
      <c r="C33" s="1282">
        <v>83.989416000000006</v>
      </c>
      <c r="D33" s="1282">
        <v>0</v>
      </c>
      <c r="E33" s="1282">
        <v>0</v>
      </c>
      <c r="F33" s="1282">
        <v>142.71026000000001</v>
      </c>
      <c r="G33" s="1282">
        <v>180.95526100000001</v>
      </c>
      <c r="H33" s="1282">
        <v>188.45470700000001</v>
      </c>
      <c r="I33" s="1282">
        <v>190.57480799999999</v>
      </c>
      <c r="J33" s="1282">
        <v>150.05255299999999</v>
      </c>
      <c r="K33" s="1282">
        <v>177.942072</v>
      </c>
      <c r="L33" s="1282">
        <v>236.57302000000001</v>
      </c>
      <c r="M33" s="1282">
        <v>215.91946200000001</v>
      </c>
      <c r="N33" s="1282">
        <v>260.23739599999999</v>
      </c>
      <c r="O33" s="1282">
        <v>259.47006900000002</v>
      </c>
      <c r="P33" s="1283">
        <v>226.87814599999999</v>
      </c>
      <c r="Q33" s="1312">
        <f t="shared" si="0"/>
        <v>2313.7571700000003</v>
      </c>
      <c r="R33" s="1284"/>
      <c r="S33" s="1285"/>
    </row>
    <row r="34" spans="2:19" ht="20.25" customHeight="1">
      <c r="B34" s="1314" t="s">
        <v>607</v>
      </c>
      <c r="C34" s="1282">
        <v>20</v>
      </c>
      <c r="D34" s="1282">
        <v>4.8</v>
      </c>
      <c r="E34" s="1282">
        <v>72.410758999999999</v>
      </c>
      <c r="F34" s="1282">
        <v>89.057964999999996</v>
      </c>
      <c r="G34" s="1282">
        <v>136.2823387</v>
      </c>
      <c r="H34" s="1282">
        <v>5.8109999999999999</v>
      </c>
      <c r="I34" s="1282">
        <v>119.701978</v>
      </c>
      <c r="J34" s="1282">
        <v>40.806113379999999</v>
      </c>
      <c r="K34" s="1282">
        <v>135.75129706999999</v>
      </c>
      <c r="L34" s="1282">
        <v>95.086184000000003</v>
      </c>
      <c r="M34" s="1282">
        <v>94.927341370000008</v>
      </c>
      <c r="N34" s="1282">
        <v>110.516727</v>
      </c>
      <c r="O34" s="1282">
        <v>109.005284</v>
      </c>
      <c r="P34" s="1283">
        <v>139.57494499000001</v>
      </c>
      <c r="Q34" s="1312">
        <f t="shared" si="0"/>
        <v>1173.73193251</v>
      </c>
      <c r="R34" s="1284"/>
      <c r="S34" s="1285"/>
    </row>
    <row r="35" spans="2:19" ht="20.25" customHeight="1">
      <c r="B35" s="1314" t="s">
        <v>608</v>
      </c>
      <c r="C35" s="1282">
        <v>13.988417</v>
      </c>
      <c r="D35" s="1282">
        <v>15.824180029999999</v>
      </c>
      <c r="E35" s="1282">
        <v>13.264773659999999</v>
      </c>
      <c r="F35" s="1282">
        <v>17.282635750000001</v>
      </c>
      <c r="G35" s="1282">
        <v>17.399999999999999</v>
      </c>
      <c r="H35" s="1282">
        <v>18.466999999999999</v>
      </c>
      <c r="I35" s="1282">
        <v>21.016999999999999</v>
      </c>
      <c r="J35" s="1282">
        <v>28.720300000000002</v>
      </c>
      <c r="K35" s="1282">
        <v>29.228269999999998</v>
      </c>
      <c r="L35" s="1282">
        <v>81.228269999999995</v>
      </c>
      <c r="M35" s="1282">
        <v>18.678270000000001</v>
      </c>
      <c r="N35" s="1282">
        <v>18.485399999999998</v>
      </c>
      <c r="O35" s="1282">
        <v>13.25</v>
      </c>
      <c r="P35" s="1283">
        <v>13.544499999999999</v>
      </c>
      <c r="Q35" s="1312">
        <f t="shared" si="0"/>
        <v>320.37901643999999</v>
      </c>
      <c r="R35" s="1284"/>
      <c r="S35" s="1285"/>
    </row>
    <row r="36" spans="2:19" ht="20.25" customHeight="1">
      <c r="B36" s="1314" t="s">
        <v>609</v>
      </c>
      <c r="C36" s="1282">
        <v>0</v>
      </c>
      <c r="D36" s="1282">
        <v>0</v>
      </c>
      <c r="E36" s="1282">
        <v>0</v>
      </c>
      <c r="F36" s="1282">
        <v>0</v>
      </c>
      <c r="G36" s="1282">
        <v>0</v>
      </c>
      <c r="H36" s="1282">
        <v>0</v>
      </c>
      <c r="I36" s="1282">
        <v>8.1623339999999995</v>
      </c>
      <c r="J36" s="1282">
        <v>8.0862020000000001</v>
      </c>
      <c r="K36" s="1282">
        <v>9.2743400000000005</v>
      </c>
      <c r="L36" s="1282">
        <v>21.79859634</v>
      </c>
      <c r="M36" s="1282">
        <v>23.805882710000002</v>
      </c>
      <c r="N36" s="1282">
        <v>20.456538429999998</v>
      </c>
      <c r="O36" s="1282">
        <v>24.55152318</v>
      </c>
      <c r="P36" s="1282">
        <v>20.181654259999998</v>
      </c>
      <c r="Q36" s="1312">
        <f t="shared" si="0"/>
        <v>136.31707091999999</v>
      </c>
      <c r="R36" s="1284"/>
      <c r="S36" s="1285"/>
    </row>
    <row r="37" spans="2:19" ht="20.25" customHeight="1">
      <c r="B37" s="1315" t="s">
        <v>610</v>
      </c>
      <c r="C37" s="1282">
        <v>11.022905250000001</v>
      </c>
      <c r="D37" s="1282">
        <v>11.022905250000001</v>
      </c>
      <c r="E37" s="1282">
        <v>11.46382146</v>
      </c>
      <c r="F37" s="1282">
        <v>11.46382146</v>
      </c>
      <c r="G37" s="1282">
        <v>11.46382146</v>
      </c>
      <c r="H37" s="1282">
        <v>11.46382146</v>
      </c>
      <c r="I37" s="1282">
        <v>11.46382146</v>
      </c>
      <c r="J37" s="1282">
        <v>11.462999999999999</v>
      </c>
      <c r="K37" s="1282">
        <v>14.189450000000001</v>
      </c>
      <c r="L37" s="1282">
        <v>15.187659999999999</v>
      </c>
      <c r="M37" s="1282">
        <v>15.607698800000001</v>
      </c>
      <c r="N37" s="1282">
        <v>16.378546619999998</v>
      </c>
      <c r="O37" s="1282">
        <v>16.414787</v>
      </c>
      <c r="P37" s="1283">
        <v>16.34422</v>
      </c>
      <c r="Q37" s="1312">
        <f t="shared" si="0"/>
        <v>184.95028022</v>
      </c>
      <c r="R37" s="1284"/>
      <c r="S37" s="1285"/>
    </row>
    <row r="38" spans="2:19" ht="20.25" customHeight="1">
      <c r="B38" s="1315" t="s">
        <v>611</v>
      </c>
      <c r="C38" s="1282">
        <v>38.49</v>
      </c>
      <c r="D38" s="1282">
        <v>38.6</v>
      </c>
      <c r="E38" s="1282">
        <v>42</v>
      </c>
      <c r="F38" s="1282">
        <v>42</v>
      </c>
      <c r="G38" s="1282">
        <v>42.5</v>
      </c>
      <c r="H38" s="1282">
        <v>58.653588999999997</v>
      </c>
      <c r="I38" s="1282">
        <v>90.848833999999997</v>
      </c>
      <c r="J38" s="1282">
        <v>128.83343199999999</v>
      </c>
      <c r="K38" s="1282">
        <v>147.37285</v>
      </c>
      <c r="L38" s="1282">
        <v>96.809747999999999</v>
      </c>
      <c r="M38" s="1282">
        <v>178.16150200000001</v>
      </c>
      <c r="N38" s="1282">
        <v>215.47189</v>
      </c>
      <c r="O38" s="1282">
        <v>196.953014</v>
      </c>
      <c r="P38" s="1283">
        <v>196.32647600000001</v>
      </c>
      <c r="Q38" s="1312">
        <f t="shared" si="0"/>
        <v>1513.0213349999999</v>
      </c>
      <c r="R38" s="1284"/>
      <c r="S38" s="1285"/>
    </row>
    <row r="39" spans="2:19" ht="20.25" customHeight="1">
      <c r="B39" s="1314" t="s">
        <v>612</v>
      </c>
      <c r="C39" s="1282">
        <v>504.74150800000001</v>
      </c>
      <c r="D39" s="1282">
        <v>17.924866000000002</v>
      </c>
      <c r="E39" s="1282">
        <v>15.961321999999999</v>
      </c>
      <c r="F39" s="1282">
        <v>13.331351</v>
      </c>
      <c r="G39" s="1282">
        <v>19.656306000000001</v>
      </c>
      <c r="H39" s="1282">
        <v>4.244605</v>
      </c>
      <c r="I39" s="1282">
        <v>4.4143889999999999</v>
      </c>
      <c r="J39" s="1282">
        <v>18.8</v>
      </c>
      <c r="K39" s="1282">
        <v>159.46848</v>
      </c>
      <c r="L39" s="1282">
        <v>150.29965999999999</v>
      </c>
      <c r="M39" s="1282">
        <v>219.28237300000001</v>
      </c>
      <c r="N39" s="1282">
        <v>74.325669000000005</v>
      </c>
      <c r="O39" s="1282">
        <v>36.129154</v>
      </c>
      <c r="P39" s="1283">
        <v>597.644048</v>
      </c>
      <c r="Q39" s="1312">
        <f t="shared" si="0"/>
        <v>1836.223731</v>
      </c>
      <c r="R39" s="1284"/>
      <c r="S39" s="1285"/>
    </row>
    <row r="40" spans="2:19" ht="20.25" customHeight="1">
      <c r="B40" s="1314" t="s">
        <v>613</v>
      </c>
      <c r="C40" s="1282">
        <v>20.594902000000001</v>
      </c>
      <c r="D40" s="1282">
        <v>12.042195</v>
      </c>
      <c r="E40" s="1282">
        <v>5.8006099999999998</v>
      </c>
      <c r="F40" s="1282">
        <v>74.085744000000005</v>
      </c>
      <c r="G40" s="1282">
        <v>53.827401999999999</v>
      </c>
      <c r="H40" s="1282">
        <v>45.094718</v>
      </c>
      <c r="I40" s="1282">
        <v>47.857036999999998</v>
      </c>
      <c r="J40" s="1282">
        <v>79.816147999999998</v>
      </c>
      <c r="K40" s="1282">
        <v>89.785724999999999</v>
      </c>
      <c r="L40" s="1282">
        <v>86.693292999999997</v>
      </c>
      <c r="M40" s="1282">
        <v>64.276914000000005</v>
      </c>
      <c r="N40" s="1282">
        <v>116.458168</v>
      </c>
      <c r="O40" s="1282">
        <v>74.509822999999997</v>
      </c>
      <c r="P40" s="1282">
        <v>40.176966999999998</v>
      </c>
      <c r="Q40" s="1312">
        <f t="shared" si="0"/>
        <v>811.01964600000008</v>
      </c>
      <c r="R40" s="1284"/>
      <c r="S40" s="1285"/>
    </row>
    <row r="41" spans="2:19" ht="20.25" customHeight="1">
      <c r="B41" s="1316" t="s">
        <v>28</v>
      </c>
      <c r="C41" s="1317">
        <v>2567.7507991299995</v>
      </c>
      <c r="D41" s="1317">
        <v>2245.3355615999999</v>
      </c>
      <c r="E41" s="1317">
        <v>2947.9824042089995</v>
      </c>
      <c r="F41" s="1317">
        <v>2861.1478805799998</v>
      </c>
      <c r="G41" s="1317">
        <v>2867.95711944</v>
      </c>
      <c r="H41" s="1317">
        <v>3159.8508644599997</v>
      </c>
      <c r="I41" s="1317">
        <v>4266.8463660999987</v>
      </c>
      <c r="J41" s="1317">
        <v>5512.0996389399997</v>
      </c>
      <c r="K41" s="1317">
        <v>5846.8505827199988</v>
      </c>
      <c r="L41" s="1317">
        <v>6614.3796850099989</v>
      </c>
      <c r="M41" s="1317">
        <v>6858.1620760599999</v>
      </c>
      <c r="N41" s="1317">
        <v>6390.7931316799995</v>
      </c>
      <c r="O41" s="1317">
        <v>6170.2811585399995</v>
      </c>
      <c r="P41" s="1317">
        <v>6703.2094620199987</v>
      </c>
      <c r="Q41" s="1318">
        <v>65012.646730489003</v>
      </c>
      <c r="R41" s="1284"/>
      <c r="S41" s="1284"/>
    </row>
    <row r="42" spans="2:19" s="1319" customFormat="1" ht="20.25" customHeight="1">
      <c r="B42" s="1320" t="s">
        <v>670</v>
      </c>
      <c r="C42" s="1321"/>
      <c r="D42" s="1321"/>
      <c r="E42" s="1321"/>
      <c r="F42" s="1321"/>
      <c r="G42" s="1321"/>
      <c r="H42" s="1321"/>
      <c r="I42" s="1321"/>
      <c r="J42" s="1321"/>
      <c r="K42" s="1321"/>
      <c r="L42" s="1321"/>
      <c r="M42" s="1321"/>
      <c r="N42" s="1321"/>
      <c r="O42" s="1321"/>
      <c r="P42" s="1322"/>
      <c r="Q42" s="1323"/>
    </row>
    <row r="43" spans="2:19" ht="20.25" customHeight="1">
      <c r="B43" s="1281"/>
      <c r="C43" s="1288"/>
      <c r="D43" s="1288"/>
      <c r="E43" s="1288"/>
      <c r="F43" s="1288"/>
      <c r="G43" s="1288"/>
      <c r="H43" s="1288"/>
      <c r="I43" s="1288"/>
      <c r="J43" s="1288"/>
      <c r="K43" s="1288"/>
      <c r="L43" s="1288"/>
      <c r="M43" s="1288"/>
      <c r="N43" s="1288"/>
      <c r="O43" s="1288"/>
      <c r="P43" s="1289"/>
      <c r="Q43" s="1290"/>
    </row>
    <row r="44" spans="2:19" ht="20.25" customHeight="1">
      <c r="B44" s="1281"/>
      <c r="C44" s="1288"/>
      <c r="D44" s="1288"/>
      <c r="E44" s="1288"/>
      <c r="F44" s="1288"/>
      <c r="G44" s="1288"/>
      <c r="H44" s="1288"/>
      <c r="I44" s="1288"/>
      <c r="J44" s="1288"/>
      <c r="K44" s="1288"/>
      <c r="L44" s="1288"/>
      <c r="M44" s="1288"/>
      <c r="N44" s="1288"/>
      <c r="O44" s="1288"/>
      <c r="P44" s="1289"/>
      <c r="Q44" s="1290"/>
    </row>
    <row r="45" spans="2:19" ht="20.25" customHeight="1">
      <c r="B45" s="1281"/>
      <c r="C45" s="1288"/>
      <c r="D45" s="1288"/>
      <c r="E45" s="1288"/>
      <c r="F45" s="1288"/>
      <c r="G45" s="1288"/>
      <c r="H45" s="1288"/>
      <c r="I45" s="1288"/>
      <c r="J45" s="1288"/>
      <c r="K45" s="1288"/>
      <c r="L45" s="1288"/>
      <c r="M45" s="1288"/>
      <c r="N45" s="1288"/>
      <c r="O45" s="1288"/>
      <c r="P45" s="1289"/>
      <c r="Q45" s="1290"/>
    </row>
    <row r="46" spans="2:19" ht="20.25" customHeight="1">
      <c r="B46" s="1281"/>
      <c r="C46" s="1291"/>
      <c r="D46" s="1291"/>
      <c r="E46" s="1291"/>
      <c r="F46" s="1291"/>
      <c r="G46" s="1291"/>
      <c r="H46" s="1291"/>
      <c r="I46" s="1291"/>
      <c r="J46" s="1291"/>
      <c r="K46" s="1291"/>
      <c r="L46" s="1291"/>
      <c r="M46" s="1291"/>
      <c r="N46" s="1291"/>
      <c r="O46" s="1291"/>
      <c r="P46" s="1291"/>
      <c r="Q46" s="1292"/>
    </row>
    <row r="47" spans="2:19" ht="20.25" customHeight="1">
      <c r="B47" s="1293"/>
      <c r="C47" s="1294"/>
      <c r="D47" s="1294"/>
      <c r="E47" s="1294"/>
      <c r="F47" s="1294"/>
      <c r="G47" s="1294"/>
      <c r="H47" s="1294"/>
      <c r="I47" s="1294"/>
      <c r="J47" s="1294"/>
      <c r="K47" s="1294"/>
      <c r="L47" s="1294"/>
      <c r="M47" s="1294"/>
      <c r="N47" s="1294"/>
      <c r="O47" s="1294"/>
      <c r="P47" s="1295"/>
      <c r="Q47" s="1290"/>
    </row>
    <row r="48" spans="2:19" ht="20.25" customHeight="1">
      <c r="B48" s="1286"/>
      <c r="C48" s="1288"/>
      <c r="D48" s="1288"/>
      <c r="E48" s="1288"/>
      <c r="F48" s="1288"/>
      <c r="G48" s="1288"/>
      <c r="H48" s="1288"/>
      <c r="I48" s="1288"/>
      <c r="J48" s="1288"/>
      <c r="K48" s="1288"/>
      <c r="L48" s="1288"/>
      <c r="M48" s="1288"/>
      <c r="N48" s="1288"/>
      <c r="O48" s="1288"/>
      <c r="P48" s="1289"/>
      <c r="Q48" s="1290"/>
    </row>
    <row r="49" spans="2:17" ht="20.25" customHeight="1">
      <c r="B49" s="1281"/>
      <c r="C49" s="1288"/>
      <c r="D49" s="1288"/>
      <c r="E49" s="1288"/>
      <c r="F49" s="1288"/>
      <c r="G49" s="1288"/>
      <c r="H49" s="1288"/>
      <c r="I49" s="1288"/>
      <c r="J49" s="1288"/>
      <c r="K49" s="1288"/>
      <c r="L49" s="1288"/>
      <c r="M49" s="1288"/>
      <c r="N49" s="1288"/>
      <c r="O49" s="1288"/>
      <c r="P49" s="1289"/>
      <c r="Q49" s="1290"/>
    </row>
    <row r="50" spans="2:17" ht="20.25" customHeight="1">
      <c r="B50" s="1281"/>
      <c r="C50" s="1291"/>
      <c r="D50" s="1291"/>
      <c r="E50" s="1291"/>
      <c r="F50" s="1291"/>
      <c r="G50" s="1291"/>
      <c r="H50" s="1291"/>
      <c r="I50" s="1291"/>
      <c r="J50" s="1291"/>
      <c r="K50" s="1291"/>
      <c r="L50" s="1291"/>
      <c r="M50" s="1291"/>
      <c r="N50" s="1291"/>
      <c r="O50" s="1291"/>
      <c r="P50" s="1291"/>
      <c r="Q50" s="1292"/>
    </row>
    <row r="51" spans="2:17" ht="20.25" customHeight="1">
      <c r="B51" s="1293"/>
      <c r="C51" s="1294"/>
      <c r="D51" s="1294"/>
      <c r="E51" s="1294"/>
      <c r="F51" s="1294"/>
      <c r="G51" s="1294"/>
      <c r="H51" s="1294"/>
      <c r="I51" s="1294"/>
      <c r="J51" s="1294"/>
      <c r="K51" s="1294"/>
      <c r="L51" s="1294"/>
      <c r="M51" s="1294"/>
      <c r="N51" s="1294"/>
      <c r="O51" s="1294"/>
      <c r="P51" s="1295"/>
      <c r="Q51" s="1290"/>
    </row>
    <row r="52" spans="2:17" ht="20.25" customHeight="1">
      <c r="B52" s="1286"/>
      <c r="C52" s="1288"/>
      <c r="D52" s="1288"/>
      <c r="E52" s="1288"/>
      <c r="F52" s="1288"/>
      <c r="G52" s="1288"/>
      <c r="H52" s="1288"/>
      <c r="I52" s="1288"/>
      <c r="J52" s="1288"/>
      <c r="K52" s="1288"/>
      <c r="L52" s="1288"/>
      <c r="M52" s="1288"/>
      <c r="N52" s="1288"/>
      <c r="O52" s="1288"/>
      <c r="P52" s="1289"/>
      <c r="Q52" s="1290"/>
    </row>
    <row r="53" spans="2:17" ht="20.25" customHeight="1">
      <c r="B53" s="1281"/>
      <c r="C53" s="1288"/>
      <c r="D53" s="1288"/>
      <c r="E53" s="1288"/>
      <c r="F53" s="1288"/>
      <c r="G53" s="1288"/>
      <c r="H53" s="1288"/>
      <c r="I53" s="1288"/>
      <c r="J53" s="1288"/>
      <c r="K53" s="1288"/>
      <c r="L53" s="1288"/>
      <c r="M53" s="1288"/>
      <c r="N53" s="1288"/>
      <c r="O53" s="1288"/>
      <c r="P53" s="1289"/>
      <c r="Q53" s="1290"/>
    </row>
    <row r="54" spans="2:17" ht="20.25" customHeight="1">
      <c r="B54" s="1281"/>
      <c r="C54" s="1288"/>
      <c r="D54" s="1288"/>
      <c r="E54" s="1288"/>
      <c r="F54" s="1288"/>
      <c r="G54" s="1288"/>
      <c r="H54" s="1288"/>
      <c r="I54" s="1288"/>
      <c r="J54" s="1288"/>
      <c r="K54" s="1288"/>
      <c r="L54" s="1288"/>
      <c r="M54" s="1288"/>
      <c r="N54" s="1288"/>
      <c r="O54" s="1288"/>
      <c r="P54" s="1289"/>
      <c r="Q54" s="1290"/>
    </row>
    <row r="55" spans="2:17" ht="20.25" customHeight="1">
      <c r="B55" s="1281"/>
      <c r="C55" s="1288"/>
      <c r="D55" s="1288"/>
      <c r="E55" s="1288"/>
      <c r="F55" s="1288"/>
      <c r="G55" s="1288"/>
      <c r="H55" s="1288"/>
      <c r="I55" s="1288"/>
      <c r="J55" s="1288"/>
      <c r="K55" s="1288"/>
      <c r="L55" s="1288"/>
      <c r="M55" s="1288"/>
      <c r="N55" s="1288"/>
      <c r="O55" s="1288"/>
      <c r="P55" s="1289"/>
      <c r="Q55" s="1290"/>
    </row>
    <row r="56" spans="2:17" ht="20.25" customHeight="1">
      <c r="B56" s="1281"/>
      <c r="C56" s="1291"/>
      <c r="D56" s="1291"/>
      <c r="E56" s="1291"/>
      <c r="F56" s="1291"/>
      <c r="G56" s="1291"/>
      <c r="H56" s="1291"/>
      <c r="I56" s="1291"/>
      <c r="J56" s="1291"/>
      <c r="K56" s="1291"/>
      <c r="L56" s="1291"/>
      <c r="M56" s="1291"/>
      <c r="N56" s="1291"/>
      <c r="O56" s="1291"/>
      <c r="P56" s="1291"/>
      <c r="Q56" s="1292"/>
    </row>
    <row r="57" spans="2:17" ht="20.25" customHeight="1">
      <c r="B57" s="1293"/>
      <c r="C57" s="1294"/>
      <c r="D57" s="1294"/>
      <c r="E57" s="1294"/>
      <c r="F57" s="1294"/>
      <c r="G57" s="1294"/>
      <c r="H57" s="1294"/>
      <c r="I57" s="1294"/>
      <c r="J57" s="1294"/>
      <c r="K57" s="1294"/>
      <c r="L57" s="1294"/>
      <c r="M57" s="1294"/>
      <c r="N57" s="1294"/>
      <c r="O57" s="1294"/>
      <c r="P57" s="1295"/>
      <c r="Q57" s="1290"/>
    </row>
    <row r="58" spans="2:17" ht="20.25" customHeight="1">
      <c r="B58" s="1286"/>
      <c r="C58" s="1288"/>
      <c r="D58" s="1288"/>
      <c r="E58" s="1288"/>
      <c r="F58" s="1288"/>
      <c r="G58" s="1288"/>
      <c r="H58" s="1288"/>
      <c r="I58" s="1288"/>
      <c r="J58" s="1288"/>
      <c r="K58" s="1288"/>
      <c r="L58" s="1288"/>
      <c r="M58" s="1288"/>
      <c r="N58" s="1288"/>
      <c r="O58" s="1288"/>
      <c r="P58" s="1289"/>
      <c r="Q58" s="1290"/>
    </row>
    <row r="59" spans="2:17" ht="20.25" customHeight="1">
      <c r="B59" s="1281"/>
      <c r="C59" s="1288"/>
      <c r="D59" s="1288"/>
      <c r="E59" s="1288"/>
      <c r="F59" s="1288"/>
      <c r="G59" s="1288"/>
      <c r="H59" s="1288"/>
      <c r="I59" s="1288"/>
      <c r="J59" s="1288"/>
      <c r="K59" s="1288"/>
      <c r="L59" s="1288"/>
      <c r="M59" s="1288"/>
      <c r="N59" s="1288"/>
      <c r="O59" s="1288"/>
      <c r="P59" s="1289"/>
      <c r="Q59" s="1290"/>
    </row>
    <row r="60" spans="2:17" ht="20.25" customHeight="1">
      <c r="B60" s="1281"/>
      <c r="C60" s="1291"/>
      <c r="D60" s="1291"/>
      <c r="E60" s="1291"/>
      <c r="F60" s="1291"/>
      <c r="G60" s="1291"/>
      <c r="H60" s="1291"/>
      <c r="I60" s="1291"/>
      <c r="J60" s="1291"/>
      <c r="K60" s="1291"/>
      <c r="L60" s="1291"/>
      <c r="M60" s="1291"/>
      <c r="N60" s="1291"/>
      <c r="O60" s="1291"/>
      <c r="P60" s="1291"/>
      <c r="Q60" s="1292"/>
    </row>
    <row r="61" spans="2:17" ht="20.25" customHeight="1">
      <c r="B61" s="1286"/>
      <c r="C61" s="1288"/>
      <c r="D61" s="1288"/>
      <c r="E61" s="1288"/>
      <c r="F61" s="1288"/>
      <c r="G61" s="1288"/>
      <c r="H61" s="1288"/>
      <c r="I61" s="1288"/>
      <c r="J61" s="1288"/>
      <c r="K61" s="1288"/>
      <c r="L61" s="1288"/>
      <c r="M61" s="1288"/>
      <c r="N61" s="1288"/>
      <c r="O61" s="1288"/>
      <c r="P61" s="1289"/>
      <c r="Q61" s="1290"/>
    </row>
    <row r="62" spans="2:17" ht="20.25" customHeight="1">
      <c r="B62" s="1286"/>
      <c r="C62" s="1288"/>
      <c r="D62" s="1288"/>
      <c r="E62" s="1288"/>
      <c r="F62" s="1288"/>
      <c r="G62" s="1288"/>
      <c r="H62" s="1288"/>
      <c r="I62" s="1288"/>
      <c r="J62" s="1288"/>
      <c r="K62" s="1288"/>
      <c r="L62" s="1288"/>
      <c r="M62" s="1288"/>
      <c r="N62" s="1288"/>
      <c r="O62" s="1288"/>
      <c r="P62" s="1289"/>
      <c r="Q62" s="1290"/>
    </row>
    <row r="63" spans="2:17">
      <c r="B63" s="1296"/>
      <c r="C63" s="1297"/>
      <c r="D63" s="1297"/>
      <c r="E63" s="1297"/>
      <c r="F63" s="1297"/>
      <c r="G63" s="1297"/>
      <c r="H63" s="1297"/>
      <c r="I63" s="1297"/>
      <c r="J63" s="1297"/>
      <c r="K63" s="1297"/>
      <c r="L63" s="1297"/>
      <c r="M63" s="1297"/>
      <c r="N63" s="1297"/>
      <c r="O63" s="1297"/>
      <c r="P63" s="1298"/>
      <c r="Q63" s="1299"/>
    </row>
    <row r="64" spans="2:17" ht="20.25" customHeight="1">
      <c r="B64" s="1286"/>
      <c r="C64" s="1288"/>
      <c r="D64" s="1288"/>
      <c r="E64" s="1288"/>
      <c r="F64" s="1288"/>
      <c r="G64" s="1288"/>
      <c r="H64" s="1288"/>
      <c r="I64" s="1288"/>
      <c r="J64" s="1288"/>
      <c r="K64" s="1288"/>
      <c r="L64" s="1288"/>
      <c r="M64" s="1288"/>
      <c r="N64" s="1288"/>
      <c r="O64" s="1288"/>
      <c r="P64" s="1289"/>
      <c r="Q64" s="1290"/>
    </row>
    <row r="65" spans="2:17" ht="24.75" customHeight="1">
      <c r="B65" s="1296"/>
      <c r="C65" s="1300"/>
      <c r="D65" s="1300"/>
      <c r="E65" s="1300"/>
      <c r="F65" s="1300"/>
      <c r="G65" s="1300"/>
      <c r="H65" s="1300"/>
      <c r="I65" s="1300"/>
      <c r="J65" s="1300"/>
      <c r="K65" s="1300"/>
      <c r="L65" s="1300"/>
      <c r="M65" s="1300"/>
      <c r="N65" s="1300"/>
      <c r="O65" s="1300"/>
      <c r="P65" s="1300"/>
      <c r="Q65" s="1301"/>
    </row>
    <row r="66" spans="2:17" ht="18" customHeight="1">
      <c r="B66" s="1296" t="s">
        <v>614</v>
      </c>
      <c r="C66" s="1300"/>
      <c r="D66" s="1300"/>
      <c r="E66" s="1300"/>
      <c r="F66" s="1300"/>
      <c r="G66" s="1300"/>
      <c r="H66" s="1300"/>
      <c r="I66" s="1300"/>
      <c r="J66" s="1300"/>
      <c r="K66" s="1300"/>
      <c r="L66" s="1300"/>
      <c r="M66" s="1300"/>
      <c r="N66" s="1300"/>
      <c r="O66" s="1300"/>
      <c r="P66" s="1300"/>
      <c r="Q66" s="1301"/>
    </row>
    <row r="67" spans="2:17">
      <c r="B67" s="1302" t="s">
        <v>615</v>
      </c>
    </row>
    <row r="69" spans="2:17" ht="28.5" customHeight="1">
      <c r="B69" s="1303"/>
      <c r="C69" s="1304"/>
      <c r="D69" s="1304"/>
      <c r="E69" s="1304"/>
      <c r="F69" s="1304"/>
      <c r="G69" s="1304"/>
      <c r="H69" s="1305"/>
      <c r="I69" s="1305"/>
      <c r="J69" s="1305"/>
      <c r="K69" s="1305"/>
      <c r="L69" s="1305"/>
      <c r="M69" s="1305"/>
      <c r="N69" s="1305"/>
      <c r="O69" s="1305"/>
    </row>
    <row r="70" spans="2:17">
      <c r="B70" s="1303"/>
      <c r="C70" s="1304"/>
      <c r="D70" s="1304"/>
      <c r="E70" s="1304"/>
      <c r="F70" s="1304"/>
      <c r="G70" s="1304"/>
      <c r="H70" s="1305"/>
      <c r="I70" s="1305"/>
      <c r="J70" s="1305"/>
      <c r="K70" s="1305"/>
      <c r="L70" s="1305"/>
      <c r="M70" s="1305"/>
      <c r="N70" s="1305"/>
      <c r="O70" s="1305"/>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A03B7-4B72-4CD8-918A-967CA046153B}">
  <dimension ref="B5:Q46"/>
  <sheetViews>
    <sheetView showGridLines="0" topLeftCell="A7" workbookViewId="0">
      <selection activeCell="E31" sqref="E31"/>
    </sheetView>
  </sheetViews>
  <sheetFormatPr baseColWidth="10" defaultRowHeight="18"/>
  <cols>
    <col min="1" max="1" width="11.42578125" style="1277"/>
    <col min="2" max="2" width="27.7109375" style="1278" customWidth="1"/>
    <col min="3" max="7" width="13.7109375" style="1279" customWidth="1"/>
    <col min="8" max="15" width="13.7109375" style="1280" customWidth="1"/>
    <col min="16" max="16" width="13.7109375" style="1277" customWidth="1"/>
    <col min="17" max="17" width="26.7109375" style="1277" customWidth="1"/>
    <col min="18" max="255" width="11.42578125" style="1277"/>
    <col min="256" max="256" width="58.28515625" style="1277" customWidth="1"/>
    <col min="257" max="261" width="13" style="1277" customWidth="1"/>
    <col min="262" max="262" width="45.28515625" style="1277" customWidth="1"/>
    <col min="263" max="511" width="11.42578125" style="1277"/>
    <col min="512" max="512" width="58.28515625" style="1277" customWidth="1"/>
    <col min="513" max="517" width="13" style="1277" customWidth="1"/>
    <col min="518" max="518" width="45.28515625" style="1277" customWidth="1"/>
    <col min="519" max="767" width="11.42578125" style="1277"/>
    <col min="768" max="768" width="58.28515625" style="1277" customWidth="1"/>
    <col min="769" max="773" width="13" style="1277" customWidth="1"/>
    <col min="774" max="774" width="45.28515625" style="1277" customWidth="1"/>
    <col min="775" max="1023" width="11.42578125" style="1277"/>
    <col min="1024" max="1024" width="58.28515625" style="1277" customWidth="1"/>
    <col min="1025" max="1029" width="13" style="1277" customWidth="1"/>
    <col min="1030" max="1030" width="45.28515625" style="1277" customWidth="1"/>
    <col min="1031" max="1279" width="11.42578125" style="1277"/>
    <col min="1280" max="1280" width="58.28515625" style="1277" customWidth="1"/>
    <col min="1281" max="1285" width="13" style="1277" customWidth="1"/>
    <col min="1286" max="1286" width="45.28515625" style="1277" customWidth="1"/>
    <col min="1287" max="1535" width="11.42578125" style="1277"/>
    <col min="1536" max="1536" width="58.28515625" style="1277" customWidth="1"/>
    <col min="1537" max="1541" width="13" style="1277" customWidth="1"/>
    <col min="1542" max="1542" width="45.28515625" style="1277" customWidth="1"/>
    <col min="1543" max="1791" width="11.42578125" style="1277"/>
    <col min="1792" max="1792" width="58.28515625" style="1277" customWidth="1"/>
    <col min="1793" max="1797" width="13" style="1277" customWidth="1"/>
    <col min="1798" max="1798" width="45.28515625" style="1277" customWidth="1"/>
    <col min="1799" max="2047" width="11.42578125" style="1277"/>
    <col min="2048" max="2048" width="58.28515625" style="1277" customWidth="1"/>
    <col min="2049" max="2053" width="13" style="1277" customWidth="1"/>
    <col min="2054" max="2054" width="45.28515625" style="1277" customWidth="1"/>
    <col min="2055" max="2303" width="11.42578125" style="1277"/>
    <col min="2304" max="2304" width="58.28515625" style="1277" customWidth="1"/>
    <col min="2305" max="2309" width="13" style="1277" customWidth="1"/>
    <col min="2310" max="2310" width="45.28515625" style="1277" customWidth="1"/>
    <col min="2311" max="2559" width="11.42578125" style="1277"/>
    <col min="2560" max="2560" width="58.28515625" style="1277" customWidth="1"/>
    <col min="2561" max="2565" width="13" style="1277" customWidth="1"/>
    <col min="2566" max="2566" width="45.28515625" style="1277" customWidth="1"/>
    <col min="2567" max="2815" width="11.42578125" style="1277"/>
    <col min="2816" max="2816" width="58.28515625" style="1277" customWidth="1"/>
    <col min="2817" max="2821" width="13" style="1277" customWidth="1"/>
    <col min="2822" max="2822" width="45.28515625" style="1277" customWidth="1"/>
    <col min="2823" max="3071" width="11.42578125" style="1277"/>
    <col min="3072" max="3072" width="58.28515625" style="1277" customWidth="1"/>
    <col min="3073" max="3077" width="13" style="1277" customWidth="1"/>
    <col min="3078" max="3078" width="45.28515625" style="1277" customWidth="1"/>
    <col min="3079" max="3327" width="11.42578125" style="1277"/>
    <col min="3328" max="3328" width="58.28515625" style="1277" customWidth="1"/>
    <col min="3329" max="3333" width="13" style="1277" customWidth="1"/>
    <col min="3334" max="3334" width="45.28515625" style="1277" customWidth="1"/>
    <col min="3335" max="3583" width="11.42578125" style="1277"/>
    <col min="3584" max="3584" width="58.28515625" style="1277" customWidth="1"/>
    <col min="3585" max="3589" width="13" style="1277" customWidth="1"/>
    <col min="3590" max="3590" width="45.28515625" style="1277" customWidth="1"/>
    <col min="3591" max="3839" width="11.42578125" style="1277"/>
    <col min="3840" max="3840" width="58.28515625" style="1277" customWidth="1"/>
    <col min="3841" max="3845" width="13" style="1277" customWidth="1"/>
    <col min="3846" max="3846" width="45.28515625" style="1277" customWidth="1"/>
    <col min="3847" max="4095" width="11.42578125" style="1277"/>
    <col min="4096" max="4096" width="58.28515625" style="1277" customWidth="1"/>
    <col min="4097" max="4101" width="13" style="1277" customWidth="1"/>
    <col min="4102" max="4102" width="45.28515625" style="1277" customWidth="1"/>
    <col min="4103" max="4351" width="11.42578125" style="1277"/>
    <col min="4352" max="4352" width="58.28515625" style="1277" customWidth="1"/>
    <col min="4353" max="4357" width="13" style="1277" customWidth="1"/>
    <col min="4358" max="4358" width="45.28515625" style="1277" customWidth="1"/>
    <col min="4359" max="4607" width="11.42578125" style="1277"/>
    <col min="4608" max="4608" width="58.28515625" style="1277" customWidth="1"/>
    <col min="4609" max="4613" width="13" style="1277" customWidth="1"/>
    <col min="4614" max="4614" width="45.28515625" style="1277" customWidth="1"/>
    <col min="4615" max="4863" width="11.42578125" style="1277"/>
    <col min="4864" max="4864" width="58.28515625" style="1277" customWidth="1"/>
    <col min="4865" max="4869" width="13" style="1277" customWidth="1"/>
    <col min="4870" max="4870" width="45.28515625" style="1277" customWidth="1"/>
    <col min="4871" max="5119" width="11.42578125" style="1277"/>
    <col min="5120" max="5120" width="58.28515625" style="1277" customWidth="1"/>
    <col min="5121" max="5125" width="13" style="1277" customWidth="1"/>
    <col min="5126" max="5126" width="45.28515625" style="1277" customWidth="1"/>
    <col min="5127" max="5375" width="11.42578125" style="1277"/>
    <col min="5376" max="5376" width="58.28515625" style="1277" customWidth="1"/>
    <col min="5377" max="5381" width="13" style="1277" customWidth="1"/>
    <col min="5382" max="5382" width="45.28515625" style="1277" customWidth="1"/>
    <col min="5383" max="5631" width="11.42578125" style="1277"/>
    <col min="5632" max="5632" width="58.28515625" style="1277" customWidth="1"/>
    <col min="5633" max="5637" width="13" style="1277" customWidth="1"/>
    <col min="5638" max="5638" width="45.28515625" style="1277" customWidth="1"/>
    <col min="5639" max="5887" width="11.42578125" style="1277"/>
    <col min="5888" max="5888" width="58.28515625" style="1277" customWidth="1"/>
    <col min="5889" max="5893" width="13" style="1277" customWidth="1"/>
    <col min="5894" max="5894" width="45.28515625" style="1277" customWidth="1"/>
    <col min="5895" max="6143" width="11.42578125" style="1277"/>
    <col min="6144" max="6144" width="58.28515625" style="1277" customWidth="1"/>
    <col min="6145" max="6149" width="13" style="1277" customWidth="1"/>
    <col min="6150" max="6150" width="45.28515625" style="1277" customWidth="1"/>
    <col min="6151" max="6399" width="11.42578125" style="1277"/>
    <col min="6400" max="6400" width="58.28515625" style="1277" customWidth="1"/>
    <col min="6401" max="6405" width="13" style="1277" customWidth="1"/>
    <col min="6406" max="6406" width="45.28515625" style="1277" customWidth="1"/>
    <col min="6407" max="6655" width="11.42578125" style="1277"/>
    <col min="6656" max="6656" width="58.28515625" style="1277" customWidth="1"/>
    <col min="6657" max="6661" width="13" style="1277" customWidth="1"/>
    <col min="6662" max="6662" width="45.28515625" style="1277" customWidth="1"/>
    <col min="6663" max="6911" width="11.42578125" style="1277"/>
    <col min="6912" max="6912" width="58.28515625" style="1277" customWidth="1"/>
    <col min="6913" max="6917" width="13" style="1277" customWidth="1"/>
    <col min="6918" max="6918" width="45.28515625" style="1277" customWidth="1"/>
    <col min="6919" max="7167" width="11.42578125" style="1277"/>
    <col min="7168" max="7168" width="58.28515625" style="1277" customWidth="1"/>
    <col min="7169" max="7173" width="13" style="1277" customWidth="1"/>
    <col min="7174" max="7174" width="45.28515625" style="1277" customWidth="1"/>
    <col min="7175" max="7423" width="11.42578125" style="1277"/>
    <col min="7424" max="7424" width="58.28515625" style="1277" customWidth="1"/>
    <col min="7425" max="7429" width="13" style="1277" customWidth="1"/>
    <col min="7430" max="7430" width="45.28515625" style="1277" customWidth="1"/>
    <col min="7431" max="7679" width="11.42578125" style="1277"/>
    <col min="7680" max="7680" width="58.28515625" style="1277" customWidth="1"/>
    <col min="7681" max="7685" width="13" style="1277" customWidth="1"/>
    <col min="7686" max="7686" width="45.28515625" style="1277" customWidth="1"/>
    <col min="7687" max="7935" width="11.42578125" style="1277"/>
    <col min="7936" max="7936" width="58.28515625" style="1277" customWidth="1"/>
    <col min="7937" max="7941" width="13" style="1277" customWidth="1"/>
    <col min="7942" max="7942" width="45.28515625" style="1277" customWidth="1"/>
    <col min="7943" max="8191" width="11.42578125" style="1277"/>
    <col min="8192" max="8192" width="58.28515625" style="1277" customWidth="1"/>
    <col min="8193" max="8197" width="13" style="1277" customWidth="1"/>
    <col min="8198" max="8198" width="45.28515625" style="1277" customWidth="1"/>
    <col min="8199" max="8447" width="11.42578125" style="1277"/>
    <col min="8448" max="8448" width="58.28515625" style="1277" customWidth="1"/>
    <col min="8449" max="8453" width="13" style="1277" customWidth="1"/>
    <col min="8454" max="8454" width="45.28515625" style="1277" customWidth="1"/>
    <col min="8455" max="8703" width="11.42578125" style="1277"/>
    <col min="8704" max="8704" width="58.28515625" style="1277" customWidth="1"/>
    <col min="8705" max="8709" width="13" style="1277" customWidth="1"/>
    <col min="8710" max="8710" width="45.28515625" style="1277" customWidth="1"/>
    <col min="8711" max="8959" width="11.42578125" style="1277"/>
    <col min="8960" max="8960" width="58.28515625" style="1277" customWidth="1"/>
    <col min="8961" max="8965" width="13" style="1277" customWidth="1"/>
    <col min="8966" max="8966" width="45.28515625" style="1277" customWidth="1"/>
    <col min="8967" max="9215" width="11.42578125" style="1277"/>
    <col min="9216" max="9216" width="58.28515625" style="1277" customWidth="1"/>
    <col min="9217" max="9221" width="13" style="1277" customWidth="1"/>
    <col min="9222" max="9222" width="45.28515625" style="1277" customWidth="1"/>
    <col min="9223" max="9471" width="11.42578125" style="1277"/>
    <col min="9472" max="9472" width="58.28515625" style="1277" customWidth="1"/>
    <col min="9473" max="9477" width="13" style="1277" customWidth="1"/>
    <col min="9478" max="9478" width="45.28515625" style="1277" customWidth="1"/>
    <col min="9479" max="9727" width="11.42578125" style="1277"/>
    <col min="9728" max="9728" width="58.28515625" style="1277" customWidth="1"/>
    <col min="9729" max="9733" width="13" style="1277" customWidth="1"/>
    <col min="9734" max="9734" width="45.28515625" style="1277" customWidth="1"/>
    <col min="9735" max="9983" width="11.42578125" style="1277"/>
    <col min="9984" max="9984" width="58.28515625" style="1277" customWidth="1"/>
    <col min="9985" max="9989" width="13" style="1277" customWidth="1"/>
    <col min="9990" max="9990" width="45.28515625" style="1277" customWidth="1"/>
    <col min="9991" max="10239" width="11.42578125" style="1277"/>
    <col min="10240" max="10240" width="58.28515625" style="1277" customWidth="1"/>
    <col min="10241" max="10245" width="13" style="1277" customWidth="1"/>
    <col min="10246" max="10246" width="45.28515625" style="1277" customWidth="1"/>
    <col min="10247" max="10495" width="11.42578125" style="1277"/>
    <col min="10496" max="10496" width="58.28515625" style="1277" customWidth="1"/>
    <col min="10497" max="10501" width="13" style="1277" customWidth="1"/>
    <col min="10502" max="10502" width="45.28515625" style="1277" customWidth="1"/>
    <col min="10503" max="10751" width="11.42578125" style="1277"/>
    <col min="10752" max="10752" width="58.28515625" style="1277" customWidth="1"/>
    <col min="10753" max="10757" width="13" style="1277" customWidth="1"/>
    <col min="10758" max="10758" width="45.28515625" style="1277" customWidth="1"/>
    <col min="10759" max="11007" width="11.42578125" style="1277"/>
    <col min="11008" max="11008" width="58.28515625" style="1277" customWidth="1"/>
    <col min="11009" max="11013" width="13" style="1277" customWidth="1"/>
    <col min="11014" max="11014" width="45.28515625" style="1277" customWidth="1"/>
    <col min="11015" max="11263" width="11.42578125" style="1277"/>
    <col min="11264" max="11264" width="58.28515625" style="1277" customWidth="1"/>
    <col min="11265" max="11269" width="13" style="1277" customWidth="1"/>
    <col min="11270" max="11270" width="45.28515625" style="1277" customWidth="1"/>
    <col min="11271" max="11519" width="11.42578125" style="1277"/>
    <col min="11520" max="11520" width="58.28515625" style="1277" customWidth="1"/>
    <col min="11521" max="11525" width="13" style="1277" customWidth="1"/>
    <col min="11526" max="11526" width="45.28515625" style="1277" customWidth="1"/>
    <col min="11527" max="11775" width="11.42578125" style="1277"/>
    <col min="11776" max="11776" width="58.28515625" style="1277" customWidth="1"/>
    <col min="11777" max="11781" width="13" style="1277" customWidth="1"/>
    <col min="11782" max="11782" width="45.28515625" style="1277" customWidth="1"/>
    <col min="11783" max="12031" width="11.42578125" style="1277"/>
    <col min="12032" max="12032" width="58.28515625" style="1277" customWidth="1"/>
    <col min="12033" max="12037" width="13" style="1277" customWidth="1"/>
    <col min="12038" max="12038" width="45.28515625" style="1277" customWidth="1"/>
    <col min="12039" max="12287" width="11.42578125" style="1277"/>
    <col min="12288" max="12288" width="58.28515625" style="1277" customWidth="1"/>
    <col min="12289" max="12293" width="13" style="1277" customWidth="1"/>
    <col min="12294" max="12294" width="45.28515625" style="1277" customWidth="1"/>
    <col min="12295" max="12543" width="11.42578125" style="1277"/>
    <col min="12544" max="12544" width="58.28515625" style="1277" customWidth="1"/>
    <col min="12545" max="12549" width="13" style="1277" customWidth="1"/>
    <col min="12550" max="12550" width="45.28515625" style="1277" customWidth="1"/>
    <col min="12551" max="12799" width="11.42578125" style="1277"/>
    <col min="12800" max="12800" width="58.28515625" style="1277" customWidth="1"/>
    <col min="12801" max="12805" width="13" style="1277" customWidth="1"/>
    <col min="12806" max="12806" width="45.28515625" style="1277" customWidth="1"/>
    <col min="12807" max="13055" width="11.42578125" style="1277"/>
    <col min="13056" max="13056" width="58.28515625" style="1277" customWidth="1"/>
    <col min="13057" max="13061" width="13" style="1277" customWidth="1"/>
    <col min="13062" max="13062" width="45.28515625" style="1277" customWidth="1"/>
    <col min="13063" max="13311" width="11.42578125" style="1277"/>
    <col min="13312" max="13312" width="58.28515625" style="1277" customWidth="1"/>
    <col min="13313" max="13317" width="13" style="1277" customWidth="1"/>
    <col min="13318" max="13318" width="45.28515625" style="1277" customWidth="1"/>
    <col min="13319" max="13567" width="11.42578125" style="1277"/>
    <col min="13568" max="13568" width="58.28515625" style="1277" customWidth="1"/>
    <col min="13569" max="13573" width="13" style="1277" customWidth="1"/>
    <col min="13574" max="13574" width="45.28515625" style="1277" customWidth="1"/>
    <col min="13575" max="13823" width="11.42578125" style="1277"/>
    <col min="13824" max="13824" width="58.28515625" style="1277" customWidth="1"/>
    <col min="13825" max="13829" width="13" style="1277" customWidth="1"/>
    <col min="13830" max="13830" width="45.28515625" style="1277" customWidth="1"/>
    <col min="13831" max="14079" width="11.42578125" style="1277"/>
    <col min="14080" max="14080" width="58.28515625" style="1277" customWidth="1"/>
    <col min="14081" max="14085" width="13" style="1277" customWidth="1"/>
    <col min="14086" max="14086" width="45.28515625" style="1277" customWidth="1"/>
    <col min="14087" max="14335" width="11.42578125" style="1277"/>
    <col min="14336" max="14336" width="58.28515625" style="1277" customWidth="1"/>
    <col min="14337" max="14341" width="13" style="1277" customWidth="1"/>
    <col min="14342" max="14342" width="45.28515625" style="1277" customWidth="1"/>
    <col min="14343" max="14591" width="11.42578125" style="1277"/>
    <col min="14592" max="14592" width="58.28515625" style="1277" customWidth="1"/>
    <col min="14593" max="14597" width="13" style="1277" customWidth="1"/>
    <col min="14598" max="14598" width="45.28515625" style="1277" customWidth="1"/>
    <col min="14599" max="14847" width="11.42578125" style="1277"/>
    <col min="14848" max="14848" width="58.28515625" style="1277" customWidth="1"/>
    <col min="14849" max="14853" width="13" style="1277" customWidth="1"/>
    <col min="14854" max="14854" width="45.28515625" style="1277" customWidth="1"/>
    <col min="14855" max="15103" width="11.42578125" style="1277"/>
    <col min="15104" max="15104" width="58.28515625" style="1277" customWidth="1"/>
    <col min="15105" max="15109" width="13" style="1277" customWidth="1"/>
    <col min="15110" max="15110" width="45.28515625" style="1277" customWidth="1"/>
    <col min="15111" max="15359" width="11.42578125" style="1277"/>
    <col min="15360" max="15360" width="58.28515625" style="1277" customWidth="1"/>
    <col min="15361" max="15365" width="13" style="1277" customWidth="1"/>
    <col min="15366" max="15366" width="45.28515625" style="1277" customWidth="1"/>
    <col min="15367" max="15615" width="11.42578125" style="1277"/>
    <col min="15616" max="15616" width="58.28515625" style="1277" customWidth="1"/>
    <col min="15617" max="15621" width="13" style="1277" customWidth="1"/>
    <col min="15622" max="15622" width="45.28515625" style="1277" customWidth="1"/>
    <col min="15623" max="15871" width="11.42578125" style="1277"/>
    <col min="15872" max="15872" width="58.28515625" style="1277" customWidth="1"/>
    <col min="15873" max="15877" width="13" style="1277" customWidth="1"/>
    <col min="15878" max="15878" width="45.28515625" style="1277" customWidth="1"/>
    <col min="15879" max="16127" width="11.42578125" style="1277"/>
    <col min="16128" max="16128" width="58.28515625" style="1277" customWidth="1"/>
    <col min="16129" max="16133" width="13" style="1277" customWidth="1"/>
    <col min="16134" max="16134" width="45.28515625" style="1277" customWidth="1"/>
    <col min="16135" max="16384" width="11.42578125" style="1277"/>
  </cols>
  <sheetData>
    <row r="5" spans="2:17">
      <c r="B5" s="598" t="s">
        <v>619</v>
      </c>
      <c r="C5" s="597"/>
      <c r="D5" s="597"/>
      <c r="E5" s="597"/>
      <c r="F5" s="597"/>
      <c r="G5" s="597"/>
      <c r="H5" s="597"/>
      <c r="I5" s="597"/>
      <c r="J5" s="597"/>
      <c r="K5" s="597"/>
      <c r="L5" s="597"/>
      <c r="M5" s="597"/>
      <c r="N5" s="597"/>
      <c r="O5" s="597"/>
      <c r="P5" s="597"/>
      <c r="Q5" s="599"/>
    </row>
    <row r="6" spans="2:17">
      <c r="B6" s="600" t="s">
        <v>575</v>
      </c>
      <c r="C6" s="601"/>
      <c r="D6" s="601"/>
      <c r="E6" s="601"/>
      <c r="F6" s="601"/>
      <c r="G6" s="601"/>
      <c r="H6" s="601"/>
      <c r="I6" s="601"/>
      <c r="J6" s="601"/>
      <c r="K6" s="601"/>
      <c r="L6" s="601"/>
      <c r="M6" s="601"/>
      <c r="N6" s="601"/>
      <c r="O6" s="601"/>
      <c r="P6" s="601"/>
      <c r="Q6" s="602"/>
    </row>
    <row r="7" spans="2:17">
      <c r="B7" s="1324"/>
    </row>
    <row r="8" spans="2:17">
      <c r="B8" s="1100" t="s">
        <v>580</v>
      </c>
      <c r="C8" s="1098">
        <v>2009</v>
      </c>
      <c r="D8" s="1098">
        <v>2010</v>
      </c>
      <c r="E8" s="1098">
        <v>2011</v>
      </c>
      <c r="F8" s="1098">
        <v>2012</v>
      </c>
      <c r="G8" s="1098">
        <v>2013</v>
      </c>
      <c r="H8" s="1098">
        <v>2014</v>
      </c>
      <c r="I8" s="1098">
        <v>2015</v>
      </c>
      <c r="J8" s="1098">
        <v>2016</v>
      </c>
      <c r="K8" s="1098">
        <v>2017</v>
      </c>
      <c r="L8" s="1098">
        <v>2018</v>
      </c>
      <c r="M8" s="1098">
        <v>2019</v>
      </c>
      <c r="N8" s="1098">
        <v>2020</v>
      </c>
      <c r="O8" s="1098">
        <v>2021</v>
      </c>
      <c r="P8" s="1098">
        <v>2022</v>
      </c>
      <c r="Q8" s="1099" t="s">
        <v>581</v>
      </c>
    </row>
    <row r="9" spans="2:17">
      <c r="B9" s="1313" t="s">
        <v>582</v>
      </c>
      <c r="C9" s="1325">
        <v>57.790113427453235</v>
      </c>
      <c r="D9" s="1325">
        <v>61.018775460626387</v>
      </c>
      <c r="E9" s="1325">
        <v>64.363928477235845</v>
      </c>
      <c r="F9" s="1325">
        <v>30.441507516033401</v>
      </c>
      <c r="G9" s="1325">
        <v>54.299424055301252</v>
      </c>
      <c r="H9" s="1325">
        <v>58.774677443788946</v>
      </c>
      <c r="I9" s="1325">
        <v>103.62313798182461</v>
      </c>
      <c r="J9" s="1325">
        <v>90.747061557080386</v>
      </c>
      <c r="K9" s="1325">
        <v>91.670086151056239</v>
      </c>
      <c r="L9" s="1325">
        <v>103.45711523077105</v>
      </c>
      <c r="M9" s="1325">
        <v>113.78388287541412</v>
      </c>
      <c r="N9" s="1325">
        <v>101.10180119817296</v>
      </c>
      <c r="O9" s="1325">
        <v>49.89315574837623</v>
      </c>
      <c r="P9" s="1325">
        <v>46.704300000000003</v>
      </c>
      <c r="Q9" s="1326">
        <v>1027.6689671231347</v>
      </c>
    </row>
    <row r="10" spans="2:17">
      <c r="B10" s="1314" t="s">
        <v>583</v>
      </c>
      <c r="C10" s="1327">
        <v>0</v>
      </c>
      <c r="D10" s="1327">
        <v>17.536146528516607</v>
      </c>
      <c r="E10" s="1327">
        <v>78.018895095426956</v>
      </c>
      <c r="F10" s="1327">
        <v>55.553092604472035</v>
      </c>
      <c r="G10" s="1327">
        <v>54.620907108568836</v>
      </c>
      <c r="H10" s="1327">
        <v>58.937791911255985</v>
      </c>
      <c r="I10" s="1327">
        <v>65.051950946482577</v>
      </c>
      <c r="J10" s="1327">
        <v>141.75668433967829</v>
      </c>
      <c r="K10" s="1327">
        <v>105.71860401392794</v>
      </c>
      <c r="L10" s="1327">
        <v>110.02808829378054</v>
      </c>
      <c r="M10" s="1327">
        <v>68.209659256387283</v>
      </c>
      <c r="N10" s="1327">
        <v>75.439414264364174</v>
      </c>
      <c r="O10" s="1327">
        <v>84.786934036946164</v>
      </c>
      <c r="P10" s="1327">
        <v>170.59202053999999</v>
      </c>
      <c r="Q10" s="1328">
        <v>1086.2501889398075</v>
      </c>
    </row>
    <row r="11" spans="2:17">
      <c r="B11" s="1315" t="s">
        <v>584</v>
      </c>
      <c r="C11" s="1327">
        <v>0</v>
      </c>
      <c r="D11" s="1327">
        <v>0</v>
      </c>
      <c r="E11" s="1327">
        <v>96.860591059091888</v>
      </c>
      <c r="F11" s="1327">
        <v>111.20747436907421</v>
      </c>
      <c r="G11" s="1327">
        <v>11.158271023607634</v>
      </c>
      <c r="H11" s="1327">
        <v>7.3276556633547356</v>
      </c>
      <c r="I11" s="1327">
        <v>7.0990629174953952</v>
      </c>
      <c r="J11" s="1327">
        <v>9.4260519982334987</v>
      </c>
      <c r="K11" s="1327">
        <v>7.5609585067917733</v>
      </c>
      <c r="L11" s="1327">
        <v>7.1873135735578701</v>
      </c>
      <c r="M11" s="1327">
        <v>663.47312213465375</v>
      </c>
      <c r="N11" s="1327">
        <v>650.95048291479316</v>
      </c>
      <c r="O11" s="1327">
        <v>627.48884501336579</v>
      </c>
      <c r="P11" s="1327">
        <v>607.24586099999999</v>
      </c>
      <c r="Q11" s="1328">
        <v>2806.9856901740195</v>
      </c>
    </row>
    <row r="12" spans="2:17">
      <c r="B12" s="1315" t="s">
        <v>585</v>
      </c>
      <c r="C12" s="1327">
        <v>4.3534529300864637</v>
      </c>
      <c r="D12" s="1327">
        <v>3.6935140366611003</v>
      </c>
      <c r="E12" s="1327">
        <v>219.78955087761767</v>
      </c>
      <c r="F12" s="1327">
        <v>22.035881767467167</v>
      </c>
      <c r="G12" s="1327">
        <v>35.148510027638359</v>
      </c>
      <c r="H12" s="1327">
        <v>9.4862903045033011</v>
      </c>
      <c r="I12" s="1327">
        <v>67.861263723314138</v>
      </c>
      <c r="J12" s="1327">
        <v>451.91304155559158</v>
      </c>
      <c r="K12" s="1327">
        <v>85.046355867361783</v>
      </c>
      <c r="L12" s="1327">
        <v>76.801606999162644</v>
      </c>
      <c r="M12" s="1327">
        <v>58.783142807903246</v>
      </c>
      <c r="N12" s="1327">
        <v>64.607659746337816</v>
      </c>
      <c r="O12" s="1327">
        <v>138.43585384968443</v>
      </c>
      <c r="P12" s="1327">
        <v>26.451447999999999</v>
      </c>
      <c r="Q12" s="1328">
        <v>1264.4075724933298</v>
      </c>
    </row>
    <row r="13" spans="2:17">
      <c r="B13" s="1314" t="s">
        <v>586</v>
      </c>
      <c r="C13" s="1327">
        <v>73.990991738957206</v>
      </c>
      <c r="D13" s="1327">
        <v>86.770364638930928</v>
      </c>
      <c r="E13" s="1327">
        <v>86.312673818828415</v>
      </c>
      <c r="F13" s="1327">
        <v>36.757027516917248</v>
      </c>
      <c r="G13" s="1327">
        <v>70.461324425651327</v>
      </c>
      <c r="H13" s="1327">
        <v>71.73031058116139</v>
      </c>
      <c r="I13" s="1327">
        <v>183.10316546511473</v>
      </c>
      <c r="J13" s="1327">
        <v>139.66310298699219</v>
      </c>
      <c r="K13" s="1327">
        <v>89.181288498393513</v>
      </c>
      <c r="L13" s="1327">
        <v>67.098521076560388</v>
      </c>
      <c r="M13" s="1327">
        <v>78.638469718495642</v>
      </c>
      <c r="N13" s="1327">
        <v>51.934977709442464</v>
      </c>
      <c r="O13" s="1327">
        <v>50.238750191695573</v>
      </c>
      <c r="P13" s="1327">
        <v>47.221180679999996</v>
      </c>
      <c r="Q13" s="1328">
        <v>1133.102149047141</v>
      </c>
    </row>
    <row r="14" spans="2:17">
      <c r="B14" s="1314" t="s">
        <v>587</v>
      </c>
      <c r="C14" s="1327">
        <v>112.55059420741335</v>
      </c>
      <c r="D14" s="1327">
        <v>233.11388268796088</v>
      </c>
      <c r="E14" s="1327">
        <v>245.45039540841489</v>
      </c>
      <c r="F14" s="1327">
        <v>294.32907153051167</v>
      </c>
      <c r="G14" s="1327">
        <v>299.81806529409124</v>
      </c>
      <c r="H14" s="1327">
        <v>293.04867303299352</v>
      </c>
      <c r="I14" s="1327">
        <v>609.15957671002752</v>
      </c>
      <c r="J14" s="1327">
        <v>604.87895190867266</v>
      </c>
      <c r="K14" s="1327">
        <v>701.01458577376013</v>
      </c>
      <c r="L14" s="1327">
        <v>611.16073425659397</v>
      </c>
      <c r="M14" s="1327">
        <v>837.81028933355731</v>
      </c>
      <c r="N14" s="1327">
        <v>909.62976047195957</v>
      </c>
      <c r="O14" s="1327">
        <v>1461.8042112257829</v>
      </c>
      <c r="P14" s="1327">
        <v>558.95573488000002</v>
      </c>
      <c r="Q14" s="1328">
        <v>7772.7245267217395</v>
      </c>
    </row>
    <row r="15" spans="2:17">
      <c r="B15" s="1315" t="s">
        <v>588</v>
      </c>
      <c r="C15" s="1327">
        <v>1213.852257349313</v>
      </c>
      <c r="D15" s="1327">
        <v>1362.594327439595</v>
      </c>
      <c r="E15" s="1327">
        <v>1313.946269496415</v>
      </c>
      <c r="F15" s="1327">
        <v>967.45220951134399</v>
      </c>
      <c r="G15" s="1327">
        <v>761.58537385665909</v>
      </c>
      <c r="H15" s="1327">
        <v>918.4151650692877</v>
      </c>
      <c r="I15" s="1327">
        <v>965.33480888058398</v>
      </c>
      <c r="J15" s="1327">
        <v>946.90631008233288</v>
      </c>
      <c r="K15" s="1327">
        <v>931.2040012136157</v>
      </c>
      <c r="L15" s="1327">
        <v>897.43625182787559</v>
      </c>
      <c r="M15" s="1327">
        <v>419.62691017737876</v>
      </c>
      <c r="N15" s="1327">
        <v>457.05794349161312</v>
      </c>
      <c r="O15" s="1327">
        <v>156.85015149954145</v>
      </c>
      <c r="P15" s="1327">
        <v>65.365438999999995</v>
      </c>
      <c r="Q15" s="1328">
        <v>11377.627418895556</v>
      </c>
    </row>
    <row r="16" spans="2:17">
      <c r="B16" s="1315" t="s">
        <v>589</v>
      </c>
      <c r="C16" s="1327">
        <v>39.324221809951467</v>
      </c>
      <c r="D16" s="1327">
        <v>32.478696985465611</v>
      </c>
      <c r="E16" s="1327">
        <v>30.757704409003534</v>
      </c>
      <c r="F16" s="1327">
        <v>23.800532102973087</v>
      </c>
      <c r="G16" s="1327">
        <v>56.027005317277997</v>
      </c>
      <c r="H16" s="1327">
        <v>25.898028730199453</v>
      </c>
      <c r="I16" s="1327">
        <v>50.556918279371274</v>
      </c>
      <c r="J16" s="1327">
        <v>18.662216862009831</v>
      </c>
      <c r="K16" s="1327">
        <v>17.507423771325779</v>
      </c>
      <c r="L16" s="1327">
        <v>16.631984485014037</v>
      </c>
      <c r="M16" s="1327">
        <v>197.12450084636677</v>
      </c>
      <c r="N16" s="1327">
        <v>14.092291919285177</v>
      </c>
      <c r="O16" s="1327">
        <v>10.760895315482919</v>
      </c>
      <c r="P16" s="1327">
        <v>10.084061689999999</v>
      </c>
      <c r="Q16" s="1328">
        <v>543.70648252372689</v>
      </c>
    </row>
    <row r="17" spans="2:17">
      <c r="B17" s="1314" t="s">
        <v>590</v>
      </c>
      <c r="C17" s="1327">
        <v>0.74838297565003065</v>
      </c>
      <c r="D17" s="1327">
        <v>0.62375192887377839</v>
      </c>
      <c r="E17" s="1327">
        <v>11.05015991009645</v>
      </c>
      <c r="F17" s="1327">
        <v>12.222134289367363</v>
      </c>
      <c r="G17" s="1327">
        <v>20.172577307972031</v>
      </c>
      <c r="H17" s="1327">
        <v>9.9320984745788969</v>
      </c>
      <c r="I17" s="1327">
        <v>20.645679424735381</v>
      </c>
      <c r="J17" s="1327">
        <v>14.785656586108914</v>
      </c>
      <c r="K17" s="1327">
        <v>57.660060519034317</v>
      </c>
      <c r="L17" s="1327">
        <v>53.15258736284698</v>
      </c>
      <c r="M17" s="1327">
        <v>32.092714008083917</v>
      </c>
      <c r="N17" s="1327">
        <v>29.488637139427343</v>
      </c>
      <c r="O17" s="1327">
        <v>21.276029484399324</v>
      </c>
      <c r="P17" s="1327">
        <v>15.959592000000001</v>
      </c>
      <c r="Q17" s="1328">
        <v>299.81006141117473</v>
      </c>
    </row>
    <row r="18" spans="2:17">
      <c r="B18" s="1314" t="s">
        <v>591</v>
      </c>
      <c r="C18" s="1327">
        <v>45.14936676356475</v>
      </c>
      <c r="D18" s="1327">
        <v>42.950578739205284</v>
      </c>
      <c r="E18" s="1327">
        <v>34.564186541555728</v>
      </c>
      <c r="F18" s="1327">
        <v>94.476087585101126</v>
      </c>
      <c r="G18" s="1327">
        <v>99.640927269553814</v>
      </c>
      <c r="H18" s="1327">
        <v>162.30161660606106</v>
      </c>
      <c r="I18" s="1327">
        <v>168.46246680726591</v>
      </c>
      <c r="J18" s="1327">
        <v>158.79320771813738</v>
      </c>
      <c r="K18" s="1327">
        <v>148.73731241786729</v>
      </c>
      <c r="L18" s="1327">
        <v>127.00481445490811</v>
      </c>
      <c r="M18" s="1327">
        <v>335.00886558386657</v>
      </c>
      <c r="N18" s="1327">
        <v>163.84901213293924</v>
      </c>
      <c r="O18" s="1327">
        <v>128.43434259836442</v>
      </c>
      <c r="P18" s="1327">
        <v>59.554207999999996</v>
      </c>
      <c r="Q18" s="1328">
        <v>1768.9269932183906</v>
      </c>
    </row>
    <row r="19" spans="2:17">
      <c r="B19" s="1315" t="s">
        <v>592</v>
      </c>
      <c r="C19" s="1327">
        <v>134.12067213018867</v>
      </c>
      <c r="D19" s="1327">
        <v>81.825892053511566</v>
      </c>
      <c r="E19" s="1327">
        <v>77.444269200486104</v>
      </c>
      <c r="F19" s="1327">
        <v>75.858765366616836</v>
      </c>
      <c r="G19" s="1327">
        <v>83.030611100205235</v>
      </c>
      <c r="H19" s="1327">
        <v>97.045286079828131</v>
      </c>
      <c r="I19" s="1327">
        <v>239.83397284858984</v>
      </c>
      <c r="J19" s="1327">
        <v>199.33527931804025</v>
      </c>
      <c r="K19" s="1327">
        <v>288.72717368001895</v>
      </c>
      <c r="L19" s="1327">
        <v>351.61203522509396</v>
      </c>
      <c r="M19" s="1327">
        <v>678.32237494129151</v>
      </c>
      <c r="N19" s="1327">
        <v>712.84757558304</v>
      </c>
      <c r="O19" s="1327">
        <v>437.41200431412335</v>
      </c>
      <c r="P19" s="1327">
        <v>493.08603205000009</v>
      </c>
      <c r="Q19" s="1328">
        <v>3950.5019438910344</v>
      </c>
    </row>
    <row r="20" spans="2:17">
      <c r="B20" s="1315" t="s">
        <v>593</v>
      </c>
      <c r="C20" s="1327">
        <v>4.4077797735951698</v>
      </c>
      <c r="D20" s="1327">
        <v>9.0959962231966554</v>
      </c>
      <c r="E20" s="1327">
        <v>53.844896819894409</v>
      </c>
      <c r="F20" s="1327">
        <v>31.937631661432704</v>
      </c>
      <c r="G20" s="1327">
        <v>4.8715401376848835</v>
      </c>
      <c r="H20" s="1327">
        <v>4.7175148072691524</v>
      </c>
      <c r="I20" s="1327">
        <v>4.5932385864545706</v>
      </c>
      <c r="J20" s="1327">
        <v>4.3310659790144177</v>
      </c>
      <c r="K20" s="1327">
        <v>4.5520814766059416</v>
      </c>
      <c r="L20" s="1327">
        <v>4.5178965847888257</v>
      </c>
      <c r="M20" s="1327">
        <v>5.132166976761102</v>
      </c>
      <c r="N20" s="1327">
        <v>5.1414872832539782</v>
      </c>
      <c r="O20" s="1327">
        <v>3.9909189002962733</v>
      </c>
      <c r="P20" s="1327">
        <v>3.75</v>
      </c>
      <c r="Q20" s="1328">
        <v>144.88421521024807</v>
      </c>
    </row>
    <row r="21" spans="2:17">
      <c r="B21" s="1314" t="s">
        <v>594</v>
      </c>
      <c r="C21" s="1327">
        <v>7.1289159785850567</v>
      </c>
      <c r="D21" s="1327">
        <v>6.8295557287953113</v>
      </c>
      <c r="E21" s="1327">
        <v>8.8195048980607726</v>
      </c>
      <c r="F21" s="1327">
        <v>8.4330070742953733</v>
      </c>
      <c r="G21" s="1327">
        <v>11.449758615587202</v>
      </c>
      <c r="H21" s="1327">
        <v>13.998108844662498</v>
      </c>
      <c r="I21" s="1327">
        <v>133.2700098341561</v>
      </c>
      <c r="J21" s="1327">
        <v>230.16282681118838</v>
      </c>
      <c r="K21" s="1327">
        <v>237.0459950521545</v>
      </c>
      <c r="L21" s="1327">
        <v>166.17326019890203</v>
      </c>
      <c r="M21" s="1327">
        <v>739.81544966084175</v>
      </c>
      <c r="N21" s="1327">
        <v>135.82666837245492</v>
      </c>
      <c r="O21" s="1327">
        <v>121.93029407820354</v>
      </c>
      <c r="P21" s="1327">
        <v>105.99743500000001</v>
      </c>
      <c r="Q21" s="1328">
        <v>1926.8807901478874</v>
      </c>
    </row>
    <row r="22" spans="2:17">
      <c r="B22" s="1314" t="s">
        <v>595</v>
      </c>
      <c r="C22" s="1327">
        <v>480.93364570874053</v>
      </c>
      <c r="D22" s="1327">
        <v>380.69352019855671</v>
      </c>
      <c r="E22" s="1327">
        <v>884.17710757268844</v>
      </c>
      <c r="F22" s="1327">
        <v>580.14611409334486</v>
      </c>
      <c r="G22" s="1327">
        <v>772.10185234293567</v>
      </c>
      <c r="H22" s="1327">
        <v>814.04511780990936</v>
      </c>
      <c r="I22" s="1327">
        <v>1182.9760731660847</v>
      </c>
      <c r="J22" s="1327">
        <v>1217.6763557911702</v>
      </c>
      <c r="K22" s="1327">
        <v>1355.2191608137991</v>
      </c>
      <c r="L22" s="1327">
        <v>1248.4558258557663</v>
      </c>
      <c r="M22" s="1327">
        <v>1312.9331368700746</v>
      </c>
      <c r="N22" s="1327">
        <v>1329.9758711511893</v>
      </c>
      <c r="O22" s="1327">
        <v>1250.2856151548763</v>
      </c>
      <c r="P22" s="1327">
        <v>1537.964526</v>
      </c>
      <c r="Q22" s="1328">
        <v>14347.583922529137</v>
      </c>
    </row>
    <row r="23" spans="2:17">
      <c r="B23" s="1314" t="s">
        <v>596</v>
      </c>
      <c r="C23" s="1327">
        <v>480.22053976156513</v>
      </c>
      <c r="D23" s="1327">
        <v>537.00098025628392</v>
      </c>
      <c r="E23" s="1327">
        <v>558.0142163756534</v>
      </c>
      <c r="F23" s="1327">
        <v>782.69700382369842</v>
      </c>
      <c r="G23" s="1327">
        <v>769.67226913742343</v>
      </c>
      <c r="H23" s="1327">
        <v>778.72955611236773</v>
      </c>
      <c r="I23" s="1327">
        <v>1110.012140652568</v>
      </c>
      <c r="J23" s="1327">
        <v>1070.689149787938</v>
      </c>
      <c r="K23" s="1327">
        <v>1434.262420628145</v>
      </c>
      <c r="L23" s="1327">
        <v>1883.9664475863294</v>
      </c>
      <c r="M23" s="1327">
        <v>818.17102534456262</v>
      </c>
      <c r="N23" s="1327">
        <v>809.17951335268776</v>
      </c>
      <c r="O23" s="1327">
        <v>730.56343507612098</v>
      </c>
      <c r="P23" s="1327">
        <v>806.74577299999987</v>
      </c>
      <c r="Q23" s="1328">
        <v>12569.924470895345</v>
      </c>
    </row>
    <row r="24" spans="2:17">
      <c r="B24" s="1314" t="s">
        <v>597</v>
      </c>
      <c r="C24" s="1327">
        <v>67.863418387122238</v>
      </c>
      <c r="D24" s="1327">
        <v>93.864454891723568</v>
      </c>
      <c r="E24" s="1327">
        <v>85.156471972973492</v>
      </c>
      <c r="F24" s="1327">
        <v>84.850146098067057</v>
      </c>
      <c r="G24" s="1327">
        <v>44.910583272099601</v>
      </c>
      <c r="H24" s="1327">
        <v>29.688074682958142</v>
      </c>
      <c r="I24" s="1327">
        <v>16.519667185423533</v>
      </c>
      <c r="J24" s="1327">
        <v>834.63249680990884</v>
      </c>
      <c r="K24" s="1327">
        <v>69.398490890935449</v>
      </c>
      <c r="L24" s="1327">
        <v>36.908614264762072</v>
      </c>
      <c r="M24" s="1327">
        <v>13.143612659008962</v>
      </c>
      <c r="N24" s="1327">
        <v>24.926781283302045</v>
      </c>
      <c r="O24" s="1327">
        <v>9.9698690343538914</v>
      </c>
      <c r="P24" s="1327">
        <v>18.956887999999999</v>
      </c>
      <c r="Q24" s="1328">
        <v>1430.7895694326387</v>
      </c>
    </row>
    <row r="25" spans="2:17">
      <c r="B25" s="1315" t="s">
        <v>598</v>
      </c>
      <c r="C25" s="1327">
        <v>47.592504168818984</v>
      </c>
      <c r="D25" s="1327">
        <v>45.593980974143179</v>
      </c>
      <c r="E25" s="1327">
        <v>18.259741405312692</v>
      </c>
      <c r="F25" s="1327">
        <v>17.459543389976925</v>
      </c>
      <c r="G25" s="1327">
        <v>46.973980113369201</v>
      </c>
      <c r="H25" s="1327">
        <v>32.207289800341009</v>
      </c>
      <c r="I25" s="1327">
        <v>60.178321715103301</v>
      </c>
      <c r="J25" s="1327">
        <v>71.019154381473186</v>
      </c>
      <c r="K25" s="1327">
        <v>69.189177929099642</v>
      </c>
      <c r="L25" s="1327">
        <v>41.406235316141014</v>
      </c>
      <c r="M25" s="1327">
        <v>29.014654203750318</v>
      </c>
      <c r="N25" s="1327">
        <v>13.84160855375128</v>
      </c>
      <c r="O25" s="1327">
        <v>33.229826273886573</v>
      </c>
      <c r="P25" s="1327">
        <v>0</v>
      </c>
      <c r="Q25" s="1328">
        <v>525.96601822516732</v>
      </c>
    </row>
    <row r="26" spans="2:17">
      <c r="B26" s="1315" t="s">
        <v>599</v>
      </c>
      <c r="C26" s="1327">
        <v>62.628257572399605</v>
      </c>
      <c r="D26" s="1327">
        <v>40.754397341954835</v>
      </c>
      <c r="E26" s="1327">
        <v>104.97691331563405</v>
      </c>
      <c r="F26" s="1327">
        <v>10.754390473025351</v>
      </c>
      <c r="G26" s="1327">
        <v>25.701625151443796</v>
      </c>
      <c r="H26" s="1327">
        <v>24.628541532647503</v>
      </c>
      <c r="I26" s="1327">
        <v>31.2766853220608</v>
      </c>
      <c r="J26" s="1327">
        <v>21.568128422482729</v>
      </c>
      <c r="K26" s="1327">
        <v>8.5636646305578967</v>
      </c>
      <c r="L26" s="1327">
        <v>10.455043962607073</v>
      </c>
      <c r="M26" s="1327">
        <v>12.625641748711633</v>
      </c>
      <c r="N26" s="1327">
        <v>10.89100878271703</v>
      </c>
      <c r="O26" s="1327">
        <v>10.290010882570421</v>
      </c>
      <c r="P26" s="1327">
        <v>10.512359999999999</v>
      </c>
      <c r="Q26" s="1328">
        <v>385.62666913881282</v>
      </c>
    </row>
    <row r="27" spans="2:17">
      <c r="B27" s="1314" t="s">
        <v>600</v>
      </c>
      <c r="C27" s="1327">
        <v>512.85859682873308</v>
      </c>
      <c r="D27" s="1327">
        <v>637.60587042653003</v>
      </c>
      <c r="E27" s="1327">
        <v>500.05463821992782</v>
      </c>
      <c r="F27" s="1327">
        <v>550.18439006797439</v>
      </c>
      <c r="G27" s="1327">
        <v>375.10077406902127</v>
      </c>
      <c r="H27" s="1327">
        <v>331.14645286863515</v>
      </c>
      <c r="I27" s="1327">
        <v>248.90102584722692</v>
      </c>
      <c r="J27" s="1327">
        <v>243.31431958145529</v>
      </c>
      <c r="K27" s="1327">
        <v>171.17301507858201</v>
      </c>
      <c r="L27" s="1327">
        <v>194.44547178204786</v>
      </c>
      <c r="M27" s="1327">
        <v>152.78098903026535</v>
      </c>
      <c r="N27" s="1327">
        <v>94.125994886566815</v>
      </c>
      <c r="O27" s="1327">
        <v>63.625652749531326</v>
      </c>
      <c r="P27" s="1327">
        <v>39.698414999999997</v>
      </c>
      <c r="Q27" s="1328">
        <v>4115.0156064364965</v>
      </c>
    </row>
    <row r="28" spans="2:17">
      <c r="B28" s="1314" t="s">
        <v>601</v>
      </c>
      <c r="C28" s="1327">
        <v>0</v>
      </c>
      <c r="D28" s="1327">
        <v>0</v>
      </c>
      <c r="E28" s="1327">
        <v>65.047524657738137</v>
      </c>
      <c r="F28" s="1327">
        <v>23.151855814472441</v>
      </c>
      <c r="G28" s="1327">
        <v>7.175715285467156</v>
      </c>
      <c r="H28" s="1327">
        <v>19.416686953485986</v>
      </c>
      <c r="I28" s="1327">
        <v>16.74457419137989</v>
      </c>
      <c r="J28" s="1327">
        <v>239.7905295201634</v>
      </c>
      <c r="K28" s="1327">
        <v>198.13600835796578</v>
      </c>
      <c r="L28" s="1327">
        <v>651.96799228395457</v>
      </c>
      <c r="M28" s="1327">
        <v>216.64039272000889</v>
      </c>
      <c r="N28" s="1327">
        <v>228.09471078450591</v>
      </c>
      <c r="O28" s="1327">
        <v>192.9509124221573</v>
      </c>
      <c r="P28" s="1327">
        <v>182.28160487</v>
      </c>
      <c r="Q28" s="1328">
        <v>2041.3985078612993</v>
      </c>
    </row>
    <row r="29" spans="2:17">
      <c r="B29" s="1314" t="s">
        <v>602</v>
      </c>
      <c r="C29" s="1327">
        <v>9.6015878092369107</v>
      </c>
      <c r="D29" s="1327">
        <v>9.4938681349983991</v>
      </c>
      <c r="E29" s="1327">
        <v>9.2008232421655904</v>
      </c>
      <c r="F29" s="1327">
        <v>26.118362976664887</v>
      </c>
      <c r="G29" s="1327">
        <v>61.857871329738543</v>
      </c>
      <c r="H29" s="1327">
        <v>51.713926403932156</v>
      </c>
      <c r="I29" s="1327">
        <v>92.58578154924713</v>
      </c>
      <c r="J29" s="1327">
        <v>96.60491128393781</v>
      </c>
      <c r="K29" s="1327">
        <v>68.035931263261617</v>
      </c>
      <c r="L29" s="1327">
        <v>73.772776188896643</v>
      </c>
      <c r="M29" s="1327">
        <v>139.06686542565998</v>
      </c>
      <c r="N29" s="1327">
        <v>211.6841737554528</v>
      </c>
      <c r="O29" s="1327">
        <v>126.07828544719987</v>
      </c>
      <c r="P29" s="1327">
        <v>91.498688000000001</v>
      </c>
      <c r="Q29" s="1328">
        <v>1067.3138528103923</v>
      </c>
    </row>
    <row r="30" spans="2:17">
      <c r="B30" s="1314" t="s">
        <v>603</v>
      </c>
      <c r="C30" s="1327">
        <v>28.231697746774181</v>
      </c>
      <c r="D30" s="1327">
        <v>26.041177594847159</v>
      </c>
      <c r="E30" s="1327">
        <v>29.05618202598491</v>
      </c>
      <c r="F30" s="1327">
        <v>29.965609567390366</v>
      </c>
      <c r="G30" s="1327">
        <v>30.9359240666024</v>
      </c>
      <c r="H30" s="1327">
        <v>31.455129873536546</v>
      </c>
      <c r="I30" s="1327">
        <v>33.704412253455153</v>
      </c>
      <c r="J30" s="1327">
        <v>30.14645551062457</v>
      </c>
      <c r="K30" s="1327">
        <v>30.735014396062542</v>
      </c>
      <c r="L30" s="1327">
        <v>31.174091874847313</v>
      </c>
      <c r="M30" s="1327">
        <v>26.312490795827102</v>
      </c>
      <c r="N30" s="1327">
        <v>26.001874542867071</v>
      </c>
      <c r="O30" s="1327">
        <v>25.612430342985586</v>
      </c>
      <c r="P30" s="1327">
        <v>25.111530999999999</v>
      </c>
      <c r="Q30" s="1328">
        <v>404.48402159180495</v>
      </c>
    </row>
    <row r="31" spans="2:17">
      <c r="B31" s="1315" t="s">
        <v>604</v>
      </c>
      <c r="C31" s="1327">
        <v>32.948656732259295</v>
      </c>
      <c r="D31" s="1327">
        <v>32.426439268810626</v>
      </c>
      <c r="E31" s="1327">
        <v>31.730450632959279</v>
      </c>
      <c r="F31" s="1327">
        <v>32.808710502395691</v>
      </c>
      <c r="G31" s="1327">
        <v>37.438213771837525</v>
      </c>
      <c r="H31" s="1327">
        <v>29.701908997762565</v>
      </c>
      <c r="I31" s="1327">
        <v>29.691611885383555</v>
      </c>
      <c r="J31" s="1327">
        <v>29.87265328977675</v>
      </c>
      <c r="K31" s="1327">
        <v>41.116770449424514</v>
      </c>
      <c r="L31" s="1327">
        <v>46.04602264819367</v>
      </c>
      <c r="M31" s="1327">
        <v>64.860094060323235</v>
      </c>
      <c r="N31" s="1327">
        <v>55.597525892988017</v>
      </c>
      <c r="O31" s="1327">
        <v>52.505096332836665</v>
      </c>
      <c r="P31" s="1327">
        <v>49.357716000000003</v>
      </c>
      <c r="Q31" s="1328">
        <v>566.10187046495139</v>
      </c>
    </row>
    <row r="32" spans="2:17">
      <c r="B32" s="1315" t="s">
        <v>605</v>
      </c>
      <c r="C32" s="1327">
        <v>15.716333535118443</v>
      </c>
      <c r="D32" s="1327">
        <v>19.710174511857577</v>
      </c>
      <c r="E32" s="1327">
        <v>19.592040197280454</v>
      </c>
      <c r="F32" s="1327">
        <v>19.750794188130378</v>
      </c>
      <c r="G32" s="1327">
        <v>20.444338668591154</v>
      </c>
      <c r="H32" s="1327">
        <v>354.2519030528905</v>
      </c>
      <c r="I32" s="1327">
        <v>24.812073886619803</v>
      </c>
      <c r="J32" s="1327">
        <v>25.984054388126371</v>
      </c>
      <c r="K32" s="1327">
        <v>303.57643881344427</v>
      </c>
      <c r="L32" s="1327">
        <v>292.03632603785582</v>
      </c>
      <c r="M32" s="1327">
        <v>26.558080537155366</v>
      </c>
      <c r="N32" s="1327">
        <v>17.905817294904693</v>
      </c>
      <c r="O32" s="1327">
        <v>16.71198009804489</v>
      </c>
      <c r="P32" s="1327">
        <v>479.44369105999999</v>
      </c>
      <c r="Q32" s="1328">
        <v>1636.4940462700197</v>
      </c>
    </row>
    <row r="33" spans="2:17">
      <c r="B33" s="1314" t="s">
        <v>606</v>
      </c>
      <c r="C33" s="1327">
        <v>153.74102427371815</v>
      </c>
      <c r="D33" s="1327">
        <v>0</v>
      </c>
      <c r="E33" s="1327">
        <v>0</v>
      </c>
      <c r="F33" s="1327">
        <v>226.51417969680801</v>
      </c>
      <c r="G33" s="1327">
        <v>282.39830005393799</v>
      </c>
      <c r="H33" s="1327">
        <v>281.82269408865454</v>
      </c>
      <c r="I33" s="1327">
        <v>276.10256173093973</v>
      </c>
      <c r="J33" s="1327">
        <v>204.98596623850548</v>
      </c>
      <c r="K33" s="1327">
        <v>228.03603779738205</v>
      </c>
      <c r="L33" s="1327">
        <v>288.19058945484363</v>
      </c>
      <c r="M33" s="1327">
        <v>252.18696263544837</v>
      </c>
      <c r="N33" s="1327">
        <v>290.00114052649218</v>
      </c>
      <c r="O33" s="1327">
        <v>276.88547887196938</v>
      </c>
      <c r="P33" s="1327">
        <v>226.87814600000002</v>
      </c>
      <c r="Q33" s="1328">
        <v>2987.7430813686997</v>
      </c>
    </row>
    <row r="34" spans="2:17">
      <c r="B34" s="1314" t="s">
        <v>607</v>
      </c>
      <c r="C34" s="1327">
        <v>36.609618591399219</v>
      </c>
      <c r="D34" s="1327">
        <v>8.4173503336879723</v>
      </c>
      <c r="E34" s="1327">
        <v>120.20015766385623</v>
      </c>
      <c r="F34" s="1327">
        <v>141.35558219459512</v>
      </c>
      <c r="G34" s="1327">
        <v>212.68185607632043</v>
      </c>
      <c r="H34" s="1327">
        <v>8.6900014407661992</v>
      </c>
      <c r="I34" s="1327">
        <v>173.42283125931621</v>
      </c>
      <c r="J34" s="1327">
        <v>55.745006748650972</v>
      </c>
      <c r="K34" s="1327">
        <v>173.96778379481924</v>
      </c>
      <c r="L34" s="1327">
        <v>115.83291880017306</v>
      </c>
      <c r="M34" s="1327">
        <v>110.87207086111877</v>
      </c>
      <c r="N34" s="1327">
        <v>123.15669219674706</v>
      </c>
      <c r="O34" s="1327">
        <v>116.32162575142731</v>
      </c>
      <c r="P34" s="1327">
        <v>139.57494499000001</v>
      </c>
      <c r="Q34" s="1328">
        <v>1536.848440702878</v>
      </c>
    </row>
    <row r="35" spans="2:17">
      <c r="B35" s="1314" t="s">
        <v>608</v>
      </c>
      <c r="C35" s="1327">
        <v>25.60553055337224</v>
      </c>
      <c r="D35" s="1327">
        <v>27.749513969970629</v>
      </c>
      <c r="E35" s="1327">
        <v>22.01921243923665</v>
      </c>
      <c r="F35" s="1327">
        <v>27.431538979117398</v>
      </c>
      <c r="G35" s="1327">
        <v>27.154393819688504</v>
      </c>
      <c r="H35" s="1327">
        <v>27.61628921125957</v>
      </c>
      <c r="I35" s="1327">
        <v>30.449184762653204</v>
      </c>
      <c r="J35" s="1327">
        <v>39.234643652879072</v>
      </c>
      <c r="K35" s="1327">
        <v>37.456565541577419</v>
      </c>
      <c r="L35" s="1327">
        <v>98.95136398773279</v>
      </c>
      <c r="M35" s="1327">
        <v>21.815616503272022</v>
      </c>
      <c r="N35" s="1327">
        <v>20.59960315268609</v>
      </c>
      <c r="O35" s="1327">
        <v>14.139328706362637</v>
      </c>
      <c r="P35" s="1327">
        <v>13.544499999999998</v>
      </c>
      <c r="Q35" s="1328">
        <v>433.76728527980816</v>
      </c>
    </row>
    <row r="36" spans="2:17">
      <c r="B36" s="1314" t="s">
        <v>609</v>
      </c>
      <c r="C36" s="1327">
        <v>0</v>
      </c>
      <c r="D36" s="1327">
        <v>0</v>
      </c>
      <c r="E36" s="1327">
        <v>0</v>
      </c>
      <c r="F36" s="1327">
        <v>0</v>
      </c>
      <c r="G36" s="1327">
        <v>0</v>
      </c>
      <c r="H36" s="1327">
        <v>0</v>
      </c>
      <c r="I36" s="1327">
        <v>11.825494412165684</v>
      </c>
      <c r="J36" s="1327">
        <v>11.046516017423148</v>
      </c>
      <c r="K36" s="1327">
        <v>11.885237274216816</v>
      </c>
      <c r="L36" s="1327">
        <v>26.554804637117098</v>
      </c>
      <c r="M36" s="1327">
        <v>27.804502650579206</v>
      </c>
      <c r="N36" s="1327">
        <v>22.796183665794199</v>
      </c>
      <c r="O36" s="1327">
        <v>26.199400489351071</v>
      </c>
      <c r="P36" s="1327">
        <v>20.181654259999998</v>
      </c>
      <c r="Q36" s="1328">
        <v>158.29379340664721</v>
      </c>
    </row>
    <row r="37" spans="2:17">
      <c r="B37" s="1315" t="s">
        <v>610</v>
      </c>
      <c r="C37" s="1327">
        <v>20.177217848581602</v>
      </c>
      <c r="D37" s="1327">
        <v>19.3299281633955</v>
      </c>
      <c r="E37" s="1327">
        <v>19.029674125115836</v>
      </c>
      <c r="F37" s="1327">
        <v>18.195735290528965</v>
      </c>
      <c r="G37" s="1327">
        <v>17.890409345025084</v>
      </c>
      <c r="H37" s="1327">
        <v>17.143456376542154</v>
      </c>
      <c r="I37" s="1327">
        <v>16.608650983566104</v>
      </c>
      <c r="J37" s="1327">
        <v>15.659541167500086</v>
      </c>
      <c r="K37" s="1327">
        <v>18.184041132914665</v>
      </c>
      <c r="L37" s="1327">
        <v>18.501436418403713</v>
      </c>
      <c r="M37" s="1327">
        <v>18.229288446916065</v>
      </c>
      <c r="N37" s="1327">
        <v>18.251785765510515</v>
      </c>
      <c r="O37" s="1327">
        <v>17.516533512296469</v>
      </c>
      <c r="P37" s="1327">
        <v>16.34422</v>
      </c>
      <c r="Q37" s="1328">
        <v>251.06191857629676</v>
      </c>
    </row>
    <row r="38" spans="2:17">
      <c r="B38" s="1315" t="s">
        <v>611</v>
      </c>
      <c r="C38" s="1327">
        <v>70.455210979147793</v>
      </c>
      <c r="D38" s="1327">
        <v>67.689525600074106</v>
      </c>
      <c r="E38" s="1327">
        <v>69.719012638466637</v>
      </c>
      <c r="F38" s="1327">
        <v>66.663711125366447</v>
      </c>
      <c r="G38" s="1327">
        <v>66.325387203262153</v>
      </c>
      <c r="H38" s="1327">
        <v>87.712919104475716</v>
      </c>
      <c r="I38" s="1327">
        <v>131.62073235654995</v>
      </c>
      <c r="J38" s="1327">
        <v>175.99864190476515</v>
      </c>
      <c r="K38" s="1327">
        <v>188.86101760638101</v>
      </c>
      <c r="L38" s="1327">
        <v>117.9325450598503</v>
      </c>
      <c r="M38" s="1327">
        <v>208.08688402506931</v>
      </c>
      <c r="N38" s="1327">
        <v>240.11573590829681</v>
      </c>
      <c r="O38" s="1327">
        <v>210.17233242678054</v>
      </c>
      <c r="P38" s="1327">
        <v>196.32647600000001</v>
      </c>
      <c r="Q38" s="1328">
        <v>1897.6801319384858</v>
      </c>
    </row>
    <row r="39" spans="2:17">
      <c r="B39" s="1314" t="s">
        <v>612</v>
      </c>
      <c r="C39" s="1327">
        <v>923.91970475638379</v>
      </c>
      <c r="D39" s="1327">
        <v>31.433307668002541</v>
      </c>
      <c r="E39" s="1327">
        <v>26.495419291538941</v>
      </c>
      <c r="F39" s="1327">
        <v>21.159936475592023</v>
      </c>
      <c r="G39" s="1327">
        <v>30.675578974960121</v>
      </c>
      <c r="H39" s="1327">
        <v>6.3475518095824137</v>
      </c>
      <c r="I39" s="1327">
        <v>6.3955153578162394</v>
      </c>
      <c r="J39" s="1327">
        <v>25.68257645895504</v>
      </c>
      <c r="K39" s="1327">
        <v>204.36178990189049</v>
      </c>
      <c r="L39" s="1327">
        <v>183.09335363036146</v>
      </c>
      <c r="M39" s="1327">
        <v>256.11473414269364</v>
      </c>
      <c r="N39" s="1327">
        <v>82.826408163085617</v>
      </c>
      <c r="O39" s="1327">
        <v>38.554112021795959</v>
      </c>
      <c r="P39" s="1327">
        <v>597.644048</v>
      </c>
      <c r="Q39" s="1328">
        <v>2434.7040366526585</v>
      </c>
    </row>
    <row r="40" spans="2:17">
      <c r="B40" s="1314" t="s">
        <v>613</v>
      </c>
      <c r="C40" s="1327">
        <v>37.698575357362245</v>
      </c>
      <c r="D40" s="1327">
        <v>21.117369604497004</v>
      </c>
      <c r="E40" s="1327">
        <v>9.6288762357337134</v>
      </c>
      <c r="F40" s="1327">
        <v>117.59120563152025</v>
      </c>
      <c r="G40" s="1327">
        <v>84.002900701074068</v>
      </c>
      <c r="H40" s="1327">
        <v>67.436441987772398</v>
      </c>
      <c r="I40" s="1327">
        <v>69.334717695490824</v>
      </c>
      <c r="J40" s="1327">
        <v>109.03640019517402</v>
      </c>
      <c r="K40" s="1327">
        <v>115.06205783512149</v>
      </c>
      <c r="L40" s="1327">
        <v>105.60879347717447</v>
      </c>
      <c r="M40" s="1327">
        <v>75.073360961041701</v>
      </c>
      <c r="N40" s="1327">
        <v>129.77766478890618</v>
      </c>
      <c r="O40" s="1327">
        <v>79.510858811313128</v>
      </c>
      <c r="P40" s="1327">
        <v>40.176966999999998</v>
      </c>
      <c r="Q40" s="1328">
        <v>1061.0561902821814</v>
      </c>
    </row>
    <row r="41" spans="2:17">
      <c r="B41" s="1316" t="s">
        <v>28</v>
      </c>
      <c r="C41" s="1415">
        <v>4700.2188696954927</v>
      </c>
      <c r="D41" s="1415">
        <v>3937.4533413906734</v>
      </c>
      <c r="E41" s="1415">
        <v>4893.5814880243934</v>
      </c>
      <c r="F41" s="1415">
        <v>4541.3032332842749</v>
      </c>
      <c r="G41" s="1415">
        <v>4475.7262689225963</v>
      </c>
      <c r="H41" s="1415">
        <v>4725.3671596564645</v>
      </c>
      <c r="I41" s="1415">
        <v>6181.7573086184666</v>
      </c>
      <c r="J41" s="1415">
        <v>7530.0489588539913</v>
      </c>
      <c r="K41" s="1415">
        <v>7492.8465510774968</v>
      </c>
      <c r="L41" s="1415">
        <v>8057.5628628369168</v>
      </c>
      <c r="M41" s="1415">
        <v>8010.1119519424901</v>
      </c>
      <c r="N41" s="1415">
        <v>7121.7178066755368</v>
      </c>
      <c r="O41" s="1415">
        <v>6584.4251706621244</v>
      </c>
      <c r="P41" s="1415">
        <v>6703.2094620199987</v>
      </c>
      <c r="Q41" s="1416">
        <v>84955.3304336609</v>
      </c>
    </row>
    <row r="42" spans="2:17" s="1319" customFormat="1" ht="15.75">
      <c r="B42" s="1329" t="s">
        <v>670</v>
      </c>
      <c r="C42" s="1330"/>
      <c r="D42" s="1330"/>
      <c r="E42" s="1330"/>
      <c r="F42" s="1330"/>
      <c r="G42" s="1330"/>
      <c r="H42" s="1331"/>
      <c r="I42" s="1331"/>
      <c r="J42" s="1331"/>
      <c r="K42" s="1331"/>
      <c r="L42" s="1331"/>
      <c r="M42" s="1331"/>
      <c r="N42" s="1331"/>
      <c r="O42" s="1331"/>
    </row>
    <row r="46" spans="2:17">
      <c r="H46" s="1279"/>
      <c r="I46" s="1279"/>
      <c r="J46" s="1279"/>
      <c r="K46" s="1279"/>
      <c r="L46" s="1279"/>
      <c r="M46" s="1279"/>
      <c r="N46" s="1279"/>
      <c r="O46" s="1279"/>
      <c r="P46" s="1279"/>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31299-7EA4-43F5-9345-5222DEFF1300}">
  <dimension ref="B1:Q100"/>
  <sheetViews>
    <sheetView showGridLines="0" workbookViewId="0">
      <selection activeCell="B7" sqref="B7"/>
    </sheetView>
  </sheetViews>
  <sheetFormatPr baseColWidth="10" defaultRowHeight="18"/>
  <cols>
    <col min="1" max="1" width="11.42578125" style="1277"/>
    <col min="2" max="2" width="28.85546875" style="1278" customWidth="1"/>
    <col min="3" max="7" width="13" style="1279" customWidth="1"/>
    <col min="8" max="15" width="13" style="1280" customWidth="1"/>
    <col min="16" max="16" width="13" style="1277" customWidth="1"/>
    <col min="17" max="17" width="18.7109375" style="1277" bestFit="1" customWidth="1"/>
    <col min="18" max="252" width="11.42578125" style="1277"/>
    <col min="253" max="253" width="58.28515625" style="1277" customWidth="1"/>
    <col min="254" max="258" width="13" style="1277" customWidth="1"/>
    <col min="259" max="259" width="45.28515625" style="1277" customWidth="1"/>
    <col min="260" max="508" width="11.42578125" style="1277"/>
    <col min="509" max="509" width="58.28515625" style="1277" customWidth="1"/>
    <col min="510" max="514" width="13" style="1277" customWidth="1"/>
    <col min="515" max="515" width="45.28515625" style="1277" customWidth="1"/>
    <col min="516" max="764" width="11.42578125" style="1277"/>
    <col min="765" max="765" width="58.28515625" style="1277" customWidth="1"/>
    <col min="766" max="770" width="13" style="1277" customWidth="1"/>
    <col min="771" max="771" width="45.28515625" style="1277" customWidth="1"/>
    <col min="772" max="1020" width="11.42578125" style="1277"/>
    <col min="1021" max="1021" width="58.28515625" style="1277" customWidth="1"/>
    <col min="1022" max="1026" width="13" style="1277" customWidth="1"/>
    <col min="1027" max="1027" width="45.28515625" style="1277" customWidth="1"/>
    <col min="1028" max="1276" width="11.42578125" style="1277"/>
    <col min="1277" max="1277" width="58.28515625" style="1277" customWidth="1"/>
    <col min="1278" max="1282" width="13" style="1277" customWidth="1"/>
    <col min="1283" max="1283" width="45.28515625" style="1277" customWidth="1"/>
    <col min="1284" max="1532" width="11.42578125" style="1277"/>
    <col min="1533" max="1533" width="58.28515625" style="1277" customWidth="1"/>
    <col min="1534" max="1538" width="13" style="1277" customWidth="1"/>
    <col min="1539" max="1539" width="45.28515625" style="1277" customWidth="1"/>
    <col min="1540" max="1788" width="11.42578125" style="1277"/>
    <col min="1789" max="1789" width="58.28515625" style="1277" customWidth="1"/>
    <col min="1790" max="1794" width="13" style="1277" customWidth="1"/>
    <col min="1795" max="1795" width="45.28515625" style="1277" customWidth="1"/>
    <col min="1796" max="2044" width="11.42578125" style="1277"/>
    <col min="2045" max="2045" width="58.28515625" style="1277" customWidth="1"/>
    <col min="2046" max="2050" width="13" style="1277" customWidth="1"/>
    <col min="2051" max="2051" width="45.28515625" style="1277" customWidth="1"/>
    <col min="2052" max="2300" width="11.42578125" style="1277"/>
    <col min="2301" max="2301" width="58.28515625" style="1277" customWidth="1"/>
    <col min="2302" max="2306" width="13" style="1277" customWidth="1"/>
    <col min="2307" max="2307" width="45.28515625" style="1277" customWidth="1"/>
    <col min="2308" max="2556" width="11.42578125" style="1277"/>
    <col min="2557" max="2557" width="58.28515625" style="1277" customWidth="1"/>
    <col min="2558" max="2562" width="13" style="1277" customWidth="1"/>
    <col min="2563" max="2563" width="45.28515625" style="1277" customWidth="1"/>
    <col min="2564" max="2812" width="11.42578125" style="1277"/>
    <col min="2813" max="2813" width="58.28515625" style="1277" customWidth="1"/>
    <col min="2814" max="2818" width="13" style="1277" customWidth="1"/>
    <col min="2819" max="2819" width="45.28515625" style="1277" customWidth="1"/>
    <col min="2820" max="3068" width="11.42578125" style="1277"/>
    <col min="3069" max="3069" width="58.28515625" style="1277" customWidth="1"/>
    <col min="3070" max="3074" width="13" style="1277" customWidth="1"/>
    <col min="3075" max="3075" width="45.28515625" style="1277" customWidth="1"/>
    <col min="3076" max="3324" width="11.42578125" style="1277"/>
    <col min="3325" max="3325" width="58.28515625" style="1277" customWidth="1"/>
    <col min="3326" max="3330" width="13" style="1277" customWidth="1"/>
    <col min="3331" max="3331" width="45.28515625" style="1277" customWidth="1"/>
    <col min="3332" max="3580" width="11.42578125" style="1277"/>
    <col min="3581" max="3581" width="58.28515625" style="1277" customWidth="1"/>
    <col min="3582" max="3586" width="13" style="1277" customWidth="1"/>
    <col min="3587" max="3587" width="45.28515625" style="1277" customWidth="1"/>
    <col min="3588" max="3836" width="11.42578125" style="1277"/>
    <col min="3837" max="3837" width="58.28515625" style="1277" customWidth="1"/>
    <col min="3838" max="3842" width="13" style="1277" customWidth="1"/>
    <col min="3843" max="3843" width="45.28515625" style="1277" customWidth="1"/>
    <col min="3844" max="4092" width="11.42578125" style="1277"/>
    <col min="4093" max="4093" width="58.28515625" style="1277" customWidth="1"/>
    <col min="4094" max="4098" width="13" style="1277" customWidth="1"/>
    <col min="4099" max="4099" width="45.28515625" style="1277" customWidth="1"/>
    <col min="4100" max="4348" width="11.42578125" style="1277"/>
    <col min="4349" max="4349" width="58.28515625" style="1277" customWidth="1"/>
    <col min="4350" max="4354" width="13" style="1277" customWidth="1"/>
    <col min="4355" max="4355" width="45.28515625" style="1277" customWidth="1"/>
    <col min="4356" max="4604" width="11.42578125" style="1277"/>
    <col min="4605" max="4605" width="58.28515625" style="1277" customWidth="1"/>
    <col min="4606" max="4610" width="13" style="1277" customWidth="1"/>
    <col min="4611" max="4611" width="45.28515625" style="1277" customWidth="1"/>
    <col min="4612" max="4860" width="11.42578125" style="1277"/>
    <col min="4861" max="4861" width="58.28515625" style="1277" customWidth="1"/>
    <col min="4862" max="4866" width="13" style="1277" customWidth="1"/>
    <col min="4867" max="4867" width="45.28515625" style="1277" customWidth="1"/>
    <col min="4868" max="5116" width="11.42578125" style="1277"/>
    <col min="5117" max="5117" width="58.28515625" style="1277" customWidth="1"/>
    <col min="5118" max="5122" width="13" style="1277" customWidth="1"/>
    <col min="5123" max="5123" width="45.28515625" style="1277" customWidth="1"/>
    <col min="5124" max="5372" width="11.42578125" style="1277"/>
    <col min="5373" max="5373" width="58.28515625" style="1277" customWidth="1"/>
    <col min="5374" max="5378" width="13" style="1277" customWidth="1"/>
    <col min="5379" max="5379" width="45.28515625" style="1277" customWidth="1"/>
    <col min="5380" max="5628" width="11.42578125" style="1277"/>
    <col min="5629" max="5629" width="58.28515625" style="1277" customWidth="1"/>
    <col min="5630" max="5634" width="13" style="1277" customWidth="1"/>
    <col min="5635" max="5635" width="45.28515625" style="1277" customWidth="1"/>
    <col min="5636" max="5884" width="11.42578125" style="1277"/>
    <col min="5885" max="5885" width="58.28515625" style="1277" customWidth="1"/>
    <col min="5886" max="5890" width="13" style="1277" customWidth="1"/>
    <col min="5891" max="5891" width="45.28515625" style="1277" customWidth="1"/>
    <col min="5892" max="6140" width="11.42578125" style="1277"/>
    <col min="6141" max="6141" width="58.28515625" style="1277" customWidth="1"/>
    <col min="6142" max="6146" width="13" style="1277" customWidth="1"/>
    <col min="6147" max="6147" width="45.28515625" style="1277" customWidth="1"/>
    <col min="6148" max="6396" width="11.42578125" style="1277"/>
    <col min="6397" max="6397" width="58.28515625" style="1277" customWidth="1"/>
    <col min="6398" max="6402" width="13" style="1277" customWidth="1"/>
    <col min="6403" max="6403" width="45.28515625" style="1277" customWidth="1"/>
    <col min="6404" max="6652" width="11.42578125" style="1277"/>
    <col min="6653" max="6653" width="58.28515625" style="1277" customWidth="1"/>
    <col min="6654" max="6658" width="13" style="1277" customWidth="1"/>
    <col min="6659" max="6659" width="45.28515625" style="1277" customWidth="1"/>
    <col min="6660" max="6908" width="11.42578125" style="1277"/>
    <col min="6909" max="6909" width="58.28515625" style="1277" customWidth="1"/>
    <col min="6910" max="6914" width="13" style="1277" customWidth="1"/>
    <col min="6915" max="6915" width="45.28515625" style="1277" customWidth="1"/>
    <col min="6916" max="7164" width="11.42578125" style="1277"/>
    <col min="7165" max="7165" width="58.28515625" style="1277" customWidth="1"/>
    <col min="7166" max="7170" width="13" style="1277" customWidth="1"/>
    <col min="7171" max="7171" width="45.28515625" style="1277" customWidth="1"/>
    <col min="7172" max="7420" width="11.42578125" style="1277"/>
    <col min="7421" max="7421" width="58.28515625" style="1277" customWidth="1"/>
    <col min="7422" max="7426" width="13" style="1277" customWidth="1"/>
    <col min="7427" max="7427" width="45.28515625" style="1277" customWidth="1"/>
    <col min="7428" max="7676" width="11.42578125" style="1277"/>
    <col min="7677" max="7677" width="58.28515625" style="1277" customWidth="1"/>
    <col min="7678" max="7682" width="13" style="1277" customWidth="1"/>
    <col min="7683" max="7683" width="45.28515625" style="1277" customWidth="1"/>
    <col min="7684" max="7932" width="11.42578125" style="1277"/>
    <col min="7933" max="7933" width="58.28515625" style="1277" customWidth="1"/>
    <col min="7934" max="7938" width="13" style="1277" customWidth="1"/>
    <col min="7939" max="7939" width="45.28515625" style="1277" customWidth="1"/>
    <col min="7940" max="8188" width="11.42578125" style="1277"/>
    <col min="8189" max="8189" width="58.28515625" style="1277" customWidth="1"/>
    <col min="8190" max="8194" width="13" style="1277" customWidth="1"/>
    <col min="8195" max="8195" width="45.28515625" style="1277" customWidth="1"/>
    <col min="8196" max="8444" width="11.42578125" style="1277"/>
    <col min="8445" max="8445" width="58.28515625" style="1277" customWidth="1"/>
    <col min="8446" max="8450" width="13" style="1277" customWidth="1"/>
    <col min="8451" max="8451" width="45.28515625" style="1277" customWidth="1"/>
    <col min="8452" max="8700" width="11.42578125" style="1277"/>
    <col min="8701" max="8701" width="58.28515625" style="1277" customWidth="1"/>
    <col min="8702" max="8706" width="13" style="1277" customWidth="1"/>
    <col min="8707" max="8707" width="45.28515625" style="1277" customWidth="1"/>
    <col min="8708" max="8956" width="11.42578125" style="1277"/>
    <col min="8957" max="8957" width="58.28515625" style="1277" customWidth="1"/>
    <col min="8958" max="8962" width="13" style="1277" customWidth="1"/>
    <col min="8963" max="8963" width="45.28515625" style="1277" customWidth="1"/>
    <col min="8964" max="9212" width="11.42578125" style="1277"/>
    <col min="9213" max="9213" width="58.28515625" style="1277" customWidth="1"/>
    <col min="9214" max="9218" width="13" style="1277" customWidth="1"/>
    <col min="9219" max="9219" width="45.28515625" style="1277" customWidth="1"/>
    <col min="9220" max="9468" width="11.42578125" style="1277"/>
    <col min="9469" max="9469" width="58.28515625" style="1277" customWidth="1"/>
    <col min="9470" max="9474" width="13" style="1277" customWidth="1"/>
    <col min="9475" max="9475" width="45.28515625" style="1277" customWidth="1"/>
    <col min="9476" max="9724" width="11.42578125" style="1277"/>
    <col min="9725" max="9725" width="58.28515625" style="1277" customWidth="1"/>
    <col min="9726" max="9730" width="13" style="1277" customWidth="1"/>
    <col min="9731" max="9731" width="45.28515625" style="1277" customWidth="1"/>
    <col min="9732" max="9980" width="11.42578125" style="1277"/>
    <col min="9981" max="9981" width="58.28515625" style="1277" customWidth="1"/>
    <col min="9982" max="9986" width="13" style="1277" customWidth="1"/>
    <col min="9987" max="9987" width="45.28515625" style="1277" customWidth="1"/>
    <col min="9988" max="10236" width="11.42578125" style="1277"/>
    <col min="10237" max="10237" width="58.28515625" style="1277" customWidth="1"/>
    <col min="10238" max="10242" width="13" style="1277" customWidth="1"/>
    <col min="10243" max="10243" width="45.28515625" style="1277" customWidth="1"/>
    <col min="10244" max="10492" width="11.42578125" style="1277"/>
    <col min="10493" max="10493" width="58.28515625" style="1277" customWidth="1"/>
    <col min="10494" max="10498" width="13" style="1277" customWidth="1"/>
    <col min="10499" max="10499" width="45.28515625" style="1277" customWidth="1"/>
    <col min="10500" max="10748" width="11.42578125" style="1277"/>
    <col min="10749" max="10749" width="58.28515625" style="1277" customWidth="1"/>
    <col min="10750" max="10754" width="13" style="1277" customWidth="1"/>
    <col min="10755" max="10755" width="45.28515625" style="1277" customWidth="1"/>
    <col min="10756" max="11004" width="11.42578125" style="1277"/>
    <col min="11005" max="11005" width="58.28515625" style="1277" customWidth="1"/>
    <col min="11006" max="11010" width="13" style="1277" customWidth="1"/>
    <col min="11011" max="11011" width="45.28515625" style="1277" customWidth="1"/>
    <col min="11012" max="11260" width="11.42578125" style="1277"/>
    <col min="11261" max="11261" width="58.28515625" style="1277" customWidth="1"/>
    <col min="11262" max="11266" width="13" style="1277" customWidth="1"/>
    <col min="11267" max="11267" width="45.28515625" style="1277" customWidth="1"/>
    <col min="11268" max="11516" width="11.42578125" style="1277"/>
    <col min="11517" max="11517" width="58.28515625" style="1277" customWidth="1"/>
    <col min="11518" max="11522" width="13" style="1277" customWidth="1"/>
    <col min="11523" max="11523" width="45.28515625" style="1277" customWidth="1"/>
    <col min="11524" max="11772" width="11.42578125" style="1277"/>
    <col min="11773" max="11773" width="58.28515625" style="1277" customWidth="1"/>
    <col min="11774" max="11778" width="13" style="1277" customWidth="1"/>
    <col min="11779" max="11779" width="45.28515625" style="1277" customWidth="1"/>
    <col min="11780" max="12028" width="11.42578125" style="1277"/>
    <col min="12029" max="12029" width="58.28515625" style="1277" customWidth="1"/>
    <col min="12030" max="12034" width="13" style="1277" customWidth="1"/>
    <col min="12035" max="12035" width="45.28515625" style="1277" customWidth="1"/>
    <col min="12036" max="12284" width="11.42578125" style="1277"/>
    <col min="12285" max="12285" width="58.28515625" style="1277" customWidth="1"/>
    <col min="12286" max="12290" width="13" style="1277" customWidth="1"/>
    <col min="12291" max="12291" width="45.28515625" style="1277" customWidth="1"/>
    <col min="12292" max="12540" width="11.42578125" style="1277"/>
    <col min="12541" max="12541" width="58.28515625" style="1277" customWidth="1"/>
    <col min="12542" max="12546" width="13" style="1277" customWidth="1"/>
    <col min="12547" max="12547" width="45.28515625" style="1277" customWidth="1"/>
    <col min="12548" max="12796" width="11.42578125" style="1277"/>
    <col min="12797" max="12797" width="58.28515625" style="1277" customWidth="1"/>
    <col min="12798" max="12802" width="13" style="1277" customWidth="1"/>
    <col min="12803" max="12803" width="45.28515625" style="1277" customWidth="1"/>
    <col min="12804" max="13052" width="11.42578125" style="1277"/>
    <col min="13053" max="13053" width="58.28515625" style="1277" customWidth="1"/>
    <col min="13054" max="13058" width="13" style="1277" customWidth="1"/>
    <col min="13059" max="13059" width="45.28515625" style="1277" customWidth="1"/>
    <col min="13060" max="13308" width="11.42578125" style="1277"/>
    <col min="13309" max="13309" width="58.28515625" style="1277" customWidth="1"/>
    <col min="13310" max="13314" width="13" style="1277" customWidth="1"/>
    <col min="13315" max="13315" width="45.28515625" style="1277" customWidth="1"/>
    <col min="13316" max="13564" width="11.42578125" style="1277"/>
    <col min="13565" max="13565" width="58.28515625" style="1277" customWidth="1"/>
    <col min="13566" max="13570" width="13" style="1277" customWidth="1"/>
    <col min="13571" max="13571" width="45.28515625" style="1277" customWidth="1"/>
    <col min="13572" max="13820" width="11.42578125" style="1277"/>
    <col min="13821" max="13821" width="58.28515625" style="1277" customWidth="1"/>
    <col min="13822" max="13826" width="13" style="1277" customWidth="1"/>
    <col min="13827" max="13827" width="45.28515625" style="1277" customWidth="1"/>
    <col min="13828" max="14076" width="11.42578125" style="1277"/>
    <col min="14077" max="14077" width="58.28515625" style="1277" customWidth="1"/>
    <col min="14078" max="14082" width="13" style="1277" customWidth="1"/>
    <col min="14083" max="14083" width="45.28515625" style="1277" customWidth="1"/>
    <col min="14084" max="14332" width="11.42578125" style="1277"/>
    <col min="14333" max="14333" width="58.28515625" style="1277" customWidth="1"/>
    <col min="14334" max="14338" width="13" style="1277" customWidth="1"/>
    <col min="14339" max="14339" width="45.28515625" style="1277" customWidth="1"/>
    <col min="14340" max="14588" width="11.42578125" style="1277"/>
    <col min="14589" max="14589" width="58.28515625" style="1277" customWidth="1"/>
    <col min="14590" max="14594" width="13" style="1277" customWidth="1"/>
    <col min="14595" max="14595" width="45.28515625" style="1277" customWidth="1"/>
    <col min="14596" max="14844" width="11.42578125" style="1277"/>
    <col min="14845" max="14845" width="58.28515625" style="1277" customWidth="1"/>
    <col min="14846" max="14850" width="13" style="1277" customWidth="1"/>
    <col min="14851" max="14851" width="45.28515625" style="1277" customWidth="1"/>
    <col min="14852" max="15100" width="11.42578125" style="1277"/>
    <col min="15101" max="15101" width="58.28515625" style="1277" customWidth="1"/>
    <col min="15102" max="15106" width="13" style="1277" customWidth="1"/>
    <col min="15107" max="15107" width="45.28515625" style="1277" customWidth="1"/>
    <col min="15108" max="15356" width="11.42578125" style="1277"/>
    <col min="15357" max="15357" width="58.28515625" style="1277" customWidth="1"/>
    <col min="15358" max="15362" width="13" style="1277" customWidth="1"/>
    <col min="15363" max="15363" width="45.28515625" style="1277" customWidth="1"/>
    <col min="15364" max="15612" width="11.42578125" style="1277"/>
    <col min="15613" max="15613" width="58.28515625" style="1277" customWidth="1"/>
    <col min="15614" max="15618" width="13" style="1277" customWidth="1"/>
    <col min="15619" max="15619" width="45.28515625" style="1277" customWidth="1"/>
    <col min="15620" max="15868" width="11.42578125" style="1277"/>
    <col min="15869" max="15869" width="58.28515625" style="1277" customWidth="1"/>
    <col min="15870" max="15874" width="13" style="1277" customWidth="1"/>
    <col min="15875" max="15875" width="45.28515625" style="1277" customWidth="1"/>
    <col min="15876" max="16124" width="11.42578125" style="1277"/>
    <col min="16125" max="16125" width="58.28515625" style="1277" customWidth="1"/>
    <col min="16126" max="16130" width="13" style="1277" customWidth="1"/>
    <col min="16131" max="16131" width="45.28515625" style="1277" customWidth="1"/>
    <col min="16132" max="16384" width="11.42578125" style="1277"/>
  </cols>
  <sheetData>
    <row r="1" spans="2:17" ht="20.25" customHeight="1">
      <c r="B1" s="1281"/>
      <c r="C1" s="1288"/>
      <c r="D1" s="1288"/>
      <c r="E1" s="1288"/>
      <c r="F1" s="1288"/>
      <c r="G1" s="1288"/>
      <c r="H1" s="1288"/>
      <c r="I1" s="1288"/>
      <c r="J1" s="1288"/>
      <c r="K1" s="1288"/>
      <c r="L1" s="1288"/>
      <c r="M1" s="1288"/>
      <c r="N1" s="1288"/>
      <c r="O1" s="1288"/>
      <c r="P1" s="1289"/>
      <c r="Q1" s="1290"/>
    </row>
    <row r="2" spans="2:17" ht="20.25" customHeight="1">
      <c r="B2" s="1281"/>
      <c r="C2" s="1288"/>
      <c r="D2" s="1288"/>
      <c r="E2" s="1288"/>
      <c r="F2" s="1288"/>
      <c r="G2" s="1288"/>
      <c r="H2" s="1288"/>
      <c r="I2" s="1288"/>
      <c r="J2" s="1288"/>
      <c r="K2" s="1288"/>
      <c r="L2" s="1288"/>
      <c r="M2" s="1288"/>
      <c r="N2" s="1288"/>
      <c r="O2" s="1288"/>
      <c r="P2" s="1289"/>
      <c r="Q2" s="1290"/>
    </row>
    <row r="3" spans="2:17" ht="20.25" customHeight="1">
      <c r="B3" s="1281"/>
      <c r="C3" s="1288"/>
      <c r="D3" s="1288"/>
      <c r="E3" s="1288"/>
      <c r="F3" s="1288"/>
      <c r="G3" s="1288"/>
      <c r="H3" s="1288"/>
      <c r="I3" s="1288"/>
      <c r="J3" s="1288"/>
      <c r="K3" s="1288"/>
      <c r="L3" s="1288"/>
      <c r="M3" s="1288"/>
      <c r="N3" s="1288"/>
      <c r="O3" s="1288"/>
      <c r="P3" s="1289"/>
      <c r="Q3" s="1290"/>
    </row>
    <row r="4" spans="2:17" ht="20.25" customHeight="1">
      <c r="B4" s="1281"/>
      <c r="C4" s="1288"/>
      <c r="D4" s="1288"/>
      <c r="E4" s="1288"/>
      <c r="F4" s="1288"/>
      <c r="G4" s="1288"/>
      <c r="H4" s="1288"/>
      <c r="I4" s="1288"/>
      <c r="J4" s="1288"/>
      <c r="K4" s="1288"/>
      <c r="L4" s="1288"/>
      <c r="M4" s="1288"/>
      <c r="N4" s="1288"/>
      <c r="O4" s="1288"/>
      <c r="P4" s="1289"/>
      <c r="Q4" s="1290"/>
    </row>
    <row r="5" spans="2:17" ht="20.25" customHeight="1">
      <c r="B5" s="598" t="s">
        <v>669</v>
      </c>
      <c r="C5" s="597"/>
      <c r="D5" s="597"/>
      <c r="E5" s="597"/>
      <c r="F5" s="597"/>
      <c r="G5" s="597"/>
      <c r="H5" s="597"/>
      <c r="I5" s="597"/>
      <c r="J5" s="597"/>
      <c r="K5" s="597"/>
      <c r="L5" s="597"/>
      <c r="M5" s="597"/>
      <c r="N5" s="597"/>
      <c r="O5" s="597"/>
      <c r="P5" s="597"/>
      <c r="Q5" s="599"/>
    </row>
    <row r="6" spans="2:17">
      <c r="B6" s="600" t="s">
        <v>2</v>
      </c>
      <c r="C6" s="601"/>
      <c r="D6" s="601"/>
      <c r="E6" s="601"/>
      <c r="F6" s="601"/>
      <c r="G6" s="601"/>
      <c r="H6" s="601"/>
      <c r="I6" s="601"/>
      <c r="J6" s="601"/>
      <c r="K6" s="601"/>
      <c r="L6" s="601"/>
      <c r="M6" s="601"/>
      <c r="N6" s="601"/>
      <c r="O6" s="601"/>
      <c r="P6" s="601"/>
      <c r="Q6" s="602"/>
    </row>
    <row r="7" spans="2:17" ht="20.25" customHeight="1">
      <c r="C7" s="1288"/>
      <c r="D7" s="1288"/>
      <c r="E7" s="1288"/>
      <c r="F7" s="1288"/>
      <c r="G7" s="1288"/>
      <c r="H7" s="1288"/>
      <c r="I7" s="1288"/>
      <c r="J7" s="1288"/>
      <c r="K7" s="1288"/>
      <c r="L7" s="1288"/>
      <c r="M7" s="1288"/>
      <c r="N7" s="1288"/>
      <c r="O7" s="1288"/>
      <c r="P7" s="1289"/>
      <c r="Q7" s="1290"/>
    </row>
    <row r="8" spans="2:17">
      <c r="B8" s="1100" t="s">
        <v>580</v>
      </c>
      <c r="C8" s="1098">
        <v>2009</v>
      </c>
      <c r="D8" s="1098">
        <v>2010</v>
      </c>
      <c r="E8" s="1098">
        <v>2011</v>
      </c>
      <c r="F8" s="1098">
        <v>2012</v>
      </c>
      <c r="G8" s="1098">
        <v>2013</v>
      </c>
      <c r="H8" s="1098">
        <v>2014</v>
      </c>
      <c r="I8" s="1098">
        <v>2015</v>
      </c>
      <c r="J8" s="1098">
        <v>2016</v>
      </c>
      <c r="K8" s="1098">
        <v>2017</v>
      </c>
      <c r="L8" s="1098">
        <v>2018</v>
      </c>
      <c r="M8" s="1098">
        <v>2019</v>
      </c>
      <c r="N8" s="1098">
        <v>2020</v>
      </c>
      <c r="O8" s="1098">
        <v>2021</v>
      </c>
      <c r="P8" s="1098">
        <v>2022</v>
      </c>
      <c r="Q8" s="1099" t="s">
        <v>581</v>
      </c>
    </row>
    <row r="9" spans="2:17" ht="20.25" customHeight="1">
      <c r="B9" s="1313" t="s">
        <v>582</v>
      </c>
      <c r="C9" s="1309">
        <v>11467.05</v>
      </c>
      <c r="D9" s="1309">
        <v>11644.201999999999</v>
      </c>
      <c r="E9" s="1309">
        <v>12521.1098</v>
      </c>
      <c r="F9" s="1309">
        <v>13739.079</v>
      </c>
      <c r="G9" s="1309">
        <v>14576.447</v>
      </c>
      <c r="H9" s="1309">
        <v>15096.581</v>
      </c>
      <c r="I9" s="1309">
        <v>17015.488000000001</v>
      </c>
      <c r="J9" s="1309">
        <v>18079.091</v>
      </c>
      <c r="K9" s="1309">
        <v>19417.341</v>
      </c>
      <c r="L9" s="1309">
        <v>20959.544999999998</v>
      </c>
      <c r="M9" s="1309">
        <v>25804.618999999999</v>
      </c>
      <c r="N9" s="1309">
        <v>27019.609</v>
      </c>
      <c r="O9" s="1309">
        <v>26478.152999999998</v>
      </c>
      <c r="P9" s="1310">
        <v>28232.811000000002</v>
      </c>
      <c r="Q9" s="1311">
        <v>262051.12579999998</v>
      </c>
    </row>
    <row r="10" spans="2:17" ht="20.25" customHeight="1">
      <c r="B10" s="1314" t="s">
        <v>583</v>
      </c>
      <c r="C10" s="1282">
        <v>28168.545491369998</v>
      </c>
      <c r="D10" s="1282">
        <v>30614.40958</v>
      </c>
      <c r="E10" s="1282">
        <v>33199.259019960002</v>
      </c>
      <c r="F10" s="1282">
        <v>35769.669991199997</v>
      </c>
      <c r="G10" s="1282">
        <v>37110.054176149999</v>
      </c>
      <c r="H10" s="1282">
        <v>39623.199177000002</v>
      </c>
      <c r="I10" s="1282">
        <v>33054.156520439996</v>
      </c>
      <c r="J10" s="1282">
        <v>44402.168922489989</v>
      </c>
      <c r="K10" s="1282">
        <v>44946.972236709997</v>
      </c>
      <c r="L10" s="1282">
        <v>50158.658631940016</v>
      </c>
      <c r="M10" s="1282">
        <v>54933.972418789999</v>
      </c>
      <c r="N10" s="1282">
        <v>53911.948317000002</v>
      </c>
      <c r="O10" s="1282">
        <v>58524.520516239994</v>
      </c>
      <c r="P10" s="1282">
        <v>66939.917347670009</v>
      </c>
      <c r="Q10" s="1333">
        <v>611357.45234696008</v>
      </c>
    </row>
    <row r="11" spans="2:17" ht="20.25" customHeight="1">
      <c r="B11" s="1315" t="s">
        <v>584</v>
      </c>
      <c r="C11" s="1282">
        <v>7484.2241039999999</v>
      </c>
      <c r="D11" s="1282">
        <v>8056.9576379999999</v>
      </c>
      <c r="E11" s="1282">
        <v>8674.5404049999997</v>
      </c>
      <c r="F11" s="1282">
        <v>9868.5095509999992</v>
      </c>
      <c r="G11" s="1282">
        <v>9106.1922180000001</v>
      </c>
      <c r="H11" s="1282">
        <v>9877.4147680000005</v>
      </c>
      <c r="I11" s="1282">
        <v>12993.794817</v>
      </c>
      <c r="J11" s="1282">
        <v>12647.129225999999</v>
      </c>
      <c r="K11" s="1282">
        <v>13909.765878</v>
      </c>
      <c r="L11" s="1282">
        <v>16415.765106999999</v>
      </c>
      <c r="M11" s="1282">
        <v>16910.285881</v>
      </c>
      <c r="N11" s="1282">
        <v>18402.212144000001</v>
      </c>
      <c r="O11" s="1282">
        <v>17270.655604</v>
      </c>
      <c r="P11" s="1283">
        <v>18665.063406000001</v>
      </c>
      <c r="Q11" s="1312">
        <v>180282.51074700002</v>
      </c>
    </row>
    <row r="12" spans="2:17" ht="20.25" customHeight="1">
      <c r="B12" s="1315" t="s">
        <v>585</v>
      </c>
      <c r="C12" s="1282">
        <v>12020.94923</v>
      </c>
      <c r="D12" s="1282">
        <v>12488.119446999999</v>
      </c>
      <c r="E12" s="1282">
        <v>13562.497042999999</v>
      </c>
      <c r="F12" s="1282">
        <v>14658.031685</v>
      </c>
      <c r="G12" s="1282">
        <v>15647.226361000001</v>
      </c>
      <c r="H12" s="1282">
        <v>17460.718926000001</v>
      </c>
      <c r="I12" s="1282">
        <v>18782.465028999999</v>
      </c>
      <c r="J12" s="1282">
        <v>19642.114795000001</v>
      </c>
      <c r="K12" s="1282">
        <v>19277.5321</v>
      </c>
      <c r="L12" s="1282">
        <v>19590.991956999998</v>
      </c>
      <c r="M12" s="1282">
        <v>21179.763006000001</v>
      </c>
      <c r="N12" s="1282">
        <v>21982.741867000001</v>
      </c>
      <c r="O12" s="1282">
        <v>21454.315101</v>
      </c>
      <c r="P12" s="1283">
        <v>22349.924786</v>
      </c>
      <c r="Q12" s="1312">
        <v>250097.39133299998</v>
      </c>
    </row>
    <row r="13" spans="2:17" ht="20.25" customHeight="1">
      <c r="B13" s="1314" t="s">
        <v>586</v>
      </c>
      <c r="C13" s="1282">
        <v>46955.926227999997</v>
      </c>
      <c r="D13" s="1282">
        <v>55437.099581000002</v>
      </c>
      <c r="E13" s="1282">
        <v>57838.713248</v>
      </c>
      <c r="F13" s="1282">
        <v>62521.591659999998</v>
      </c>
      <c r="G13" s="1282">
        <v>66869.989698000005</v>
      </c>
      <c r="H13" s="1282">
        <v>78061.572474999994</v>
      </c>
      <c r="I13" s="1282">
        <v>80393.124584999998</v>
      </c>
      <c r="J13" s="1282">
        <v>81214.666503</v>
      </c>
      <c r="K13" s="1282">
        <v>81891.143366000004</v>
      </c>
      <c r="L13" s="1282">
        <v>89270.321498999998</v>
      </c>
      <c r="M13" s="1282">
        <v>91844.784333000003</v>
      </c>
      <c r="N13" s="1282">
        <v>95123.217329999999</v>
      </c>
      <c r="O13" s="1282">
        <v>96180.277509000007</v>
      </c>
      <c r="P13" s="1283">
        <v>104576.027896</v>
      </c>
      <c r="Q13" s="1312">
        <v>1088178.455911</v>
      </c>
    </row>
    <row r="14" spans="2:17" ht="20.25" customHeight="1">
      <c r="B14" s="1314" t="s">
        <v>587</v>
      </c>
      <c r="C14" s="1282">
        <v>35410.080000000002</v>
      </c>
      <c r="D14" s="1282">
        <v>37173.264000000003</v>
      </c>
      <c r="E14" s="1282">
        <v>41826.095999999998</v>
      </c>
      <c r="F14" s="1282">
        <v>45487.829916000002</v>
      </c>
      <c r="G14" s="1282">
        <v>50174.631588999997</v>
      </c>
      <c r="H14" s="1282">
        <v>53800</v>
      </c>
      <c r="I14" s="1282">
        <v>58000.000001</v>
      </c>
      <c r="J14" s="1282">
        <v>62000</v>
      </c>
      <c r="K14" s="1282">
        <v>61954.63</v>
      </c>
      <c r="L14" s="1282">
        <v>66850.247879000002</v>
      </c>
      <c r="M14" s="1282">
        <v>72216.669687999994</v>
      </c>
      <c r="N14" s="1282">
        <v>78376.697035999998</v>
      </c>
      <c r="O14" s="1282">
        <v>74225.370049000005</v>
      </c>
      <c r="P14" s="1282">
        <v>81352.617018999998</v>
      </c>
      <c r="Q14" s="1333">
        <v>818848.13317699998</v>
      </c>
    </row>
    <row r="15" spans="2:17" ht="20.25" customHeight="1">
      <c r="B15" s="1315" t="s">
        <v>588</v>
      </c>
      <c r="C15" s="1282">
        <v>122626.089118</v>
      </c>
      <c r="D15" s="1282">
        <v>129433.675227</v>
      </c>
      <c r="E15" s="1282">
        <v>137012.501104</v>
      </c>
      <c r="F15" s="1282">
        <v>138043.090119</v>
      </c>
      <c r="G15" s="1282">
        <v>144142.92819000001</v>
      </c>
      <c r="H15" s="1282">
        <v>156837.57654800001</v>
      </c>
      <c r="I15" s="1282">
        <v>169222.62330199999</v>
      </c>
      <c r="J15" s="1282">
        <v>181334.43912699999</v>
      </c>
      <c r="K15" s="1282">
        <v>198965.97705799999</v>
      </c>
      <c r="L15" s="1282">
        <v>213264.89783999999</v>
      </c>
      <c r="M15" s="1282">
        <v>234016.235575</v>
      </c>
      <c r="N15" s="1282">
        <v>238975.79321599999</v>
      </c>
      <c r="O15" s="1282">
        <v>217962.15351999999</v>
      </c>
      <c r="P15" s="1283">
        <v>234000.875723</v>
      </c>
      <c r="Q15" s="1312">
        <v>2515838.8556670002</v>
      </c>
    </row>
    <row r="16" spans="2:17" ht="20.25" customHeight="1">
      <c r="B16" s="1315" t="s">
        <v>589</v>
      </c>
      <c r="C16" s="1282">
        <v>24968.799999999999</v>
      </c>
      <c r="D16" s="1282">
        <v>29711.856</v>
      </c>
      <c r="E16" s="1282">
        <v>31165.062000000002</v>
      </c>
      <c r="F16" s="1282">
        <v>32296.33</v>
      </c>
      <c r="G16" s="1282">
        <v>35161.034</v>
      </c>
      <c r="H16" s="1282">
        <v>38166.442000000003</v>
      </c>
      <c r="I16" s="1282">
        <v>41806.642999999996</v>
      </c>
      <c r="J16" s="1282">
        <v>43763.067000000003</v>
      </c>
      <c r="K16" s="1282">
        <v>43697.944151000003</v>
      </c>
      <c r="L16" s="1282">
        <v>47629.123415000002</v>
      </c>
      <c r="M16" s="1282">
        <v>49369.56635821001</v>
      </c>
      <c r="N16" s="1282">
        <v>49735.251890929998</v>
      </c>
      <c r="O16" s="1282">
        <v>52670.238880510005</v>
      </c>
      <c r="P16" s="1283">
        <v>56888.309348129995</v>
      </c>
      <c r="Q16" s="1312">
        <v>577029.66804378002</v>
      </c>
    </row>
    <row r="17" spans="2:17" ht="20.25" customHeight="1">
      <c r="B17" s="1314" t="s">
        <v>590</v>
      </c>
      <c r="C17" s="1282">
        <v>6700</v>
      </c>
      <c r="D17" s="1282">
        <v>6850</v>
      </c>
      <c r="E17" s="1282">
        <v>7456.7629999999999</v>
      </c>
      <c r="F17" s="1282">
        <v>8187.19</v>
      </c>
      <c r="G17" s="1282">
        <v>8550.2839999999997</v>
      </c>
      <c r="H17" s="1282">
        <v>10879.550999999999</v>
      </c>
      <c r="I17" s="1282">
        <v>12653.092000000001</v>
      </c>
      <c r="J17" s="1282">
        <v>13339.962</v>
      </c>
      <c r="K17" s="1282">
        <v>15517.525</v>
      </c>
      <c r="L17" s="1282">
        <v>16730.370999999999</v>
      </c>
      <c r="M17" s="1282">
        <v>18137.669999999998</v>
      </c>
      <c r="N17" s="1282">
        <v>17024</v>
      </c>
      <c r="O17" s="1282">
        <v>17546.067999999999</v>
      </c>
      <c r="P17" s="1283">
        <v>18565.434131999998</v>
      </c>
      <c r="Q17" s="1312">
        <v>178137.91013199999</v>
      </c>
    </row>
    <row r="18" spans="2:17" ht="20.25" customHeight="1">
      <c r="B18" s="1314" t="s">
        <v>591</v>
      </c>
      <c r="C18" s="1282">
        <v>16125.829419</v>
      </c>
      <c r="D18" s="1282">
        <v>17882.281500000001</v>
      </c>
      <c r="E18" s="1282">
        <v>18506.074069999999</v>
      </c>
      <c r="F18" s="1282">
        <v>18802.736491</v>
      </c>
      <c r="G18" s="1282">
        <v>20280.798334999999</v>
      </c>
      <c r="H18" s="1282">
        <v>26765.287503</v>
      </c>
      <c r="I18" s="1282">
        <v>29322.958543000001</v>
      </c>
      <c r="J18" s="1282">
        <v>30729.294021000002</v>
      </c>
      <c r="K18" s="1282">
        <v>30306.957803000001</v>
      </c>
      <c r="L18" s="1282">
        <v>31648.675561</v>
      </c>
      <c r="M18" s="1282">
        <v>31681.191532000001</v>
      </c>
      <c r="N18" s="1282">
        <v>33131.241354999998</v>
      </c>
      <c r="O18" s="1282">
        <v>33274.690847999998</v>
      </c>
      <c r="P18" s="1282">
        <v>35819.772815999997</v>
      </c>
      <c r="Q18" s="1333">
        <v>374277.789797</v>
      </c>
    </row>
    <row r="19" spans="2:17" ht="20.25" customHeight="1">
      <c r="B19" s="1315" t="s">
        <v>592</v>
      </c>
      <c r="C19" s="1282">
        <v>40358.702539999998</v>
      </c>
      <c r="D19" s="1282">
        <v>40523.002741999997</v>
      </c>
      <c r="E19" s="1282">
        <v>44184.020565999999</v>
      </c>
      <c r="F19" s="1282">
        <v>46922.326715000003</v>
      </c>
      <c r="G19" s="1282">
        <v>47551.668989999998</v>
      </c>
      <c r="H19" s="1282">
        <v>62154.896782000003</v>
      </c>
      <c r="I19" s="1282">
        <v>67156.519782000003</v>
      </c>
      <c r="J19" s="1282">
        <v>71435.057589999997</v>
      </c>
      <c r="K19" s="1282">
        <v>75299.355779999998</v>
      </c>
      <c r="L19" s="1282">
        <v>81236.154297000001</v>
      </c>
      <c r="M19" s="1282">
        <v>83415.970642999993</v>
      </c>
      <c r="N19" s="1282">
        <v>87300.843250999998</v>
      </c>
      <c r="O19" s="1282">
        <v>89298.505277999997</v>
      </c>
      <c r="P19" s="1283">
        <v>92669.574357999998</v>
      </c>
      <c r="Q19" s="1312">
        <v>929506.59931399999</v>
      </c>
    </row>
    <row r="20" spans="2:17" ht="20.25" customHeight="1">
      <c r="B20" s="1315" t="s">
        <v>593</v>
      </c>
      <c r="C20" s="1282">
        <v>30902.962599999999</v>
      </c>
      <c r="D20" s="1282">
        <v>32922.549899999998</v>
      </c>
      <c r="E20" s="1282">
        <v>36877.691500000001</v>
      </c>
      <c r="F20" s="1282">
        <v>38186.0933</v>
      </c>
      <c r="G20" s="1282">
        <v>41102.1757</v>
      </c>
      <c r="H20" s="1282">
        <v>41807.994895999997</v>
      </c>
      <c r="I20" s="1282">
        <v>43573</v>
      </c>
      <c r="J20" s="1282">
        <v>49246.7111</v>
      </c>
      <c r="K20" s="1282">
        <v>50133.599999999999</v>
      </c>
      <c r="L20" s="1282">
        <v>55522.054199999999</v>
      </c>
      <c r="M20" s="1282">
        <v>59875</v>
      </c>
      <c r="N20" s="1282">
        <v>61806.070399999997</v>
      </c>
      <c r="O20" s="1282">
        <v>61641.5</v>
      </c>
      <c r="P20" s="1283">
        <v>67690.875599999999</v>
      </c>
      <c r="Q20" s="1312">
        <v>671288.27919600008</v>
      </c>
    </row>
    <row r="21" spans="2:17" ht="20.25" customHeight="1">
      <c r="B21" s="1314" t="s">
        <v>594</v>
      </c>
      <c r="C21" s="1282">
        <v>21224.411424000002</v>
      </c>
      <c r="D21" s="1282">
        <v>21712.319055</v>
      </c>
      <c r="E21" s="1282">
        <v>23473.050496</v>
      </c>
      <c r="F21" s="1282">
        <v>27688.907195</v>
      </c>
      <c r="G21" s="1282">
        <v>27137.390241000001</v>
      </c>
      <c r="H21" s="1287">
        <v>28453.231566999999</v>
      </c>
      <c r="I21" s="1282">
        <v>31930.164196000002</v>
      </c>
      <c r="J21" s="1282">
        <v>34144.116124</v>
      </c>
      <c r="K21" s="1282">
        <v>38794.947354999997</v>
      </c>
      <c r="L21" s="1282">
        <v>42147.38</v>
      </c>
      <c r="M21" s="1282">
        <v>46271.736282999998</v>
      </c>
      <c r="N21" s="1282">
        <v>50242.794197000003</v>
      </c>
      <c r="O21" s="1282">
        <v>50273.382361000004</v>
      </c>
      <c r="P21" s="1283">
        <v>54892.979114000002</v>
      </c>
      <c r="Q21" s="1312">
        <v>498386.80960799992</v>
      </c>
    </row>
    <row r="22" spans="2:17" ht="20.25" customHeight="1">
      <c r="B22" s="1314" t="s">
        <v>595</v>
      </c>
      <c r="C22" s="1282">
        <v>65000.025000000001</v>
      </c>
      <c r="D22" s="1282">
        <v>61184.216871999997</v>
      </c>
      <c r="E22" s="1282">
        <v>65840.412599999996</v>
      </c>
      <c r="F22" s="1282">
        <v>74549.204018000004</v>
      </c>
      <c r="G22" s="1282">
        <v>77667.737940999999</v>
      </c>
      <c r="H22" s="1282">
        <v>83292.097999999998</v>
      </c>
      <c r="I22" s="1282">
        <v>87694.651930000007</v>
      </c>
      <c r="J22" s="1282">
        <v>90466.084138000006</v>
      </c>
      <c r="K22" s="1282">
        <v>100923.90300000001</v>
      </c>
      <c r="L22" s="1282">
        <v>108309.007</v>
      </c>
      <c r="M22" s="1282">
        <v>116946.234556</v>
      </c>
      <c r="N22" s="1282">
        <v>123013.28797600001</v>
      </c>
      <c r="O22" s="1282">
        <v>124280.890782</v>
      </c>
      <c r="P22" s="1283">
        <v>137286.506887</v>
      </c>
      <c r="Q22" s="1312">
        <v>1316454.2607000002</v>
      </c>
    </row>
    <row r="23" spans="2:17" ht="20.25" customHeight="1">
      <c r="B23" s="1314" t="s">
        <v>596</v>
      </c>
      <c r="C23" s="1282">
        <v>124359.232407</v>
      </c>
      <c r="D23" s="1282">
        <v>134029.40836599999</v>
      </c>
      <c r="E23" s="1282">
        <v>148343.021687</v>
      </c>
      <c r="F23" s="1282">
        <v>165642.766034</v>
      </c>
      <c r="G23" s="1282">
        <v>174408.42193899999</v>
      </c>
      <c r="H23" s="1282">
        <v>195303.83442</v>
      </c>
      <c r="I23" s="1282">
        <v>211944.065905</v>
      </c>
      <c r="J23" s="1282">
        <v>221285.72937399999</v>
      </c>
      <c r="K23" s="1282">
        <v>260318.99361599999</v>
      </c>
      <c r="L23" s="1282">
        <v>280706.17901099997</v>
      </c>
      <c r="M23" s="1282">
        <v>291059.43033599999</v>
      </c>
      <c r="N23" s="1282">
        <v>301184.61077799997</v>
      </c>
      <c r="O23" s="1282">
        <v>303120.22377400001</v>
      </c>
      <c r="P23" s="1283">
        <v>322125.22070300003</v>
      </c>
      <c r="Q23" s="1312">
        <v>3133831.1383500006</v>
      </c>
    </row>
    <row r="24" spans="2:17" ht="20.25" customHeight="1">
      <c r="B24" s="1314" t="s">
        <v>597</v>
      </c>
      <c r="C24" s="1282">
        <v>38714.177006999998</v>
      </c>
      <c r="D24" s="1282">
        <v>41150.533278000003</v>
      </c>
      <c r="E24" s="1282">
        <v>44571.062850000002</v>
      </c>
      <c r="F24" s="1282">
        <v>48277.302348999998</v>
      </c>
      <c r="G24" s="1282">
        <v>56717.989597</v>
      </c>
      <c r="H24" s="1282">
        <v>57641.044777000003</v>
      </c>
      <c r="I24" s="1282">
        <v>57803.992937000003</v>
      </c>
      <c r="J24" s="1282">
        <v>59034.220364000001</v>
      </c>
      <c r="K24" s="1282">
        <v>61797.895203</v>
      </c>
      <c r="L24" s="1282">
        <v>65605.412297999996</v>
      </c>
      <c r="M24" s="1282">
        <v>70017.541440000001</v>
      </c>
      <c r="N24" s="1282">
        <v>75914.903948000006</v>
      </c>
      <c r="O24" s="1282">
        <v>75616.545243999994</v>
      </c>
      <c r="P24" s="1282">
        <v>81546.087927</v>
      </c>
      <c r="Q24" s="1333">
        <v>834408.70921900019</v>
      </c>
    </row>
    <row r="25" spans="2:17" ht="20.25" customHeight="1">
      <c r="B25" s="1315" t="s">
        <v>598</v>
      </c>
      <c r="C25" s="1282">
        <v>15006.181</v>
      </c>
      <c r="D25" s="1282">
        <v>14699.437</v>
      </c>
      <c r="E25" s="1282">
        <v>16170</v>
      </c>
      <c r="F25" s="1282">
        <v>17789.374</v>
      </c>
      <c r="G25" s="1282">
        <v>21179.514999999999</v>
      </c>
      <c r="H25" s="1282">
        <v>19453.754000000001</v>
      </c>
      <c r="I25" s="1282">
        <v>18290.54</v>
      </c>
      <c r="J25" s="1282">
        <v>20491.834999999999</v>
      </c>
      <c r="K25" s="1282">
        <v>21516.427</v>
      </c>
      <c r="L25" s="1282">
        <v>22792.067999999999</v>
      </c>
      <c r="M25" s="1282">
        <v>24653.008999999998</v>
      </c>
      <c r="N25" s="1282">
        <v>26801.054</v>
      </c>
      <c r="O25" s="1282">
        <v>27144.791970999999</v>
      </c>
      <c r="P25" s="1283">
        <v>0</v>
      </c>
      <c r="Q25" s="1312">
        <v>265987.98597099999</v>
      </c>
    </row>
    <row r="26" spans="2:17" ht="20.25" customHeight="1">
      <c r="B26" s="1315" t="s">
        <v>599</v>
      </c>
      <c r="C26" s="1282">
        <v>12197.005856010001</v>
      </c>
      <c r="D26" s="1282">
        <v>12578.678904709999</v>
      </c>
      <c r="E26" s="1282">
        <v>14504.889994770001</v>
      </c>
      <c r="F26" s="1282">
        <v>19326.436807650003</v>
      </c>
      <c r="G26" s="1282">
        <v>15528.300999999999</v>
      </c>
      <c r="H26" s="1282">
        <v>15956.368</v>
      </c>
      <c r="I26" s="1282">
        <v>17730.929</v>
      </c>
      <c r="J26" s="1282">
        <v>19361.451000000001</v>
      </c>
      <c r="K26" s="1282">
        <v>19645.122596000001</v>
      </c>
      <c r="L26" s="1282">
        <v>21035.949278</v>
      </c>
      <c r="M26" s="1282">
        <v>23223.128208999999</v>
      </c>
      <c r="N26" s="1282">
        <v>23724.818386999999</v>
      </c>
      <c r="O26" s="1282">
        <v>23542.398165819999</v>
      </c>
      <c r="P26" s="1283">
        <v>25081.797687999999</v>
      </c>
      <c r="Q26" s="1312">
        <v>263437.27488695999</v>
      </c>
    </row>
    <row r="27" spans="2:17" ht="20.25" customHeight="1">
      <c r="B27" s="1314" t="s">
        <v>600</v>
      </c>
      <c r="C27" s="1282">
        <v>42690.275000000001</v>
      </c>
      <c r="D27" s="1282">
        <v>46627.135999999999</v>
      </c>
      <c r="E27" s="1282">
        <v>56789.742599999998</v>
      </c>
      <c r="F27" s="1282">
        <v>59674.740759</v>
      </c>
      <c r="G27" s="1282">
        <v>62115.490704000003</v>
      </c>
      <c r="H27" s="1282">
        <v>68095.631513</v>
      </c>
      <c r="I27" s="1282">
        <v>75441.683053000001</v>
      </c>
      <c r="J27" s="1282">
        <v>77077.411183000004</v>
      </c>
      <c r="K27" s="1282">
        <v>89589.496031999995</v>
      </c>
      <c r="L27" s="1282">
        <v>95655.861975000007</v>
      </c>
      <c r="M27" s="1282">
        <v>101459.191528</v>
      </c>
      <c r="N27" s="1282">
        <v>105144.990984</v>
      </c>
      <c r="O27" s="1282">
        <v>107167.104681</v>
      </c>
      <c r="P27" s="1283">
        <v>118194.25295877999</v>
      </c>
      <c r="Q27" s="1312">
        <v>1105723.0089707801</v>
      </c>
    </row>
    <row r="28" spans="2:17" ht="20.25" customHeight="1">
      <c r="B28" s="1314" t="s">
        <v>601</v>
      </c>
      <c r="C28" s="1282">
        <v>35602.024188000003</v>
      </c>
      <c r="D28" s="1282">
        <v>38856.38998</v>
      </c>
      <c r="E28" s="1282">
        <v>42050.821007999999</v>
      </c>
      <c r="F28" s="1282">
        <v>46223.29722</v>
      </c>
      <c r="G28" s="1282">
        <v>48021.012286999998</v>
      </c>
      <c r="H28" s="1282">
        <v>51730.870669000004</v>
      </c>
      <c r="I28" s="1282">
        <v>57182.209034</v>
      </c>
      <c r="J28" s="1282">
        <v>60495.049278999999</v>
      </c>
      <c r="K28" s="1282">
        <v>62219.484765000001</v>
      </c>
      <c r="L28" s="1282">
        <v>67019.786655999997</v>
      </c>
      <c r="M28" s="1282">
        <v>69786.574928000002</v>
      </c>
      <c r="N28" s="1282">
        <v>76689.091499999995</v>
      </c>
      <c r="O28" s="1282">
        <v>76193.983989</v>
      </c>
      <c r="P28" s="1283">
        <v>83808.199057000005</v>
      </c>
      <c r="Q28" s="1312">
        <v>815878.79455999995</v>
      </c>
    </row>
    <row r="29" spans="2:17" ht="20.25" customHeight="1">
      <c r="B29" s="1314" t="s">
        <v>602</v>
      </c>
      <c r="C29" s="1282">
        <v>43316.356</v>
      </c>
      <c r="D29" s="1282">
        <v>48809.076822000003</v>
      </c>
      <c r="E29" s="1282">
        <v>52534.669142589999</v>
      </c>
      <c r="F29" s="1282">
        <v>54497.079019099998</v>
      </c>
      <c r="G29" s="1282">
        <v>58571.565200999998</v>
      </c>
      <c r="H29" s="1282">
        <v>65946.802066000004</v>
      </c>
      <c r="I29" s="1282">
        <v>67689.255648000006</v>
      </c>
      <c r="J29" s="1282">
        <v>72322.178129000007</v>
      </c>
      <c r="K29" s="1282">
        <v>78366.979720000003</v>
      </c>
      <c r="L29" s="1282">
        <v>85881.806828999994</v>
      </c>
      <c r="M29" s="1282">
        <v>91735.281134999997</v>
      </c>
      <c r="N29" s="1282">
        <v>95016.493176999997</v>
      </c>
      <c r="O29" s="1282">
        <v>96525.404548999999</v>
      </c>
      <c r="P29" s="1283">
        <v>104094.38568599999</v>
      </c>
      <c r="Q29" s="1312">
        <v>1015307.33312369</v>
      </c>
    </row>
    <row r="30" spans="2:17" ht="20.25" customHeight="1">
      <c r="B30" s="1314" t="s">
        <v>603</v>
      </c>
      <c r="C30" s="1282">
        <v>6222.768368</v>
      </c>
      <c r="D30" s="1282">
        <v>17569.708456</v>
      </c>
      <c r="E30" s="1282">
        <v>19119.944330999999</v>
      </c>
      <c r="F30" s="1282">
        <v>20479.286037999998</v>
      </c>
      <c r="G30" s="1282">
        <v>22053.400366999998</v>
      </c>
      <c r="H30" s="1282">
        <v>24097.197370000002</v>
      </c>
      <c r="I30" s="1282">
        <v>26564.435137</v>
      </c>
      <c r="J30" s="1282">
        <v>29018.226675000002</v>
      </c>
      <c r="K30" s="1282">
        <v>31010.709856000001</v>
      </c>
      <c r="L30" s="1282">
        <v>40107.131167</v>
      </c>
      <c r="M30" s="1282">
        <v>37582.412747000002</v>
      </c>
      <c r="N30" s="1282">
        <v>40685.498582</v>
      </c>
      <c r="O30" s="1282">
        <v>39326.100767999997</v>
      </c>
      <c r="P30" s="1282">
        <v>45898.415221000003</v>
      </c>
      <c r="Q30" s="1333">
        <v>399735.23508300004</v>
      </c>
    </row>
    <row r="31" spans="2:17" ht="20.25" customHeight="1">
      <c r="B31" s="1315" t="s">
        <v>604</v>
      </c>
      <c r="C31" s="1282">
        <v>13131.932685</v>
      </c>
      <c r="D31" s="1282">
        <v>16735.468164999998</v>
      </c>
      <c r="E31" s="1282">
        <v>15557.208210000001</v>
      </c>
      <c r="F31" s="1282">
        <v>19654.581428000001</v>
      </c>
      <c r="G31" s="1282">
        <v>22390.728894</v>
      </c>
      <c r="H31" s="1282">
        <v>20769.169453999999</v>
      </c>
      <c r="I31" s="1282">
        <v>37963.419843999996</v>
      </c>
      <c r="J31" s="1282">
        <v>24485.736207999998</v>
      </c>
      <c r="K31" s="1282">
        <v>26416.504960999999</v>
      </c>
      <c r="L31" s="1282">
        <v>28415.664154999999</v>
      </c>
      <c r="M31" s="1282">
        <v>34579.389104000002</v>
      </c>
      <c r="N31" s="1282">
        <v>35193.042005000003</v>
      </c>
      <c r="O31" s="1282">
        <v>33860.864889999997</v>
      </c>
      <c r="P31" s="1283">
        <v>34611.211820999997</v>
      </c>
      <c r="Q31" s="1312">
        <v>363764.92182399996</v>
      </c>
    </row>
    <row r="32" spans="2:17" ht="20.25" customHeight="1">
      <c r="B32" s="1315" t="s">
        <v>605</v>
      </c>
      <c r="C32" s="1282">
        <v>23965.720655000001</v>
      </c>
      <c r="D32" s="1282">
        <v>25434.829343000001</v>
      </c>
      <c r="E32" s="1282">
        <v>26913.788635000001</v>
      </c>
      <c r="F32" s="1282">
        <v>28695.162426999999</v>
      </c>
      <c r="G32" s="1282">
        <v>31005.737831999999</v>
      </c>
      <c r="H32" s="1282">
        <v>41580.892804000003</v>
      </c>
      <c r="I32" s="1282">
        <v>37516.389804999999</v>
      </c>
      <c r="J32" s="1282">
        <v>39539.469108999998</v>
      </c>
      <c r="K32" s="1282">
        <v>41580.892804000003</v>
      </c>
      <c r="L32" s="1282">
        <v>43835.144845000003</v>
      </c>
      <c r="M32" s="1282">
        <v>47852.517240000001</v>
      </c>
      <c r="N32" s="1282">
        <v>50228.093173000001</v>
      </c>
      <c r="O32" s="1282">
        <v>48987.838640000002</v>
      </c>
      <c r="P32" s="1283">
        <v>53121.89011</v>
      </c>
      <c r="Q32" s="1312">
        <v>540258.36742200004</v>
      </c>
    </row>
    <row r="33" spans="2:17" ht="20.25" customHeight="1">
      <c r="B33" s="1314" t="s">
        <v>606</v>
      </c>
      <c r="C33" s="1282">
        <v>27871.298385999999</v>
      </c>
      <c r="D33" s="1282">
        <v>30074.361175999999</v>
      </c>
      <c r="E33" s="1282">
        <v>32390.377678000001</v>
      </c>
      <c r="F33" s="1282">
        <v>36900.821026999998</v>
      </c>
      <c r="G33" s="1282">
        <v>38371.953469</v>
      </c>
      <c r="H33" s="1282">
        <v>39637.098058000003</v>
      </c>
      <c r="I33" s="1282">
        <v>43130.436528999999</v>
      </c>
      <c r="J33" s="1282">
        <v>44364.458443000003</v>
      </c>
      <c r="K33" s="1282">
        <v>47983.616386000002</v>
      </c>
      <c r="L33" s="1282">
        <v>51874.147073</v>
      </c>
      <c r="M33" s="1282">
        <v>54073.045010000002</v>
      </c>
      <c r="N33" s="1282">
        <v>55546.746209999998</v>
      </c>
      <c r="O33" s="1282">
        <v>56012.481341999999</v>
      </c>
      <c r="P33" s="1283">
        <v>58139.159320999999</v>
      </c>
      <c r="Q33" s="1312">
        <v>616370.00010800001</v>
      </c>
    </row>
    <row r="34" spans="2:17" ht="20.25" customHeight="1">
      <c r="B34" s="1314" t="s">
        <v>607</v>
      </c>
      <c r="C34" s="1282">
        <v>31498.181</v>
      </c>
      <c r="D34" s="1282">
        <v>32787.884854000004</v>
      </c>
      <c r="E34" s="1282">
        <v>34604.866492000001</v>
      </c>
      <c r="F34" s="1282">
        <v>36860.975357000003</v>
      </c>
      <c r="G34" s="1282">
        <v>42591.879996000003</v>
      </c>
      <c r="H34" s="1282">
        <v>46442.887921000001</v>
      </c>
      <c r="I34" s="1282">
        <v>48594.060440000001</v>
      </c>
      <c r="J34" s="1282">
        <v>54628.610718440003</v>
      </c>
      <c r="K34" s="1282">
        <v>56451.879944</v>
      </c>
      <c r="L34" s="1282">
        <v>64017.094424000003</v>
      </c>
      <c r="M34" s="1282">
        <v>68432.446247999993</v>
      </c>
      <c r="N34" s="1282">
        <v>70261.526404999997</v>
      </c>
      <c r="O34" s="1282">
        <v>67515.261780999994</v>
      </c>
      <c r="P34" s="1283">
        <v>67931.216958000005</v>
      </c>
      <c r="Q34" s="1312">
        <v>722618.77253843995</v>
      </c>
    </row>
    <row r="35" spans="2:17" ht="20.25" customHeight="1">
      <c r="B35" s="1314" t="s">
        <v>608</v>
      </c>
      <c r="C35" s="1282">
        <v>29298.318745</v>
      </c>
      <c r="D35" s="1282">
        <v>29491.214823999999</v>
      </c>
      <c r="E35" s="1282">
        <v>31902.204013999999</v>
      </c>
      <c r="F35" s="1282">
        <v>34645.250633230004</v>
      </c>
      <c r="G35" s="1282">
        <v>36566.739441999998</v>
      </c>
      <c r="H35" s="1282">
        <v>39652.510513000001</v>
      </c>
      <c r="I35" s="1282">
        <v>43461.942831</v>
      </c>
      <c r="J35" s="1282">
        <v>45480.918966999998</v>
      </c>
      <c r="K35" s="1282">
        <v>46843.46673</v>
      </c>
      <c r="L35" s="1282">
        <v>48269.375673000002</v>
      </c>
      <c r="M35" s="1282">
        <v>51175.882591000001</v>
      </c>
      <c r="N35" s="1282">
        <v>52964.276278999998</v>
      </c>
      <c r="O35" s="1282">
        <v>51098.955327999996</v>
      </c>
      <c r="P35" s="1283">
        <v>55954.444955999999</v>
      </c>
      <c r="Q35" s="1312">
        <v>596805.5015262299</v>
      </c>
    </row>
    <row r="36" spans="2:17" ht="20.25" customHeight="1">
      <c r="B36" s="1314" t="s">
        <v>609</v>
      </c>
      <c r="C36" s="1282">
        <v>27329.581999999999</v>
      </c>
      <c r="D36" s="1282">
        <v>28563.294000000002</v>
      </c>
      <c r="E36" s="1282">
        <v>31107.353999999999</v>
      </c>
      <c r="F36" s="1282">
        <v>32092.411</v>
      </c>
      <c r="G36" s="1282">
        <v>34669.731</v>
      </c>
      <c r="H36" s="1282">
        <v>37108.896999999997</v>
      </c>
      <c r="I36" s="1282">
        <v>41668.479114000002</v>
      </c>
      <c r="J36" s="1282">
        <v>43652.521208530001</v>
      </c>
      <c r="K36" s="1282">
        <v>46329.478000000003</v>
      </c>
      <c r="L36" s="1282">
        <v>49858.558962199997</v>
      </c>
      <c r="M36" s="1282">
        <v>54933.398535</v>
      </c>
      <c r="N36" s="1282">
        <v>59513.542783999997</v>
      </c>
      <c r="O36" s="1282">
        <v>63580.292973000003</v>
      </c>
      <c r="P36" s="1282">
        <v>65089.914354</v>
      </c>
      <c r="Q36" s="1333">
        <v>615497.45493073005</v>
      </c>
    </row>
    <row r="37" spans="2:17" ht="20.25" customHeight="1">
      <c r="B37" s="1315" t="s">
        <v>610</v>
      </c>
      <c r="C37" s="1282">
        <v>8679.0145438600011</v>
      </c>
      <c r="D37" s="1282">
        <v>9136.1627050300012</v>
      </c>
      <c r="E37" s="1282">
        <v>11026.52810218</v>
      </c>
      <c r="F37" s="1282">
        <v>11573.756389280001</v>
      </c>
      <c r="G37" s="1282">
        <v>11908.476354819999</v>
      </c>
      <c r="H37" s="1282">
        <v>12242.103156610001</v>
      </c>
      <c r="I37" s="1282">
        <v>12675.920034000001</v>
      </c>
      <c r="J37" s="1282">
        <v>14262.1185</v>
      </c>
      <c r="K37" s="1282">
        <v>17051.457399999999</v>
      </c>
      <c r="L37" s="1282">
        <v>18135.70425441</v>
      </c>
      <c r="M37" s="1282">
        <v>18705.10958891</v>
      </c>
      <c r="N37" s="1282">
        <v>20779.041841999999</v>
      </c>
      <c r="O37" s="1282">
        <v>20667.669174999999</v>
      </c>
      <c r="P37" s="1283">
        <v>22620.419241</v>
      </c>
      <c r="Q37" s="1312">
        <v>209463.48128709997</v>
      </c>
    </row>
    <row r="38" spans="2:17" ht="20.25" customHeight="1">
      <c r="B38" s="1315" t="s">
        <v>611</v>
      </c>
      <c r="C38" s="1282">
        <v>62290</v>
      </c>
      <c r="D38" s="1282">
        <v>70250</v>
      </c>
      <c r="E38" s="1282">
        <v>81964.876182000007</v>
      </c>
      <c r="F38" s="1282">
        <v>86675.8</v>
      </c>
      <c r="G38" s="1282">
        <v>90042.6</v>
      </c>
      <c r="H38" s="1282">
        <v>94972</v>
      </c>
      <c r="I38" s="1282">
        <v>102574</v>
      </c>
      <c r="J38" s="1282">
        <v>98534.7</v>
      </c>
      <c r="K38" s="1282">
        <v>101988.714762</v>
      </c>
      <c r="L38" s="1282">
        <v>113654.55293000001</v>
      </c>
      <c r="M38" s="1282">
        <v>128361.911179</v>
      </c>
      <c r="N38" s="1282">
        <v>129535.095247</v>
      </c>
      <c r="O38" s="1282">
        <v>128420.68429</v>
      </c>
      <c r="P38" s="1283">
        <v>135763.199169</v>
      </c>
      <c r="Q38" s="1312">
        <v>1425028.1337590001</v>
      </c>
    </row>
    <row r="39" spans="2:17" ht="20.25" customHeight="1">
      <c r="B39" s="1314" t="s">
        <v>612</v>
      </c>
      <c r="C39" s="1282">
        <v>16740.7</v>
      </c>
      <c r="D39" s="1282">
        <v>17107.59</v>
      </c>
      <c r="E39" s="1282">
        <v>25423.210107999999</v>
      </c>
      <c r="F39" s="1282">
        <v>27167.689457</v>
      </c>
      <c r="G39" s="1282">
        <v>28859.915615000002</v>
      </c>
      <c r="H39" s="1282">
        <v>33033.246698000003</v>
      </c>
      <c r="I39" s="1282">
        <v>35811.880382000003</v>
      </c>
      <c r="J39" s="1282">
        <v>36939.345401999999</v>
      </c>
      <c r="K39" s="1282">
        <v>39922.727686999999</v>
      </c>
      <c r="L39" s="1282">
        <v>40813.192875000001</v>
      </c>
      <c r="M39" s="1282">
        <v>40586.550939000001</v>
      </c>
      <c r="N39" s="1282">
        <v>44096.239578000001</v>
      </c>
      <c r="O39" s="1282">
        <v>41136.103197999997</v>
      </c>
      <c r="P39" s="1283">
        <v>46038.050321000002</v>
      </c>
      <c r="Q39" s="1312">
        <v>473676.44225999998</v>
      </c>
    </row>
    <row r="40" spans="2:17" ht="20.25" customHeight="1">
      <c r="B40" s="1314" t="s">
        <v>613</v>
      </c>
      <c r="C40" s="1282">
        <v>16365.003078</v>
      </c>
      <c r="D40" s="1282">
        <v>17942.988455999999</v>
      </c>
      <c r="E40" s="1282">
        <v>19184.527262</v>
      </c>
      <c r="F40" s="1282">
        <v>24975.478101000001</v>
      </c>
      <c r="G40" s="1282">
        <v>22578.562881000002</v>
      </c>
      <c r="H40" s="1282">
        <v>24308.801080000001</v>
      </c>
      <c r="I40" s="1282">
        <v>25913.841581000001</v>
      </c>
      <c r="J40" s="1282">
        <v>27552.097693</v>
      </c>
      <c r="K40" s="1282">
        <v>35030.593696999997</v>
      </c>
      <c r="L40" s="1282">
        <v>30463.434262999999</v>
      </c>
      <c r="M40" s="1282">
        <v>29833.418916999999</v>
      </c>
      <c r="N40" s="1282">
        <v>29965.018086</v>
      </c>
      <c r="O40" s="1282">
        <v>30226.165891000001</v>
      </c>
      <c r="P40" s="1282">
        <v>33735.467665999997</v>
      </c>
      <c r="Q40" s="1333">
        <v>368075.398652</v>
      </c>
    </row>
    <row r="41" spans="2:17" ht="20.25" customHeight="1">
      <c r="B41" s="1316" t="s">
        <v>28</v>
      </c>
      <c r="C41" s="1317">
        <v>1044691.3660732401</v>
      </c>
      <c r="D41" s="1317">
        <v>1127478.11587174</v>
      </c>
      <c r="E41" s="1317">
        <v>1236296.8831485</v>
      </c>
      <c r="F41" s="1317">
        <v>1337872.7976874602</v>
      </c>
      <c r="G41" s="1317">
        <v>1412660.5800179699</v>
      </c>
      <c r="H41" s="1317">
        <v>1550249.6741416093</v>
      </c>
      <c r="I41" s="1317">
        <v>1665556.1629794398</v>
      </c>
      <c r="J41" s="1317">
        <v>1740969.9787994598</v>
      </c>
      <c r="K41" s="1317">
        <v>1879102.0358867098</v>
      </c>
      <c r="L41" s="1317">
        <v>2027874.2580555498</v>
      </c>
      <c r="M41" s="1317">
        <v>2160653.9379489101</v>
      </c>
      <c r="N41" s="1317">
        <v>2249289.7909449297</v>
      </c>
      <c r="O41" s="1317">
        <v>2231223.5920985704</v>
      </c>
      <c r="P41" s="1334">
        <v>2373684.0225905804</v>
      </c>
      <c r="Q41" s="1318">
        <v>24037603.196244672</v>
      </c>
    </row>
    <row r="42" spans="2:17" ht="20.25" customHeight="1">
      <c r="B42" s="1320" t="s">
        <v>670</v>
      </c>
      <c r="C42" s="1288"/>
      <c r="D42" s="1288"/>
      <c r="E42" s="1288"/>
      <c r="F42" s="1288"/>
      <c r="G42" s="1288"/>
      <c r="H42" s="1288"/>
      <c r="I42" s="1288"/>
      <c r="J42" s="1288"/>
      <c r="K42" s="1288"/>
      <c r="L42" s="1288"/>
      <c r="M42" s="1288"/>
      <c r="N42" s="1288"/>
      <c r="O42" s="1288"/>
      <c r="P42" s="1289"/>
      <c r="Q42" s="1290"/>
    </row>
    <row r="43" spans="2:17" ht="20.25" customHeight="1">
      <c r="B43" s="1293"/>
      <c r="C43" s="1294"/>
      <c r="D43" s="1294"/>
      <c r="E43" s="1294"/>
      <c r="F43" s="1294"/>
      <c r="G43" s="1294"/>
      <c r="H43" s="1294"/>
      <c r="I43" s="1294"/>
      <c r="J43" s="1294"/>
      <c r="K43" s="1294"/>
      <c r="L43" s="1294"/>
      <c r="M43" s="1294"/>
      <c r="N43" s="1294"/>
      <c r="O43" s="1294"/>
      <c r="P43" s="1295"/>
      <c r="Q43" s="1290"/>
    </row>
    <row r="44" spans="2:17" ht="20.25" customHeight="1">
      <c r="B44" s="1286"/>
      <c r="C44" s="1288"/>
      <c r="D44" s="1288"/>
      <c r="E44" s="1288"/>
      <c r="F44" s="1288"/>
      <c r="G44" s="1288"/>
      <c r="H44" s="1288"/>
      <c r="I44" s="1288"/>
      <c r="J44" s="1288"/>
      <c r="K44" s="1288"/>
      <c r="L44" s="1288"/>
      <c r="M44" s="1288"/>
      <c r="N44" s="1288"/>
      <c r="O44" s="1288"/>
      <c r="P44" s="1289"/>
      <c r="Q44" s="1290"/>
    </row>
    <row r="45" spans="2:17" ht="20.25" customHeight="1">
      <c r="B45" s="1281"/>
      <c r="C45" s="1288"/>
      <c r="D45" s="1288"/>
      <c r="E45" s="1288"/>
      <c r="F45" s="1288"/>
      <c r="G45" s="1288"/>
      <c r="H45" s="1288"/>
      <c r="I45" s="1288"/>
      <c r="J45" s="1288"/>
      <c r="K45" s="1288"/>
      <c r="L45" s="1288"/>
      <c r="M45" s="1288"/>
      <c r="N45" s="1288"/>
      <c r="O45" s="1288"/>
      <c r="P45" s="1289"/>
      <c r="Q45" s="1290"/>
    </row>
    <row r="46" spans="2:17" ht="20.25" customHeight="1">
      <c r="B46" s="1281"/>
      <c r="C46" s="1291"/>
      <c r="D46" s="1291"/>
      <c r="E46" s="1291"/>
      <c r="F46" s="1291"/>
      <c r="G46" s="1291"/>
      <c r="H46" s="1291"/>
      <c r="I46" s="1291"/>
      <c r="J46" s="1291"/>
      <c r="K46" s="1291"/>
      <c r="L46" s="1291"/>
      <c r="M46" s="1291"/>
      <c r="N46" s="1291"/>
      <c r="O46" s="1291"/>
      <c r="P46" s="1291"/>
      <c r="Q46" s="1292"/>
    </row>
    <row r="47" spans="2:17" ht="20.25" customHeight="1">
      <c r="B47" s="1293"/>
      <c r="C47" s="1294"/>
      <c r="D47" s="1294"/>
      <c r="E47" s="1294"/>
      <c r="F47" s="1294"/>
      <c r="G47" s="1294"/>
      <c r="H47" s="1294"/>
      <c r="I47" s="1294"/>
      <c r="J47" s="1294"/>
      <c r="K47" s="1294"/>
      <c r="L47" s="1294"/>
      <c r="M47" s="1294"/>
      <c r="N47" s="1294"/>
      <c r="O47" s="1294"/>
      <c r="P47" s="1295"/>
      <c r="Q47" s="1290"/>
    </row>
    <row r="48" spans="2:17" ht="20.25" customHeight="1">
      <c r="B48" s="1286"/>
      <c r="C48" s="1288"/>
      <c r="D48" s="1288"/>
      <c r="E48" s="1288"/>
      <c r="F48" s="1288"/>
      <c r="G48" s="1288"/>
      <c r="H48" s="1288"/>
      <c r="I48" s="1288"/>
      <c r="J48" s="1288"/>
      <c r="K48" s="1288"/>
      <c r="L48" s="1288"/>
      <c r="M48" s="1288"/>
      <c r="N48" s="1288"/>
      <c r="O48" s="1288"/>
      <c r="P48" s="1289"/>
      <c r="Q48" s="1290"/>
    </row>
    <row r="49" spans="2:17" ht="20.25" customHeight="1">
      <c r="B49" s="1332"/>
      <c r="C49" s="1288"/>
      <c r="D49" s="1288"/>
      <c r="E49" s="1288"/>
      <c r="F49" s="1288"/>
      <c r="G49" s="1288"/>
      <c r="H49" s="1288"/>
      <c r="I49" s="1288"/>
      <c r="J49" s="1288"/>
      <c r="K49" s="1288"/>
      <c r="L49" s="1288"/>
      <c r="M49" s="1288"/>
      <c r="N49" s="1288"/>
      <c r="O49" s="1288"/>
      <c r="P49" s="1289"/>
      <c r="Q49" s="1290"/>
    </row>
    <row r="50" spans="2:17" ht="20.25" customHeight="1">
      <c r="B50" s="1281"/>
      <c r="C50" s="1291"/>
      <c r="D50" s="1291"/>
      <c r="E50" s="1291"/>
      <c r="F50" s="1291"/>
      <c r="G50" s="1291"/>
      <c r="H50" s="1291"/>
      <c r="I50" s="1291"/>
      <c r="J50" s="1291"/>
      <c r="K50" s="1291"/>
      <c r="L50" s="1291"/>
      <c r="M50" s="1291"/>
      <c r="N50" s="1291"/>
      <c r="O50" s="1291"/>
      <c r="P50" s="1291"/>
      <c r="Q50" s="1292"/>
    </row>
    <row r="51" spans="2:17" ht="20.25" customHeight="1">
      <c r="B51" s="1293"/>
      <c r="C51" s="1294"/>
      <c r="D51" s="1294"/>
      <c r="E51" s="1294"/>
      <c r="F51" s="1294"/>
      <c r="G51" s="1294"/>
      <c r="H51" s="1294"/>
      <c r="I51" s="1294"/>
      <c r="J51" s="1294"/>
      <c r="K51" s="1294"/>
      <c r="L51" s="1294"/>
      <c r="M51" s="1294"/>
      <c r="N51" s="1294"/>
      <c r="O51" s="1294"/>
      <c r="P51" s="1295"/>
      <c r="Q51" s="1290"/>
    </row>
    <row r="52" spans="2:17" ht="20.25" customHeight="1">
      <c r="B52" s="1286"/>
      <c r="C52" s="1288"/>
      <c r="D52" s="1288"/>
      <c r="E52" s="1288"/>
      <c r="F52" s="1288"/>
      <c r="G52" s="1288"/>
      <c r="H52" s="1288"/>
      <c r="I52" s="1288"/>
      <c r="J52" s="1288"/>
      <c r="K52" s="1288"/>
      <c r="L52" s="1288"/>
      <c r="M52" s="1288"/>
      <c r="N52" s="1288"/>
      <c r="O52" s="1288"/>
      <c r="P52" s="1289"/>
      <c r="Q52" s="1290"/>
    </row>
    <row r="53" spans="2:17" ht="20.25" customHeight="1">
      <c r="B53" s="1281"/>
      <c r="C53" s="1288"/>
      <c r="D53" s="1288"/>
      <c r="E53" s="1288"/>
      <c r="F53" s="1288"/>
      <c r="G53" s="1288"/>
      <c r="H53" s="1288"/>
      <c r="I53" s="1288"/>
      <c r="J53" s="1288"/>
      <c r="K53" s="1288"/>
      <c r="L53" s="1288"/>
      <c r="M53" s="1288"/>
      <c r="N53" s="1288"/>
      <c r="O53" s="1288"/>
      <c r="P53" s="1289"/>
      <c r="Q53" s="1290"/>
    </row>
    <row r="54" spans="2:17" ht="20.25" customHeight="1">
      <c r="B54" s="1281"/>
      <c r="C54" s="1291"/>
      <c r="D54" s="1291"/>
      <c r="E54" s="1291"/>
      <c r="F54" s="1291"/>
      <c r="G54" s="1291"/>
      <c r="H54" s="1291"/>
      <c r="I54" s="1291"/>
      <c r="J54" s="1291"/>
      <c r="K54" s="1291"/>
      <c r="L54" s="1291"/>
      <c r="M54" s="1291"/>
      <c r="N54" s="1291"/>
      <c r="O54" s="1291"/>
      <c r="P54" s="1291"/>
      <c r="Q54" s="1292"/>
    </row>
    <row r="55" spans="2:17" ht="20.25" customHeight="1">
      <c r="B55" s="1293"/>
      <c r="C55" s="1294"/>
      <c r="D55" s="1294"/>
      <c r="E55" s="1294"/>
      <c r="F55" s="1294"/>
      <c r="G55" s="1294"/>
      <c r="H55" s="1294"/>
      <c r="I55" s="1294"/>
      <c r="J55" s="1294"/>
      <c r="K55" s="1294"/>
      <c r="L55" s="1294"/>
      <c r="M55" s="1294"/>
      <c r="N55" s="1294"/>
      <c r="O55" s="1294"/>
      <c r="P55" s="1295"/>
      <c r="Q55" s="1290"/>
    </row>
    <row r="56" spans="2:17" ht="20.25" customHeight="1">
      <c r="B56" s="1286"/>
      <c r="C56" s="1288"/>
      <c r="D56" s="1288"/>
      <c r="E56" s="1288"/>
      <c r="F56" s="1288"/>
      <c r="G56" s="1288"/>
      <c r="H56" s="1288"/>
      <c r="I56" s="1288"/>
      <c r="J56" s="1288"/>
      <c r="K56" s="1288"/>
      <c r="L56" s="1288"/>
      <c r="M56" s="1288"/>
      <c r="N56" s="1288"/>
      <c r="O56" s="1288"/>
      <c r="P56" s="1289"/>
      <c r="Q56" s="1290"/>
    </row>
    <row r="57" spans="2:17" ht="20.25" customHeight="1">
      <c r="B57" s="1281"/>
      <c r="C57" s="1288"/>
      <c r="D57" s="1288"/>
      <c r="E57" s="1288"/>
      <c r="F57" s="1288"/>
      <c r="G57" s="1288"/>
      <c r="H57" s="1288"/>
      <c r="I57" s="1288"/>
      <c r="J57" s="1288"/>
      <c r="K57" s="1288"/>
      <c r="L57" s="1288"/>
      <c r="M57" s="1288"/>
      <c r="N57" s="1288"/>
      <c r="O57" s="1288"/>
      <c r="P57" s="1289"/>
      <c r="Q57" s="1290"/>
    </row>
    <row r="58" spans="2:17" ht="20.25" customHeight="1">
      <c r="B58" s="1281"/>
      <c r="C58" s="1288"/>
      <c r="D58" s="1288"/>
      <c r="E58" s="1288"/>
      <c r="F58" s="1288"/>
      <c r="G58" s="1288"/>
      <c r="H58" s="1288"/>
      <c r="I58" s="1288"/>
      <c r="J58" s="1288"/>
      <c r="K58" s="1288"/>
      <c r="L58" s="1288"/>
      <c r="M58" s="1288"/>
      <c r="N58" s="1288"/>
      <c r="O58" s="1288"/>
      <c r="P58" s="1289"/>
      <c r="Q58" s="1290"/>
    </row>
    <row r="59" spans="2:17" ht="20.25" customHeight="1">
      <c r="B59" s="1281"/>
      <c r="C59" s="1288"/>
      <c r="D59" s="1288"/>
      <c r="E59" s="1288"/>
      <c r="F59" s="1288"/>
      <c r="G59" s="1288"/>
      <c r="H59" s="1288"/>
      <c r="I59" s="1288"/>
      <c r="J59" s="1288"/>
      <c r="K59" s="1288"/>
      <c r="L59" s="1288"/>
      <c r="M59" s="1288"/>
      <c r="N59" s="1288"/>
      <c r="O59" s="1288"/>
      <c r="P59" s="1289"/>
      <c r="Q59" s="1290"/>
    </row>
    <row r="60" spans="2:17" ht="20.25" customHeight="1">
      <c r="B60" s="1281"/>
      <c r="C60" s="1291"/>
      <c r="D60" s="1291"/>
      <c r="E60" s="1291"/>
      <c r="F60" s="1291"/>
      <c r="G60" s="1291"/>
      <c r="H60" s="1291"/>
      <c r="I60" s="1291"/>
      <c r="J60" s="1291"/>
      <c r="K60" s="1291"/>
      <c r="L60" s="1291"/>
      <c r="M60" s="1291"/>
      <c r="N60" s="1291"/>
      <c r="O60" s="1291"/>
      <c r="P60" s="1291"/>
      <c r="Q60" s="1292"/>
    </row>
    <row r="61" spans="2:17" ht="20.25" customHeight="1">
      <c r="B61" s="1293"/>
      <c r="C61" s="1294"/>
      <c r="D61" s="1294"/>
      <c r="E61" s="1294"/>
      <c r="F61" s="1294"/>
      <c r="G61" s="1294"/>
      <c r="H61" s="1294"/>
      <c r="I61" s="1294"/>
      <c r="J61" s="1294"/>
      <c r="K61" s="1294"/>
      <c r="L61" s="1294"/>
      <c r="M61" s="1294"/>
      <c r="N61" s="1294"/>
      <c r="O61" s="1294"/>
      <c r="P61" s="1295"/>
      <c r="Q61" s="1290"/>
    </row>
    <row r="62" spans="2:17" ht="20.25" customHeight="1">
      <c r="B62" s="1286"/>
      <c r="C62" s="1288"/>
      <c r="D62" s="1288"/>
      <c r="E62" s="1288"/>
      <c r="F62" s="1288"/>
      <c r="G62" s="1288"/>
      <c r="H62" s="1288"/>
      <c r="I62" s="1288"/>
      <c r="J62" s="1288"/>
      <c r="K62" s="1288"/>
      <c r="L62" s="1288"/>
      <c r="M62" s="1288"/>
      <c r="N62" s="1288"/>
      <c r="O62" s="1288"/>
      <c r="P62" s="1289"/>
      <c r="Q62" s="1290"/>
    </row>
    <row r="63" spans="2:17" ht="20.25" customHeight="1">
      <c r="B63" s="1281"/>
      <c r="C63" s="1288"/>
      <c r="D63" s="1288"/>
      <c r="E63" s="1288"/>
      <c r="F63" s="1288"/>
      <c r="G63" s="1288"/>
      <c r="H63" s="1288"/>
      <c r="I63" s="1288"/>
      <c r="J63" s="1288"/>
      <c r="K63" s="1288"/>
      <c r="L63" s="1288"/>
      <c r="M63" s="1288"/>
      <c r="N63" s="1288"/>
      <c r="O63" s="1288"/>
      <c r="P63" s="1289"/>
      <c r="Q63" s="1290"/>
    </row>
    <row r="64" spans="2:17" ht="20.25" customHeight="1">
      <c r="B64" s="1281"/>
      <c r="C64" s="1291"/>
      <c r="D64" s="1291"/>
      <c r="E64" s="1291"/>
      <c r="F64" s="1291"/>
      <c r="G64" s="1291"/>
      <c r="H64" s="1291"/>
      <c r="I64" s="1291"/>
      <c r="J64" s="1291"/>
      <c r="K64" s="1291"/>
      <c r="L64" s="1291"/>
      <c r="M64" s="1291"/>
      <c r="N64" s="1291"/>
      <c r="O64" s="1291"/>
      <c r="P64" s="1291"/>
      <c r="Q64" s="1292"/>
    </row>
    <row r="65" spans="2:17" ht="20.25" customHeight="1">
      <c r="B65" s="1293"/>
      <c r="C65" s="1294"/>
      <c r="D65" s="1294"/>
      <c r="E65" s="1294"/>
      <c r="F65" s="1294"/>
      <c r="G65" s="1294"/>
      <c r="H65" s="1294"/>
      <c r="I65" s="1294"/>
      <c r="J65" s="1294"/>
      <c r="K65" s="1294"/>
      <c r="L65" s="1294"/>
      <c r="M65" s="1294"/>
      <c r="N65" s="1294"/>
      <c r="O65" s="1294"/>
      <c r="P65" s="1295"/>
      <c r="Q65" s="1290"/>
    </row>
    <row r="66" spans="2:17" ht="20.25" customHeight="1">
      <c r="B66" s="1286"/>
      <c r="C66" s="1288"/>
      <c r="D66" s="1288"/>
      <c r="E66" s="1288"/>
      <c r="F66" s="1288"/>
      <c r="G66" s="1288"/>
      <c r="H66" s="1288"/>
      <c r="I66" s="1288"/>
      <c r="J66" s="1288"/>
      <c r="K66" s="1288"/>
      <c r="L66" s="1288"/>
      <c r="M66" s="1288"/>
      <c r="N66" s="1288"/>
      <c r="O66" s="1288"/>
      <c r="P66" s="1289"/>
      <c r="Q66" s="1290"/>
    </row>
    <row r="67" spans="2:17" ht="20.25" customHeight="1">
      <c r="B67" s="1281"/>
      <c r="C67" s="1288"/>
      <c r="D67" s="1288"/>
      <c r="E67" s="1288"/>
      <c r="F67" s="1288"/>
      <c r="G67" s="1288"/>
      <c r="H67" s="1288"/>
      <c r="I67" s="1288"/>
      <c r="J67" s="1288"/>
      <c r="K67" s="1288"/>
      <c r="L67" s="1288"/>
      <c r="M67" s="1288"/>
      <c r="N67" s="1288"/>
      <c r="O67" s="1288"/>
      <c r="P67" s="1289"/>
      <c r="Q67" s="1290"/>
    </row>
    <row r="68" spans="2:17" ht="20.25" customHeight="1">
      <c r="B68" s="1281"/>
      <c r="C68" s="1288"/>
      <c r="D68" s="1288"/>
      <c r="E68" s="1288"/>
      <c r="F68" s="1288"/>
      <c r="G68" s="1288"/>
      <c r="H68" s="1288"/>
      <c r="I68" s="1288"/>
      <c r="J68" s="1288"/>
      <c r="K68" s="1288"/>
      <c r="L68" s="1288"/>
      <c r="M68" s="1288"/>
      <c r="N68" s="1288"/>
      <c r="O68" s="1288"/>
      <c r="P68" s="1289"/>
      <c r="Q68" s="1290"/>
    </row>
    <row r="69" spans="2:17" ht="20.25" customHeight="1">
      <c r="B69" s="1281"/>
      <c r="C69" s="1288"/>
      <c r="D69" s="1288"/>
      <c r="E69" s="1288"/>
      <c r="F69" s="1288"/>
      <c r="G69" s="1288"/>
      <c r="H69" s="1288"/>
      <c r="I69" s="1288"/>
      <c r="J69" s="1288"/>
      <c r="K69" s="1288"/>
      <c r="L69" s="1288"/>
      <c r="M69" s="1288"/>
      <c r="N69" s="1288"/>
      <c r="O69" s="1288"/>
      <c r="P69" s="1289"/>
      <c r="Q69" s="1290"/>
    </row>
    <row r="70" spans="2:17" ht="20.25" customHeight="1">
      <c r="B70" s="1281"/>
      <c r="C70" s="1291"/>
      <c r="D70" s="1291"/>
      <c r="E70" s="1291"/>
      <c r="F70" s="1291"/>
      <c r="G70" s="1291"/>
      <c r="H70" s="1291"/>
      <c r="I70" s="1291"/>
      <c r="J70" s="1291"/>
      <c r="K70" s="1291"/>
      <c r="L70" s="1291"/>
      <c r="M70" s="1291"/>
      <c r="N70" s="1291"/>
      <c r="O70" s="1291"/>
      <c r="P70" s="1291"/>
      <c r="Q70" s="1292"/>
    </row>
    <row r="71" spans="2:17" ht="20.25" customHeight="1">
      <c r="B71" s="1293"/>
      <c r="C71" s="1294"/>
      <c r="D71" s="1294"/>
      <c r="E71" s="1294"/>
      <c r="F71" s="1294"/>
      <c r="G71" s="1294"/>
      <c r="H71" s="1294"/>
      <c r="I71" s="1294"/>
      <c r="J71" s="1294"/>
      <c r="K71" s="1294"/>
      <c r="L71" s="1294"/>
      <c r="M71" s="1294"/>
      <c r="N71" s="1294"/>
      <c r="O71" s="1294"/>
      <c r="P71" s="1295"/>
      <c r="Q71" s="1290"/>
    </row>
    <row r="72" spans="2:17" ht="20.25" customHeight="1">
      <c r="B72" s="1286"/>
      <c r="C72" s="1288"/>
      <c r="D72" s="1288"/>
      <c r="E72" s="1288"/>
      <c r="F72" s="1288"/>
      <c r="G72" s="1288"/>
      <c r="H72" s="1288"/>
      <c r="I72" s="1288"/>
      <c r="J72" s="1288"/>
      <c r="K72" s="1288"/>
      <c r="L72" s="1288"/>
      <c r="M72" s="1288"/>
      <c r="N72" s="1288"/>
      <c r="O72" s="1288"/>
      <c r="P72" s="1289"/>
      <c r="Q72" s="1290"/>
    </row>
    <row r="73" spans="2:17" ht="20.25" customHeight="1">
      <c r="B73" s="1281"/>
      <c r="C73" s="1288"/>
      <c r="D73" s="1288"/>
      <c r="E73" s="1288"/>
      <c r="F73" s="1288"/>
      <c r="G73" s="1288"/>
      <c r="H73" s="1288"/>
      <c r="I73" s="1288"/>
      <c r="J73" s="1288"/>
      <c r="K73" s="1288"/>
      <c r="L73" s="1288"/>
      <c r="M73" s="1288"/>
      <c r="N73" s="1288"/>
      <c r="O73" s="1288"/>
      <c r="P73" s="1289"/>
      <c r="Q73" s="1290"/>
    </row>
    <row r="74" spans="2:17" ht="20.25" customHeight="1">
      <c r="B74" s="1281"/>
      <c r="C74" s="1288"/>
      <c r="D74" s="1288"/>
      <c r="E74" s="1288"/>
      <c r="F74" s="1288"/>
      <c r="G74" s="1288"/>
      <c r="H74" s="1288"/>
      <c r="I74" s="1288"/>
      <c r="J74" s="1288"/>
      <c r="K74" s="1288"/>
      <c r="L74" s="1288"/>
      <c r="M74" s="1288"/>
      <c r="N74" s="1288"/>
      <c r="O74" s="1288"/>
      <c r="P74" s="1289"/>
      <c r="Q74" s="1290"/>
    </row>
    <row r="75" spans="2:17" ht="20.25" customHeight="1">
      <c r="B75" s="1281"/>
      <c r="C75" s="1288"/>
      <c r="D75" s="1288"/>
      <c r="E75" s="1288"/>
      <c r="F75" s="1288"/>
      <c r="G75" s="1288"/>
      <c r="H75" s="1288"/>
      <c r="I75" s="1288"/>
      <c r="J75" s="1288"/>
      <c r="K75" s="1288"/>
      <c r="L75" s="1288"/>
      <c r="M75" s="1288"/>
      <c r="N75" s="1288"/>
      <c r="O75" s="1288"/>
      <c r="P75" s="1289"/>
      <c r="Q75" s="1290"/>
    </row>
    <row r="76" spans="2:17" ht="20.25" customHeight="1">
      <c r="B76" s="1281"/>
      <c r="C76" s="1291"/>
      <c r="D76" s="1291"/>
      <c r="E76" s="1291"/>
      <c r="F76" s="1291"/>
      <c r="G76" s="1291"/>
      <c r="H76" s="1291"/>
      <c r="I76" s="1291"/>
      <c r="J76" s="1291"/>
      <c r="K76" s="1291"/>
      <c r="L76" s="1291"/>
      <c r="M76" s="1291"/>
      <c r="N76" s="1291"/>
      <c r="O76" s="1291"/>
      <c r="P76" s="1291"/>
      <c r="Q76" s="1292"/>
    </row>
    <row r="77" spans="2:17" ht="20.25" customHeight="1">
      <c r="B77" s="1293"/>
      <c r="C77" s="1294"/>
      <c r="D77" s="1294"/>
      <c r="E77" s="1294"/>
      <c r="F77" s="1294"/>
      <c r="G77" s="1294"/>
      <c r="H77" s="1294"/>
      <c r="I77" s="1294"/>
      <c r="J77" s="1294"/>
      <c r="K77" s="1294"/>
      <c r="L77" s="1294"/>
      <c r="M77" s="1294"/>
      <c r="N77" s="1294"/>
      <c r="O77" s="1294"/>
      <c r="P77" s="1295"/>
      <c r="Q77" s="1290"/>
    </row>
    <row r="78" spans="2:17" ht="20.25" customHeight="1">
      <c r="B78" s="1286"/>
      <c r="C78" s="1288"/>
      <c r="D78" s="1288"/>
      <c r="E78" s="1288"/>
      <c r="F78" s="1288"/>
      <c r="G78" s="1288"/>
      <c r="H78" s="1288"/>
      <c r="I78" s="1288"/>
      <c r="J78" s="1288"/>
      <c r="K78" s="1288"/>
      <c r="L78" s="1288"/>
      <c r="M78" s="1288"/>
      <c r="N78" s="1288"/>
      <c r="O78" s="1288"/>
      <c r="P78" s="1289"/>
      <c r="Q78" s="1290"/>
    </row>
    <row r="79" spans="2:17" ht="20.25" customHeight="1">
      <c r="B79" s="1281"/>
      <c r="C79" s="1288"/>
      <c r="D79" s="1288"/>
      <c r="E79" s="1288"/>
      <c r="F79" s="1288"/>
      <c r="G79" s="1288"/>
      <c r="H79" s="1288"/>
      <c r="I79" s="1288"/>
      <c r="J79" s="1288"/>
      <c r="K79" s="1288"/>
      <c r="L79" s="1288"/>
      <c r="M79" s="1288"/>
      <c r="N79" s="1288"/>
      <c r="O79" s="1288"/>
      <c r="P79" s="1289"/>
      <c r="Q79" s="1290"/>
    </row>
    <row r="80" spans="2:17" ht="20.25" customHeight="1">
      <c r="B80" s="1281"/>
      <c r="C80" s="1291"/>
      <c r="D80" s="1291"/>
      <c r="E80" s="1291"/>
      <c r="F80" s="1291"/>
      <c r="G80" s="1291"/>
      <c r="H80" s="1291"/>
      <c r="I80" s="1291"/>
      <c r="J80" s="1291"/>
      <c r="K80" s="1291"/>
      <c r="L80" s="1291"/>
      <c r="M80" s="1291"/>
      <c r="N80" s="1291"/>
      <c r="O80" s="1291"/>
      <c r="P80" s="1291"/>
      <c r="Q80" s="1292"/>
    </row>
    <row r="81" spans="2:17" ht="20.25" customHeight="1">
      <c r="B81" s="1293"/>
      <c r="C81" s="1294"/>
      <c r="D81" s="1294"/>
      <c r="E81" s="1294"/>
      <c r="F81" s="1294"/>
      <c r="G81" s="1294"/>
      <c r="H81" s="1294"/>
      <c r="I81" s="1294"/>
      <c r="J81" s="1294"/>
      <c r="K81" s="1294"/>
      <c r="L81" s="1294"/>
      <c r="M81" s="1294"/>
      <c r="N81" s="1294"/>
      <c r="O81" s="1294"/>
      <c r="P81" s="1295"/>
      <c r="Q81" s="1290"/>
    </row>
    <row r="82" spans="2:17" ht="20.25" customHeight="1">
      <c r="B82" s="1286"/>
      <c r="C82" s="1288"/>
      <c r="D82" s="1288"/>
      <c r="E82" s="1288"/>
      <c r="F82" s="1288"/>
      <c r="G82" s="1288"/>
      <c r="H82" s="1288"/>
      <c r="I82" s="1288"/>
      <c r="J82" s="1288"/>
      <c r="K82" s="1288"/>
      <c r="L82" s="1288"/>
      <c r="M82" s="1288"/>
      <c r="N82" s="1288"/>
      <c r="O82" s="1288"/>
      <c r="P82" s="1289"/>
      <c r="Q82" s="1290"/>
    </row>
    <row r="83" spans="2:17" ht="20.25" customHeight="1">
      <c r="B83" s="1281"/>
      <c r="C83" s="1288"/>
      <c r="D83" s="1288"/>
      <c r="E83" s="1288"/>
      <c r="F83" s="1288"/>
      <c r="G83" s="1288"/>
      <c r="H83" s="1288"/>
      <c r="I83" s="1288"/>
      <c r="J83" s="1288"/>
      <c r="K83" s="1288"/>
      <c r="L83" s="1288"/>
      <c r="M83" s="1288"/>
      <c r="N83" s="1288"/>
      <c r="O83" s="1288"/>
      <c r="P83" s="1289"/>
      <c r="Q83" s="1290"/>
    </row>
    <row r="84" spans="2:17" ht="20.25" customHeight="1">
      <c r="B84" s="1281"/>
      <c r="C84" s="1288"/>
      <c r="D84" s="1288"/>
      <c r="E84" s="1288"/>
      <c r="F84" s="1288"/>
      <c r="G84" s="1288"/>
      <c r="H84" s="1288"/>
      <c r="I84" s="1288"/>
      <c r="J84" s="1288"/>
      <c r="K84" s="1288"/>
      <c r="L84" s="1288"/>
      <c r="M84" s="1288"/>
      <c r="N84" s="1288"/>
      <c r="O84" s="1288"/>
      <c r="P84" s="1289"/>
      <c r="Q84" s="1290"/>
    </row>
    <row r="85" spans="2:17" ht="20.25" customHeight="1">
      <c r="B85" s="1281"/>
      <c r="C85" s="1288"/>
      <c r="D85" s="1288"/>
      <c r="E85" s="1288"/>
      <c r="F85" s="1288"/>
      <c r="G85" s="1288"/>
      <c r="H85" s="1288"/>
      <c r="I85" s="1288"/>
      <c r="J85" s="1288"/>
      <c r="K85" s="1288"/>
      <c r="L85" s="1288"/>
      <c r="M85" s="1288"/>
      <c r="N85" s="1288"/>
      <c r="O85" s="1288"/>
      <c r="P85" s="1289"/>
      <c r="Q85" s="1290"/>
    </row>
    <row r="86" spans="2:17" ht="20.25" customHeight="1">
      <c r="B86" s="1281"/>
      <c r="C86" s="1291"/>
      <c r="D86" s="1291"/>
      <c r="E86" s="1291"/>
      <c r="F86" s="1291"/>
      <c r="G86" s="1291"/>
      <c r="H86" s="1291"/>
      <c r="I86" s="1291"/>
      <c r="J86" s="1291"/>
      <c r="K86" s="1291"/>
      <c r="L86" s="1291"/>
      <c r="M86" s="1291"/>
      <c r="N86" s="1291"/>
      <c r="O86" s="1291"/>
      <c r="P86" s="1291"/>
      <c r="Q86" s="1292"/>
    </row>
    <row r="87" spans="2:17" ht="20.25" customHeight="1">
      <c r="B87" s="1293"/>
      <c r="C87" s="1294"/>
      <c r="D87" s="1294"/>
      <c r="E87" s="1294"/>
      <c r="F87" s="1294"/>
      <c r="G87" s="1294"/>
      <c r="H87" s="1294"/>
      <c r="I87" s="1294"/>
      <c r="J87" s="1294"/>
      <c r="K87" s="1294"/>
      <c r="L87" s="1294"/>
      <c r="M87" s="1294"/>
      <c r="N87" s="1294"/>
      <c r="O87" s="1294"/>
      <c r="P87" s="1295"/>
      <c r="Q87" s="1290"/>
    </row>
    <row r="88" spans="2:17" ht="20.25" customHeight="1">
      <c r="B88" s="1286"/>
      <c r="C88" s="1288"/>
      <c r="D88" s="1288"/>
      <c r="E88" s="1288"/>
      <c r="F88" s="1288"/>
      <c r="G88" s="1288"/>
      <c r="H88" s="1288"/>
      <c r="I88" s="1288"/>
      <c r="J88" s="1288"/>
      <c r="K88" s="1288"/>
      <c r="L88" s="1288"/>
      <c r="M88" s="1288"/>
      <c r="N88" s="1288"/>
      <c r="O88" s="1288"/>
      <c r="P88" s="1289"/>
      <c r="Q88" s="1290"/>
    </row>
    <row r="89" spans="2:17" ht="20.25" customHeight="1">
      <c r="B89" s="1281"/>
      <c r="C89" s="1288"/>
      <c r="D89" s="1288"/>
      <c r="E89" s="1288"/>
      <c r="F89" s="1288"/>
      <c r="G89" s="1288"/>
      <c r="H89" s="1288"/>
      <c r="I89" s="1288"/>
      <c r="J89" s="1288"/>
      <c r="K89" s="1288"/>
      <c r="L89" s="1288"/>
      <c r="M89" s="1288"/>
      <c r="N89" s="1288"/>
      <c r="O89" s="1288"/>
      <c r="P89" s="1289"/>
      <c r="Q89" s="1290"/>
    </row>
    <row r="90" spans="2:17" ht="20.25" customHeight="1">
      <c r="B90" s="1281"/>
      <c r="C90" s="1291"/>
      <c r="D90" s="1291"/>
      <c r="E90" s="1291"/>
      <c r="F90" s="1291"/>
      <c r="G90" s="1291"/>
      <c r="H90" s="1291"/>
      <c r="I90" s="1291"/>
      <c r="J90" s="1291"/>
      <c r="K90" s="1291"/>
      <c r="L90" s="1291"/>
      <c r="M90" s="1291"/>
      <c r="N90" s="1291"/>
      <c r="O90" s="1291"/>
      <c r="P90" s="1291"/>
      <c r="Q90" s="1292"/>
    </row>
    <row r="91" spans="2:17" ht="20.25" customHeight="1">
      <c r="B91" s="1286"/>
      <c r="C91" s="1288"/>
      <c r="D91" s="1288"/>
      <c r="E91" s="1288"/>
      <c r="F91" s="1288"/>
      <c r="G91" s="1288"/>
      <c r="H91" s="1288"/>
      <c r="I91" s="1288"/>
      <c r="J91" s="1288"/>
      <c r="K91" s="1288"/>
      <c r="L91" s="1288"/>
      <c r="M91" s="1288"/>
      <c r="N91" s="1288"/>
      <c r="O91" s="1288"/>
      <c r="P91" s="1289"/>
      <c r="Q91" s="1290"/>
    </row>
    <row r="92" spans="2:17" ht="20.25" customHeight="1">
      <c r="B92" s="1286"/>
      <c r="C92" s="1288"/>
      <c r="D92" s="1288"/>
      <c r="E92" s="1288"/>
      <c r="F92" s="1288"/>
      <c r="G92" s="1288"/>
      <c r="H92" s="1288"/>
      <c r="I92" s="1288"/>
      <c r="J92" s="1288"/>
      <c r="K92" s="1288"/>
      <c r="L92" s="1288"/>
      <c r="M92" s="1288"/>
      <c r="N92" s="1288"/>
      <c r="O92" s="1288"/>
      <c r="P92" s="1289"/>
      <c r="Q92" s="1290"/>
    </row>
    <row r="93" spans="2:17">
      <c r="B93" s="1296"/>
      <c r="C93" s="1297"/>
      <c r="D93" s="1297"/>
      <c r="E93" s="1297"/>
      <c r="F93" s="1297"/>
      <c r="G93" s="1297"/>
      <c r="H93" s="1297"/>
      <c r="I93" s="1297"/>
      <c r="J93" s="1297"/>
      <c r="K93" s="1297"/>
      <c r="L93" s="1297"/>
      <c r="M93" s="1297"/>
      <c r="N93" s="1297"/>
      <c r="O93" s="1297"/>
      <c r="P93" s="1298"/>
      <c r="Q93" s="1299"/>
    </row>
    <row r="94" spans="2:17" ht="20.25" customHeight="1">
      <c r="B94" s="1286"/>
      <c r="C94" s="1288"/>
      <c r="D94" s="1288"/>
      <c r="E94" s="1288"/>
      <c r="F94" s="1288"/>
      <c r="G94" s="1288"/>
      <c r="H94" s="1288"/>
      <c r="I94" s="1288"/>
      <c r="J94" s="1288"/>
      <c r="K94" s="1288"/>
      <c r="L94" s="1288"/>
      <c r="M94" s="1288"/>
      <c r="N94" s="1288"/>
      <c r="O94" s="1288"/>
      <c r="P94" s="1289"/>
      <c r="Q94" s="1290"/>
    </row>
    <row r="95" spans="2:17" ht="24.75" customHeight="1">
      <c r="B95" s="1296"/>
      <c r="C95" s="1300"/>
      <c r="D95" s="1300"/>
      <c r="E95" s="1300"/>
      <c r="F95" s="1300"/>
      <c r="G95" s="1300"/>
      <c r="H95" s="1300"/>
      <c r="I95" s="1300"/>
      <c r="J95" s="1300"/>
      <c r="K95" s="1300"/>
      <c r="L95" s="1300"/>
      <c r="M95" s="1300"/>
      <c r="N95" s="1300"/>
      <c r="O95" s="1300"/>
      <c r="P95" s="1300"/>
      <c r="Q95" s="1301"/>
    </row>
    <row r="96" spans="2:17" ht="18" customHeight="1">
      <c r="B96" s="1296" t="s">
        <v>614</v>
      </c>
      <c r="C96" s="1300"/>
      <c r="D96" s="1300"/>
      <c r="E96" s="1300"/>
      <c r="F96" s="1300"/>
      <c r="G96" s="1300"/>
      <c r="H96" s="1300"/>
      <c r="I96" s="1300"/>
      <c r="J96" s="1300"/>
      <c r="K96" s="1300"/>
      <c r="L96" s="1300"/>
      <c r="M96" s="1300"/>
      <c r="N96" s="1300"/>
      <c r="O96" s="1300"/>
      <c r="P96" s="1300"/>
      <c r="Q96" s="1301"/>
    </row>
    <row r="97" spans="2:15">
      <c r="B97" s="1302" t="s">
        <v>615</v>
      </c>
    </row>
    <row r="99" spans="2:15" ht="28.5" customHeight="1">
      <c r="B99" s="1303"/>
      <c r="C99" s="1304"/>
      <c r="D99" s="1304"/>
      <c r="E99" s="1304"/>
      <c r="F99" s="1304"/>
      <c r="G99" s="1304"/>
      <c r="H99" s="1305"/>
      <c r="I99" s="1305"/>
      <c r="J99" s="1305"/>
      <c r="K99" s="1305"/>
      <c r="L99" s="1305"/>
      <c r="M99" s="1305"/>
      <c r="N99" s="1305"/>
      <c r="O99" s="1305"/>
    </row>
    <row r="100" spans="2:15">
      <c r="B100" s="1303"/>
      <c r="C100" s="1304"/>
      <c r="D100" s="1304"/>
      <c r="E100" s="1304"/>
      <c r="F100" s="1304"/>
      <c r="G100" s="1304"/>
      <c r="H100" s="1305"/>
      <c r="I100" s="1305"/>
      <c r="J100" s="1305"/>
      <c r="K100" s="1305"/>
      <c r="L100" s="1305"/>
      <c r="M100" s="1305"/>
      <c r="N100" s="1305"/>
      <c r="O100" s="1305"/>
    </row>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2CB70-B5FB-4186-A9C8-733714EF6ADC}">
  <dimension ref="B1:Q86"/>
  <sheetViews>
    <sheetView showGridLines="0" workbookViewId="0">
      <selection activeCell="B43" sqref="B43"/>
    </sheetView>
  </sheetViews>
  <sheetFormatPr baseColWidth="10" defaultRowHeight="18"/>
  <cols>
    <col min="1" max="1" width="11.42578125" style="1277"/>
    <col min="2" max="2" width="28.85546875" style="1278" customWidth="1"/>
    <col min="3" max="3" width="12.85546875" style="1337" customWidth="1"/>
    <col min="4" max="7" width="12.85546875" style="1279" customWidth="1"/>
    <col min="8" max="15" width="12.85546875" style="1280" customWidth="1"/>
    <col min="16" max="16" width="12.85546875" style="1277" customWidth="1"/>
    <col min="17" max="17" width="18.7109375" style="1277" bestFit="1" customWidth="1"/>
    <col min="18" max="252" width="11.42578125" style="1277"/>
    <col min="253" max="253" width="58.28515625" style="1277" customWidth="1"/>
    <col min="254" max="258" width="13" style="1277" customWidth="1"/>
    <col min="259" max="259" width="45.28515625" style="1277" customWidth="1"/>
    <col min="260" max="508" width="11.42578125" style="1277"/>
    <col min="509" max="509" width="58.28515625" style="1277" customWidth="1"/>
    <col min="510" max="514" width="13" style="1277" customWidth="1"/>
    <col min="515" max="515" width="45.28515625" style="1277" customWidth="1"/>
    <col min="516" max="764" width="11.42578125" style="1277"/>
    <col min="765" max="765" width="58.28515625" style="1277" customWidth="1"/>
    <col min="766" max="770" width="13" style="1277" customWidth="1"/>
    <col min="771" max="771" width="45.28515625" style="1277" customWidth="1"/>
    <col min="772" max="1020" width="11.42578125" style="1277"/>
    <col min="1021" max="1021" width="58.28515625" style="1277" customWidth="1"/>
    <col min="1022" max="1026" width="13" style="1277" customWidth="1"/>
    <col min="1027" max="1027" width="45.28515625" style="1277" customWidth="1"/>
    <col min="1028" max="1276" width="11.42578125" style="1277"/>
    <col min="1277" max="1277" width="58.28515625" style="1277" customWidth="1"/>
    <col min="1278" max="1282" width="13" style="1277" customWidth="1"/>
    <col min="1283" max="1283" width="45.28515625" style="1277" customWidth="1"/>
    <col min="1284" max="1532" width="11.42578125" style="1277"/>
    <col min="1533" max="1533" width="58.28515625" style="1277" customWidth="1"/>
    <col min="1534" max="1538" width="13" style="1277" customWidth="1"/>
    <col min="1539" max="1539" width="45.28515625" style="1277" customWidth="1"/>
    <col min="1540" max="1788" width="11.42578125" style="1277"/>
    <col min="1789" max="1789" width="58.28515625" style="1277" customWidth="1"/>
    <col min="1790" max="1794" width="13" style="1277" customWidth="1"/>
    <col min="1795" max="1795" width="45.28515625" style="1277" customWidth="1"/>
    <col min="1796" max="2044" width="11.42578125" style="1277"/>
    <col min="2045" max="2045" width="58.28515625" style="1277" customWidth="1"/>
    <col min="2046" max="2050" width="13" style="1277" customWidth="1"/>
    <col min="2051" max="2051" width="45.28515625" style="1277" customWidth="1"/>
    <col min="2052" max="2300" width="11.42578125" style="1277"/>
    <col min="2301" max="2301" width="58.28515625" style="1277" customWidth="1"/>
    <col min="2302" max="2306" width="13" style="1277" customWidth="1"/>
    <col min="2307" max="2307" width="45.28515625" style="1277" customWidth="1"/>
    <col min="2308" max="2556" width="11.42578125" style="1277"/>
    <col min="2557" max="2557" width="58.28515625" style="1277" customWidth="1"/>
    <col min="2558" max="2562" width="13" style="1277" customWidth="1"/>
    <col min="2563" max="2563" width="45.28515625" style="1277" customWidth="1"/>
    <col min="2564" max="2812" width="11.42578125" style="1277"/>
    <col min="2813" max="2813" width="58.28515625" style="1277" customWidth="1"/>
    <col min="2814" max="2818" width="13" style="1277" customWidth="1"/>
    <col min="2819" max="2819" width="45.28515625" style="1277" customWidth="1"/>
    <col min="2820" max="3068" width="11.42578125" style="1277"/>
    <col min="3069" max="3069" width="58.28515625" style="1277" customWidth="1"/>
    <col min="3070" max="3074" width="13" style="1277" customWidth="1"/>
    <col min="3075" max="3075" width="45.28515625" style="1277" customWidth="1"/>
    <col min="3076" max="3324" width="11.42578125" style="1277"/>
    <col min="3325" max="3325" width="58.28515625" style="1277" customWidth="1"/>
    <col min="3326" max="3330" width="13" style="1277" customWidth="1"/>
    <col min="3331" max="3331" width="45.28515625" style="1277" customWidth="1"/>
    <col min="3332" max="3580" width="11.42578125" style="1277"/>
    <col min="3581" max="3581" width="58.28515625" style="1277" customWidth="1"/>
    <col min="3582" max="3586" width="13" style="1277" customWidth="1"/>
    <col min="3587" max="3587" width="45.28515625" style="1277" customWidth="1"/>
    <col min="3588" max="3836" width="11.42578125" style="1277"/>
    <col min="3837" max="3837" width="58.28515625" style="1277" customWidth="1"/>
    <col min="3838" max="3842" width="13" style="1277" customWidth="1"/>
    <col min="3843" max="3843" width="45.28515625" style="1277" customWidth="1"/>
    <col min="3844" max="4092" width="11.42578125" style="1277"/>
    <col min="4093" max="4093" width="58.28515625" style="1277" customWidth="1"/>
    <col min="4094" max="4098" width="13" style="1277" customWidth="1"/>
    <col min="4099" max="4099" width="45.28515625" style="1277" customWidth="1"/>
    <col min="4100" max="4348" width="11.42578125" style="1277"/>
    <col min="4349" max="4349" width="58.28515625" style="1277" customWidth="1"/>
    <col min="4350" max="4354" width="13" style="1277" customWidth="1"/>
    <col min="4355" max="4355" width="45.28515625" style="1277" customWidth="1"/>
    <col min="4356" max="4604" width="11.42578125" style="1277"/>
    <col min="4605" max="4605" width="58.28515625" style="1277" customWidth="1"/>
    <col min="4606" max="4610" width="13" style="1277" customWidth="1"/>
    <col min="4611" max="4611" width="45.28515625" style="1277" customWidth="1"/>
    <col min="4612" max="4860" width="11.42578125" style="1277"/>
    <col min="4861" max="4861" width="58.28515625" style="1277" customWidth="1"/>
    <col min="4862" max="4866" width="13" style="1277" customWidth="1"/>
    <col min="4867" max="4867" width="45.28515625" style="1277" customWidth="1"/>
    <col min="4868" max="5116" width="11.42578125" style="1277"/>
    <col min="5117" max="5117" width="58.28515625" style="1277" customWidth="1"/>
    <col min="5118" max="5122" width="13" style="1277" customWidth="1"/>
    <col min="5123" max="5123" width="45.28515625" style="1277" customWidth="1"/>
    <col min="5124" max="5372" width="11.42578125" style="1277"/>
    <col min="5373" max="5373" width="58.28515625" style="1277" customWidth="1"/>
    <col min="5374" max="5378" width="13" style="1277" customWidth="1"/>
    <col min="5379" max="5379" width="45.28515625" style="1277" customWidth="1"/>
    <col min="5380" max="5628" width="11.42578125" style="1277"/>
    <col min="5629" max="5629" width="58.28515625" style="1277" customWidth="1"/>
    <col min="5630" max="5634" width="13" style="1277" customWidth="1"/>
    <col min="5635" max="5635" width="45.28515625" style="1277" customWidth="1"/>
    <col min="5636" max="5884" width="11.42578125" style="1277"/>
    <col min="5885" max="5885" width="58.28515625" style="1277" customWidth="1"/>
    <col min="5886" max="5890" width="13" style="1277" customWidth="1"/>
    <col min="5891" max="5891" width="45.28515625" style="1277" customWidth="1"/>
    <col min="5892" max="6140" width="11.42578125" style="1277"/>
    <col min="6141" max="6141" width="58.28515625" style="1277" customWidth="1"/>
    <col min="6142" max="6146" width="13" style="1277" customWidth="1"/>
    <col min="6147" max="6147" width="45.28515625" style="1277" customWidth="1"/>
    <col min="6148" max="6396" width="11.42578125" style="1277"/>
    <col min="6397" max="6397" width="58.28515625" style="1277" customWidth="1"/>
    <col min="6398" max="6402" width="13" style="1277" customWidth="1"/>
    <col min="6403" max="6403" width="45.28515625" style="1277" customWidth="1"/>
    <col min="6404" max="6652" width="11.42578125" style="1277"/>
    <col min="6653" max="6653" width="58.28515625" style="1277" customWidth="1"/>
    <col min="6654" max="6658" width="13" style="1277" customWidth="1"/>
    <col min="6659" max="6659" width="45.28515625" style="1277" customWidth="1"/>
    <col min="6660" max="6908" width="11.42578125" style="1277"/>
    <col min="6909" max="6909" width="58.28515625" style="1277" customWidth="1"/>
    <col min="6910" max="6914" width="13" style="1277" customWidth="1"/>
    <col min="6915" max="6915" width="45.28515625" style="1277" customWidth="1"/>
    <col min="6916" max="7164" width="11.42578125" style="1277"/>
    <col min="7165" max="7165" width="58.28515625" style="1277" customWidth="1"/>
    <col min="7166" max="7170" width="13" style="1277" customWidth="1"/>
    <col min="7171" max="7171" width="45.28515625" style="1277" customWidth="1"/>
    <col min="7172" max="7420" width="11.42578125" style="1277"/>
    <col min="7421" max="7421" width="58.28515625" style="1277" customWidth="1"/>
    <col min="7422" max="7426" width="13" style="1277" customWidth="1"/>
    <col min="7427" max="7427" width="45.28515625" style="1277" customWidth="1"/>
    <col min="7428" max="7676" width="11.42578125" style="1277"/>
    <col min="7677" max="7677" width="58.28515625" style="1277" customWidth="1"/>
    <col min="7678" max="7682" width="13" style="1277" customWidth="1"/>
    <col min="7683" max="7683" width="45.28515625" style="1277" customWidth="1"/>
    <col min="7684" max="7932" width="11.42578125" style="1277"/>
    <col min="7933" max="7933" width="58.28515625" style="1277" customWidth="1"/>
    <col min="7934" max="7938" width="13" style="1277" customWidth="1"/>
    <col min="7939" max="7939" width="45.28515625" style="1277" customWidth="1"/>
    <col min="7940" max="8188" width="11.42578125" style="1277"/>
    <col min="8189" max="8189" width="58.28515625" style="1277" customWidth="1"/>
    <col min="8190" max="8194" width="13" style="1277" customWidth="1"/>
    <col min="8195" max="8195" width="45.28515625" style="1277" customWidth="1"/>
    <col min="8196" max="8444" width="11.42578125" style="1277"/>
    <col min="8445" max="8445" width="58.28515625" style="1277" customWidth="1"/>
    <col min="8446" max="8450" width="13" style="1277" customWidth="1"/>
    <col min="8451" max="8451" width="45.28515625" style="1277" customWidth="1"/>
    <col min="8452" max="8700" width="11.42578125" style="1277"/>
    <col min="8701" max="8701" width="58.28515625" style="1277" customWidth="1"/>
    <col min="8702" max="8706" width="13" style="1277" customWidth="1"/>
    <col min="8707" max="8707" width="45.28515625" style="1277" customWidth="1"/>
    <col min="8708" max="8956" width="11.42578125" style="1277"/>
    <col min="8957" max="8957" width="58.28515625" style="1277" customWidth="1"/>
    <col min="8958" max="8962" width="13" style="1277" customWidth="1"/>
    <col min="8963" max="8963" width="45.28515625" style="1277" customWidth="1"/>
    <col min="8964" max="9212" width="11.42578125" style="1277"/>
    <col min="9213" max="9213" width="58.28515625" style="1277" customWidth="1"/>
    <col min="9214" max="9218" width="13" style="1277" customWidth="1"/>
    <col min="9219" max="9219" width="45.28515625" style="1277" customWidth="1"/>
    <col min="9220" max="9468" width="11.42578125" style="1277"/>
    <col min="9469" max="9469" width="58.28515625" style="1277" customWidth="1"/>
    <col min="9470" max="9474" width="13" style="1277" customWidth="1"/>
    <col min="9475" max="9475" width="45.28515625" style="1277" customWidth="1"/>
    <col min="9476" max="9724" width="11.42578125" style="1277"/>
    <col min="9725" max="9725" width="58.28515625" style="1277" customWidth="1"/>
    <col min="9726" max="9730" width="13" style="1277" customWidth="1"/>
    <col min="9731" max="9731" width="45.28515625" style="1277" customWidth="1"/>
    <col min="9732" max="9980" width="11.42578125" style="1277"/>
    <col min="9981" max="9981" width="58.28515625" style="1277" customWidth="1"/>
    <col min="9982" max="9986" width="13" style="1277" customWidth="1"/>
    <col min="9987" max="9987" width="45.28515625" style="1277" customWidth="1"/>
    <col min="9988" max="10236" width="11.42578125" style="1277"/>
    <col min="10237" max="10237" width="58.28515625" style="1277" customWidth="1"/>
    <col min="10238" max="10242" width="13" style="1277" customWidth="1"/>
    <col min="10243" max="10243" width="45.28515625" style="1277" customWidth="1"/>
    <col min="10244" max="10492" width="11.42578125" style="1277"/>
    <col min="10493" max="10493" width="58.28515625" style="1277" customWidth="1"/>
    <col min="10494" max="10498" width="13" style="1277" customWidth="1"/>
    <col min="10499" max="10499" width="45.28515625" style="1277" customWidth="1"/>
    <col min="10500" max="10748" width="11.42578125" style="1277"/>
    <col min="10749" max="10749" width="58.28515625" style="1277" customWidth="1"/>
    <col min="10750" max="10754" width="13" style="1277" customWidth="1"/>
    <col min="10755" max="10755" width="45.28515625" style="1277" customWidth="1"/>
    <col min="10756" max="11004" width="11.42578125" style="1277"/>
    <col min="11005" max="11005" width="58.28515625" style="1277" customWidth="1"/>
    <col min="11006" max="11010" width="13" style="1277" customWidth="1"/>
    <col min="11011" max="11011" width="45.28515625" style="1277" customWidth="1"/>
    <col min="11012" max="11260" width="11.42578125" style="1277"/>
    <col min="11261" max="11261" width="58.28515625" style="1277" customWidth="1"/>
    <col min="11262" max="11266" width="13" style="1277" customWidth="1"/>
    <col min="11267" max="11267" width="45.28515625" style="1277" customWidth="1"/>
    <col min="11268" max="11516" width="11.42578125" style="1277"/>
    <col min="11517" max="11517" width="58.28515625" style="1277" customWidth="1"/>
    <col min="11518" max="11522" width="13" style="1277" customWidth="1"/>
    <col min="11523" max="11523" width="45.28515625" style="1277" customWidth="1"/>
    <col min="11524" max="11772" width="11.42578125" style="1277"/>
    <col min="11773" max="11773" width="58.28515625" style="1277" customWidth="1"/>
    <col min="11774" max="11778" width="13" style="1277" customWidth="1"/>
    <col min="11779" max="11779" width="45.28515625" style="1277" customWidth="1"/>
    <col min="11780" max="12028" width="11.42578125" style="1277"/>
    <col min="12029" max="12029" width="58.28515625" style="1277" customWidth="1"/>
    <col min="12030" max="12034" width="13" style="1277" customWidth="1"/>
    <col min="12035" max="12035" width="45.28515625" style="1277" customWidth="1"/>
    <col min="12036" max="12284" width="11.42578125" style="1277"/>
    <col min="12285" max="12285" width="58.28515625" style="1277" customWidth="1"/>
    <col min="12286" max="12290" width="13" style="1277" customWidth="1"/>
    <col min="12291" max="12291" width="45.28515625" style="1277" customWidth="1"/>
    <col min="12292" max="12540" width="11.42578125" style="1277"/>
    <col min="12541" max="12541" width="58.28515625" style="1277" customWidth="1"/>
    <col min="12542" max="12546" width="13" style="1277" customWidth="1"/>
    <col min="12547" max="12547" width="45.28515625" style="1277" customWidth="1"/>
    <col min="12548" max="12796" width="11.42578125" style="1277"/>
    <col min="12797" max="12797" width="58.28515625" style="1277" customWidth="1"/>
    <col min="12798" max="12802" width="13" style="1277" customWidth="1"/>
    <col min="12803" max="12803" width="45.28515625" style="1277" customWidth="1"/>
    <col min="12804" max="13052" width="11.42578125" style="1277"/>
    <col min="13053" max="13053" width="58.28515625" style="1277" customWidth="1"/>
    <col min="13054" max="13058" width="13" style="1277" customWidth="1"/>
    <col min="13059" max="13059" width="45.28515625" style="1277" customWidth="1"/>
    <col min="13060" max="13308" width="11.42578125" style="1277"/>
    <col min="13309" max="13309" width="58.28515625" style="1277" customWidth="1"/>
    <col min="13310" max="13314" width="13" style="1277" customWidth="1"/>
    <col min="13315" max="13315" width="45.28515625" style="1277" customWidth="1"/>
    <col min="13316" max="13564" width="11.42578125" style="1277"/>
    <col min="13565" max="13565" width="58.28515625" style="1277" customWidth="1"/>
    <col min="13566" max="13570" width="13" style="1277" customWidth="1"/>
    <col min="13571" max="13571" width="45.28515625" style="1277" customWidth="1"/>
    <col min="13572" max="13820" width="11.42578125" style="1277"/>
    <col min="13821" max="13821" width="58.28515625" style="1277" customWidth="1"/>
    <col min="13822" max="13826" width="13" style="1277" customWidth="1"/>
    <col min="13827" max="13827" width="45.28515625" style="1277" customWidth="1"/>
    <col min="13828" max="14076" width="11.42578125" style="1277"/>
    <col min="14077" max="14077" width="58.28515625" style="1277" customWidth="1"/>
    <col min="14078" max="14082" width="13" style="1277" customWidth="1"/>
    <col min="14083" max="14083" width="45.28515625" style="1277" customWidth="1"/>
    <col min="14084" max="14332" width="11.42578125" style="1277"/>
    <col min="14333" max="14333" width="58.28515625" style="1277" customWidth="1"/>
    <col min="14334" max="14338" width="13" style="1277" customWidth="1"/>
    <col min="14339" max="14339" width="45.28515625" style="1277" customWidth="1"/>
    <col min="14340" max="14588" width="11.42578125" style="1277"/>
    <col min="14589" max="14589" width="58.28515625" style="1277" customWidth="1"/>
    <col min="14590" max="14594" width="13" style="1277" customWidth="1"/>
    <col min="14595" max="14595" width="45.28515625" style="1277" customWidth="1"/>
    <col min="14596" max="14844" width="11.42578125" style="1277"/>
    <col min="14845" max="14845" width="58.28515625" style="1277" customWidth="1"/>
    <col min="14846" max="14850" width="13" style="1277" customWidth="1"/>
    <col min="14851" max="14851" width="45.28515625" style="1277" customWidth="1"/>
    <col min="14852" max="15100" width="11.42578125" style="1277"/>
    <col min="15101" max="15101" width="58.28515625" style="1277" customWidth="1"/>
    <col min="15102" max="15106" width="13" style="1277" customWidth="1"/>
    <col min="15107" max="15107" width="45.28515625" style="1277" customWidth="1"/>
    <col min="15108" max="15356" width="11.42578125" style="1277"/>
    <col min="15357" max="15357" width="58.28515625" style="1277" customWidth="1"/>
    <col min="15358" max="15362" width="13" style="1277" customWidth="1"/>
    <col min="15363" max="15363" width="45.28515625" style="1277" customWidth="1"/>
    <col min="15364" max="15612" width="11.42578125" style="1277"/>
    <col min="15613" max="15613" width="58.28515625" style="1277" customWidth="1"/>
    <col min="15614" max="15618" width="13" style="1277" customWidth="1"/>
    <col min="15619" max="15619" width="45.28515625" style="1277" customWidth="1"/>
    <col min="15620" max="15868" width="11.42578125" style="1277"/>
    <col min="15869" max="15869" width="58.28515625" style="1277" customWidth="1"/>
    <col min="15870" max="15874" width="13" style="1277" customWidth="1"/>
    <col min="15875" max="15875" width="45.28515625" style="1277" customWidth="1"/>
    <col min="15876" max="16124" width="11.42578125" style="1277"/>
    <col min="16125" max="16125" width="58.28515625" style="1277" customWidth="1"/>
    <col min="16126" max="16130" width="13" style="1277" customWidth="1"/>
    <col min="16131" max="16131" width="45.28515625" style="1277" customWidth="1"/>
    <col min="16132" max="16384" width="11.42578125" style="1277"/>
  </cols>
  <sheetData>
    <row r="1" spans="2:17" ht="20.25" customHeight="1">
      <c r="B1" s="1281"/>
      <c r="C1" s="1335"/>
      <c r="D1" s="1288"/>
      <c r="E1" s="1288"/>
      <c r="F1" s="1288"/>
      <c r="G1" s="1288"/>
      <c r="H1" s="1288"/>
      <c r="I1" s="1288"/>
      <c r="J1" s="1288"/>
      <c r="K1" s="1288"/>
      <c r="L1" s="1288"/>
      <c r="M1" s="1288"/>
      <c r="N1" s="1288"/>
      <c r="O1" s="1288"/>
      <c r="P1" s="1289"/>
      <c r="Q1" s="1290"/>
    </row>
    <row r="2" spans="2:17" ht="20.25" customHeight="1">
      <c r="B2" s="1281"/>
      <c r="C2" s="1335"/>
      <c r="D2" s="1288"/>
      <c r="E2" s="1288"/>
      <c r="F2" s="1288"/>
      <c r="G2" s="1288"/>
      <c r="H2" s="1288"/>
      <c r="I2" s="1288"/>
      <c r="J2" s="1288"/>
      <c r="K2" s="1288"/>
      <c r="L2" s="1288"/>
      <c r="M2" s="1288"/>
      <c r="N2" s="1288"/>
      <c r="O2" s="1288"/>
      <c r="P2" s="1289"/>
      <c r="Q2" s="1290"/>
    </row>
    <row r="3" spans="2:17" ht="20.25" customHeight="1">
      <c r="B3" s="1281"/>
      <c r="C3" s="1335"/>
      <c r="D3" s="1288"/>
      <c r="E3" s="1288"/>
      <c r="F3" s="1288"/>
      <c r="G3" s="1288"/>
      <c r="H3" s="1288"/>
      <c r="I3" s="1288"/>
      <c r="J3" s="1288"/>
      <c r="K3" s="1288"/>
      <c r="L3" s="1288"/>
      <c r="M3" s="1288"/>
      <c r="N3" s="1288"/>
      <c r="O3" s="1288"/>
      <c r="P3" s="1289"/>
      <c r="Q3" s="1290"/>
    </row>
    <row r="4" spans="2:17" ht="20.25" customHeight="1">
      <c r="B4" s="1281"/>
      <c r="C4" s="1335"/>
      <c r="D4" s="1288"/>
      <c r="E4" s="1288"/>
      <c r="F4" s="1288"/>
      <c r="G4" s="1288"/>
      <c r="H4" s="1288"/>
      <c r="I4" s="1288"/>
      <c r="J4" s="1288"/>
      <c r="K4" s="1288"/>
      <c r="L4" s="1288"/>
      <c r="M4" s="1288"/>
      <c r="N4" s="1288"/>
      <c r="O4" s="1288"/>
      <c r="P4" s="1289"/>
      <c r="Q4" s="1290"/>
    </row>
    <row r="5" spans="2:17">
      <c r="B5" s="598" t="s">
        <v>622</v>
      </c>
      <c r="C5" s="597"/>
      <c r="D5" s="597"/>
      <c r="E5" s="597"/>
      <c r="F5" s="597"/>
      <c r="G5" s="597"/>
      <c r="H5" s="597"/>
      <c r="I5" s="597"/>
      <c r="J5" s="597"/>
      <c r="K5" s="597"/>
      <c r="L5" s="597"/>
      <c r="M5" s="597"/>
      <c r="N5" s="597"/>
      <c r="O5" s="597"/>
      <c r="P5" s="597"/>
      <c r="Q5" s="599"/>
    </row>
    <row r="6" spans="2:17">
      <c r="B6" s="600" t="s">
        <v>575</v>
      </c>
      <c r="C6" s="601"/>
      <c r="D6" s="601"/>
      <c r="E6" s="601"/>
      <c r="F6" s="601"/>
      <c r="G6" s="601"/>
      <c r="H6" s="601"/>
      <c r="I6" s="601"/>
      <c r="J6" s="601"/>
      <c r="K6" s="601"/>
      <c r="L6" s="601"/>
      <c r="M6" s="601"/>
      <c r="N6" s="601"/>
      <c r="O6" s="601"/>
      <c r="P6" s="601"/>
      <c r="Q6" s="602"/>
    </row>
    <row r="7" spans="2:17" ht="20.25" customHeight="1">
      <c r="B7" s="1324"/>
      <c r="C7" s="1335"/>
      <c r="D7" s="1288"/>
      <c r="E7" s="1288"/>
      <c r="F7" s="1288"/>
      <c r="G7" s="1288"/>
      <c r="H7" s="1288"/>
      <c r="I7" s="1288"/>
      <c r="J7" s="1288"/>
      <c r="K7" s="1288"/>
      <c r="L7" s="1288"/>
      <c r="M7" s="1288"/>
      <c r="N7" s="1288"/>
      <c r="O7" s="1288"/>
      <c r="P7" s="1289"/>
      <c r="Q7" s="1290"/>
    </row>
    <row r="8" spans="2:17">
      <c r="B8" s="1100" t="s">
        <v>580</v>
      </c>
      <c r="C8" s="1098">
        <v>2009</v>
      </c>
      <c r="D8" s="1098">
        <v>2010</v>
      </c>
      <c r="E8" s="1098">
        <v>2011</v>
      </c>
      <c r="F8" s="1098">
        <v>2012</v>
      </c>
      <c r="G8" s="1098">
        <v>2013</v>
      </c>
      <c r="H8" s="1098">
        <v>2014</v>
      </c>
      <c r="I8" s="1098">
        <v>2015</v>
      </c>
      <c r="J8" s="1098">
        <v>2016</v>
      </c>
      <c r="K8" s="1098">
        <v>2017</v>
      </c>
      <c r="L8" s="1098">
        <v>2018</v>
      </c>
      <c r="M8" s="1098">
        <v>2019</v>
      </c>
      <c r="N8" s="1098">
        <v>2020</v>
      </c>
      <c r="O8" s="1098">
        <v>2021</v>
      </c>
      <c r="P8" s="1098">
        <v>2022</v>
      </c>
      <c r="Q8" s="1099" t="s">
        <v>581</v>
      </c>
    </row>
    <row r="9" spans="2:17" ht="20.25" customHeight="1">
      <c r="B9" s="1314" t="s">
        <v>582</v>
      </c>
      <c r="C9" s="1339">
        <v>20990.216343425218</v>
      </c>
      <c r="D9" s="1339">
        <v>20419.443247964613</v>
      </c>
      <c r="E9" s="1339">
        <v>20784.747914138774</v>
      </c>
      <c r="F9" s="1339">
        <v>21807.095085347341</v>
      </c>
      <c r="G9" s="1339">
        <v>22747.964501713624</v>
      </c>
      <c r="H9" s="1339">
        <v>22576.03005345786</v>
      </c>
      <c r="I9" s="1339">
        <v>24651.840792630181</v>
      </c>
      <c r="J9" s="1339">
        <v>24697.746644463085</v>
      </c>
      <c r="K9" s="1339">
        <v>24883.679595462148</v>
      </c>
      <c r="L9" s="1339">
        <v>25532.681741372366</v>
      </c>
      <c r="M9" s="1339">
        <v>30138.962126419989</v>
      </c>
      <c r="N9" s="1339">
        <v>30109.882541938259</v>
      </c>
      <c r="O9" s="1339">
        <v>28255.344060706564</v>
      </c>
      <c r="P9" s="1339">
        <v>28232.811000000005</v>
      </c>
      <c r="Q9" s="1312">
        <v>345828.44564903999</v>
      </c>
    </row>
    <row r="10" spans="2:17" ht="20.25" customHeight="1">
      <c r="B10" s="1314" t="s">
        <v>583</v>
      </c>
      <c r="C10" s="1339">
        <v>51561.985335676683</v>
      </c>
      <c r="D10" s="1339">
        <v>53685.877227890247</v>
      </c>
      <c r="E10" s="1339">
        <v>55109.989504769495</v>
      </c>
      <c r="F10" s="1339">
        <v>56774.736841501079</v>
      </c>
      <c r="G10" s="1339">
        <v>57913.852055698451</v>
      </c>
      <c r="H10" s="1339">
        <v>59254.114255015666</v>
      </c>
      <c r="I10" s="1339">
        <v>47888.476902723298</v>
      </c>
      <c r="J10" s="1339">
        <v>60657.55841996205</v>
      </c>
      <c r="K10" s="1339">
        <v>57600.371540285778</v>
      </c>
      <c r="L10" s="1339">
        <v>61102.713223186103</v>
      </c>
      <c r="M10" s="1339">
        <v>64161.106745412988</v>
      </c>
      <c r="N10" s="1339">
        <v>60077.939374767266</v>
      </c>
      <c r="O10" s="1339">
        <v>62452.636449915568</v>
      </c>
      <c r="P10" s="1339">
        <v>66939.917347670009</v>
      </c>
      <c r="Q10" s="1312">
        <v>815181.27522447472</v>
      </c>
    </row>
    <row r="11" spans="2:17" ht="20.25" customHeight="1">
      <c r="B11" s="1315" t="s">
        <v>584</v>
      </c>
      <c r="C11" s="1339">
        <v>13699.729494999827</v>
      </c>
      <c r="D11" s="1339">
        <v>14128.798971401906</v>
      </c>
      <c r="E11" s="1339">
        <v>14399.533145930585</v>
      </c>
      <c r="F11" s="1339">
        <v>15663.606427280562</v>
      </c>
      <c r="G11" s="1339">
        <v>14211.099407204298</v>
      </c>
      <c r="H11" s="1339">
        <v>14771.080462048758</v>
      </c>
      <c r="I11" s="1339">
        <v>18825.258559777256</v>
      </c>
      <c r="J11" s="1339">
        <v>17277.173581544143</v>
      </c>
      <c r="K11" s="1339">
        <v>17825.620786906107</v>
      </c>
      <c r="L11" s="1339">
        <v>19997.500232860802</v>
      </c>
      <c r="M11" s="1339">
        <v>19750.66811544064</v>
      </c>
      <c r="N11" s="1339">
        <v>20506.900975793906</v>
      </c>
      <c r="O11" s="1339">
        <v>18429.847287497352</v>
      </c>
      <c r="P11" s="1339">
        <v>18665.063406000001</v>
      </c>
      <c r="Q11" s="1312">
        <v>238151.88085468617</v>
      </c>
    </row>
    <row r="12" spans="2:17" ht="20.25" customHeight="1">
      <c r="B12" s="1315" t="s">
        <v>585</v>
      </c>
      <c r="C12" s="1339">
        <v>22004.118320843703</v>
      </c>
      <c r="D12" s="1339">
        <v>21899.349248820978</v>
      </c>
      <c r="E12" s="1339">
        <v>22513.426255954364</v>
      </c>
      <c r="F12" s="1339">
        <v>23265.685474174006</v>
      </c>
      <c r="G12" s="1339">
        <v>24419.019930598017</v>
      </c>
      <c r="H12" s="1339">
        <v>26111.456311091661</v>
      </c>
      <c r="I12" s="1339">
        <v>27211.816527862844</v>
      </c>
      <c r="J12" s="1339">
        <v>26832.984842455295</v>
      </c>
      <c r="K12" s="1339">
        <v>24704.511918889235</v>
      </c>
      <c r="L12" s="1339">
        <v>23865.525832543921</v>
      </c>
      <c r="M12" s="1339">
        <v>24737.279596508877</v>
      </c>
      <c r="N12" s="1339">
        <v>24496.941297896596</v>
      </c>
      <c r="O12" s="1339">
        <v>22894.310443993865</v>
      </c>
      <c r="P12" s="1339">
        <v>22349.924786</v>
      </c>
      <c r="Q12" s="1312">
        <v>337306.35078763339</v>
      </c>
    </row>
    <row r="13" spans="2:17" ht="20.25" customHeight="1">
      <c r="B13" s="1314" t="s">
        <v>586</v>
      </c>
      <c r="C13" s="1339">
        <v>85951.92749064794</v>
      </c>
      <c r="D13" s="1339">
        <v>97215.310136838263</v>
      </c>
      <c r="E13" s="1339">
        <v>96010.904284046672</v>
      </c>
      <c r="F13" s="1339">
        <v>99236.222036199033</v>
      </c>
      <c r="G13" s="1339">
        <v>104357.12844701181</v>
      </c>
      <c r="H13" s="1339">
        <v>116736.39257894078</v>
      </c>
      <c r="I13" s="1339">
        <v>116472.62235978791</v>
      </c>
      <c r="J13" s="1339">
        <v>110946.9086197783</v>
      </c>
      <c r="K13" s="1339">
        <v>104945.00628204449</v>
      </c>
      <c r="L13" s="1339">
        <v>108748.10058061653</v>
      </c>
      <c r="M13" s="1339">
        <v>107271.74373399968</v>
      </c>
      <c r="N13" s="1339">
        <v>106002.60354683762</v>
      </c>
      <c r="O13" s="1339">
        <v>102635.81575614553</v>
      </c>
      <c r="P13" s="1339">
        <v>104576.027896</v>
      </c>
      <c r="Q13" s="1312">
        <v>1461106.7137488949</v>
      </c>
    </row>
    <row r="14" spans="2:17" ht="20.25" customHeight="1">
      <c r="B14" s="1314" t="s">
        <v>587</v>
      </c>
      <c r="C14" s="1339">
        <v>64817.476154546683</v>
      </c>
      <c r="D14" s="1339">
        <v>65187.580444723142</v>
      </c>
      <c r="E14" s="1339">
        <v>69430.336086707597</v>
      </c>
      <c r="F14" s="1339">
        <v>72199.703648572045</v>
      </c>
      <c r="G14" s="1339">
        <v>78302.396892269491</v>
      </c>
      <c r="H14" s="1339">
        <v>80454.6683037724</v>
      </c>
      <c r="I14" s="1339">
        <v>84029.724330986108</v>
      </c>
      <c r="J14" s="1339">
        <v>84697.858534851723</v>
      </c>
      <c r="K14" s="1339">
        <v>79395.997751463859</v>
      </c>
      <c r="L14" s="1339">
        <v>81436.219318041505</v>
      </c>
      <c r="M14" s="1339">
        <v>84346.739342395027</v>
      </c>
      <c r="N14" s="1339">
        <v>87340.758401760744</v>
      </c>
      <c r="O14" s="1339">
        <v>79207.31362069548</v>
      </c>
      <c r="P14" s="1339">
        <v>81352.617018999998</v>
      </c>
      <c r="Q14" s="1312">
        <v>1092199.3898497857</v>
      </c>
    </row>
    <row r="15" spans="2:17" ht="20.25" customHeight="1">
      <c r="B15" s="1315" t="s">
        <v>588</v>
      </c>
      <c r="C15" s="1339">
        <v>224464.71759824548</v>
      </c>
      <c r="D15" s="1339">
        <v>226976.7894505102</v>
      </c>
      <c r="E15" s="1339">
        <v>227437.53085946906</v>
      </c>
      <c r="F15" s="1339">
        <v>219106.30196537959</v>
      </c>
      <c r="G15" s="1339">
        <v>224949.07117208853</v>
      </c>
      <c r="H15" s="1339">
        <v>234541.17469771105</v>
      </c>
      <c r="I15" s="1339">
        <v>245167.76528255513</v>
      </c>
      <c r="J15" s="1339">
        <v>247719.97859153754</v>
      </c>
      <c r="K15" s="1339">
        <v>254978.55877946131</v>
      </c>
      <c r="L15" s="1339">
        <v>259796.89745912951</v>
      </c>
      <c r="M15" s="1339">
        <v>273323.410082602</v>
      </c>
      <c r="N15" s="1339">
        <v>266307.81607906631</v>
      </c>
      <c r="O15" s="1339">
        <v>232591.58748422307</v>
      </c>
      <c r="P15" s="1339">
        <v>234000.87572299998</v>
      </c>
      <c r="Q15" s="1312">
        <v>3371362.4752249788</v>
      </c>
    </row>
    <row r="16" spans="2:17" ht="20.25" customHeight="1">
      <c r="B16" s="1315" t="s">
        <v>589</v>
      </c>
      <c r="C16" s="1339">
        <v>45704.91223424644</v>
      </c>
      <c r="D16" s="1339">
        <v>52103.146045018533</v>
      </c>
      <c r="E16" s="1339">
        <v>51733.270272776113</v>
      </c>
      <c r="F16" s="1339">
        <v>51261.743179273959</v>
      </c>
      <c r="G16" s="1339">
        <v>54872.216341578016</v>
      </c>
      <c r="H16" s="1339">
        <v>57075.621402326542</v>
      </c>
      <c r="I16" s="1339">
        <v>60568.977352299669</v>
      </c>
      <c r="J16" s="1339">
        <v>59784.484803503845</v>
      </c>
      <c r="K16" s="1339">
        <v>55999.719077595808</v>
      </c>
      <c r="L16" s="1339">
        <v>58021.261901236008</v>
      </c>
      <c r="M16" s="1339">
        <v>57662.060062497723</v>
      </c>
      <c r="N16" s="1339">
        <v>55423.54786220684</v>
      </c>
      <c r="O16" s="1339">
        <v>56205.420420692266</v>
      </c>
      <c r="P16" s="1339">
        <v>56888.309348129995</v>
      </c>
      <c r="Q16" s="1312">
        <v>773304.69030338177</v>
      </c>
    </row>
    <row r="17" spans="2:17" ht="20.25" customHeight="1">
      <c r="B17" s="1314" t="s">
        <v>590</v>
      </c>
      <c r="C17" s="1339">
        <v>12264.222228118737</v>
      </c>
      <c r="D17" s="1339">
        <v>12012.260372033876</v>
      </c>
      <c r="E17" s="1339">
        <v>12378.051281882153</v>
      </c>
      <c r="F17" s="1339">
        <v>12994.963549725924</v>
      </c>
      <c r="G17" s="1339">
        <v>13343.550517596639</v>
      </c>
      <c r="H17" s="1339">
        <v>16269.714999980954</v>
      </c>
      <c r="I17" s="1339">
        <v>18331.652287521967</v>
      </c>
      <c r="J17" s="1339">
        <v>18223.648618327381</v>
      </c>
      <c r="K17" s="1339">
        <v>19885.993670017629</v>
      </c>
      <c r="L17" s="1339">
        <v>20380.749589654057</v>
      </c>
      <c r="M17" s="1339">
        <v>21184.213151587475</v>
      </c>
      <c r="N17" s="1339">
        <v>18971.060624672875</v>
      </c>
      <c r="O17" s="1339">
        <v>18723.745128769118</v>
      </c>
      <c r="P17" s="1339">
        <v>18565.434131999998</v>
      </c>
      <c r="Q17" s="1312">
        <v>233529.26015188877</v>
      </c>
    </row>
    <row r="18" spans="2:17" ht="20.25" customHeight="1">
      <c r="B18" s="1314" t="s">
        <v>591</v>
      </c>
      <c r="C18" s="1339">
        <v>29518.02322497774</v>
      </c>
      <c r="D18" s="1339">
        <v>31358.63086481818</v>
      </c>
      <c r="E18" s="1339">
        <v>30719.647904160229</v>
      </c>
      <c r="F18" s="1339">
        <v>29844.290328628813</v>
      </c>
      <c r="G18" s="1339">
        <v>31650.160055532928</v>
      </c>
      <c r="H18" s="1339">
        <v>40025.879704627696</v>
      </c>
      <c r="I18" s="1339">
        <v>42482.760739564503</v>
      </c>
      <c r="J18" s="1339">
        <v>41979.119320427795</v>
      </c>
      <c r="K18" s="1339">
        <v>38838.923799249525</v>
      </c>
      <c r="L18" s="1339">
        <v>38554.06024486517</v>
      </c>
      <c r="M18" s="1339">
        <v>37002.609172520846</v>
      </c>
      <c r="N18" s="1339">
        <v>36920.511531741904</v>
      </c>
      <c r="O18" s="1339">
        <v>35508.059736035349</v>
      </c>
      <c r="P18" s="1339">
        <v>35819.772815999997</v>
      </c>
      <c r="Q18" s="1312">
        <v>500222.44944315066</v>
      </c>
    </row>
    <row r="19" spans="2:17" ht="20.25" customHeight="1">
      <c r="B19" s="1315" t="s">
        <v>592</v>
      </c>
      <c r="C19" s="1339">
        <v>73875.835341656741</v>
      </c>
      <c r="D19" s="1339">
        <v>71061.731385919222</v>
      </c>
      <c r="E19" s="1339">
        <v>73344.435434743427</v>
      </c>
      <c r="F19" s="1339">
        <v>74476.581749019635</v>
      </c>
      <c r="G19" s="1339">
        <v>74209.008421720093</v>
      </c>
      <c r="H19" s="1339">
        <v>92948.914573439062</v>
      </c>
      <c r="I19" s="1339">
        <v>97295.583520906555</v>
      </c>
      <c r="J19" s="1339">
        <v>97587.038744948484</v>
      </c>
      <c r="K19" s="1339">
        <v>96497.509261140891</v>
      </c>
      <c r="L19" s="1339">
        <v>98960.968549571102</v>
      </c>
      <c r="M19" s="1339">
        <v>97427.161391064845</v>
      </c>
      <c r="N19" s="1339">
        <v>97285.57271497797</v>
      </c>
      <c r="O19" s="1339">
        <v>95292.144838679305</v>
      </c>
      <c r="P19" s="1339">
        <v>92669.574357999998</v>
      </c>
      <c r="Q19" s="1312">
        <v>1232932.0602857871</v>
      </c>
    </row>
    <row r="20" spans="2:17" ht="20.25" customHeight="1">
      <c r="B20" s="1315" t="s">
        <v>593</v>
      </c>
      <c r="C20" s="1339">
        <v>56567.283706513728</v>
      </c>
      <c r="D20" s="1339">
        <v>57733.465913879976</v>
      </c>
      <c r="E20" s="1339">
        <v>61216.100946808896</v>
      </c>
      <c r="F20" s="1339">
        <v>60610.159351368828</v>
      </c>
      <c r="G20" s="1339">
        <v>64143.946310564999</v>
      </c>
      <c r="H20" s="1339">
        <v>62521.345014934755</v>
      </c>
      <c r="I20" s="1339">
        <v>63128.054796740165</v>
      </c>
      <c r="J20" s="1339">
        <v>67275.660807330845</v>
      </c>
      <c r="K20" s="1339">
        <v>64247.130406117969</v>
      </c>
      <c r="L20" s="1339">
        <v>67636.341319233165</v>
      </c>
      <c r="M20" s="1339">
        <v>69932.067484483952</v>
      </c>
      <c r="N20" s="1339">
        <v>68874.924138345858</v>
      </c>
      <c r="O20" s="1339">
        <v>65778.824939868107</v>
      </c>
      <c r="P20" s="1339">
        <v>67690.875599999999</v>
      </c>
      <c r="Q20" s="1312">
        <v>897356.18073619134</v>
      </c>
    </row>
    <row r="21" spans="2:17" ht="20.25" customHeight="1">
      <c r="B21" s="1314" t="s">
        <v>594</v>
      </c>
      <c r="C21" s="1339">
        <v>38850.88035297882</v>
      </c>
      <c r="D21" s="1339">
        <v>38075.040842238326</v>
      </c>
      <c r="E21" s="1339">
        <v>38964.712004618807</v>
      </c>
      <c r="F21" s="1339">
        <v>43948.697872013341</v>
      </c>
      <c r="G21" s="1339">
        <v>42350.539186361246</v>
      </c>
      <c r="H21" s="1339">
        <v>42550.098659728828</v>
      </c>
      <c r="I21" s="1339">
        <v>46260.049917012802</v>
      </c>
      <c r="J21" s="1339">
        <v>46644.088988195195</v>
      </c>
      <c r="K21" s="1339">
        <v>49716.438512597662</v>
      </c>
      <c r="L21" s="1339">
        <v>51343.463790491776</v>
      </c>
      <c r="M21" s="1339">
        <v>54043.894519699381</v>
      </c>
      <c r="N21" s="1339">
        <v>55989.138549356765</v>
      </c>
      <c r="O21" s="1339">
        <v>53647.688934553385</v>
      </c>
      <c r="P21" s="1339">
        <v>54892.979114000002</v>
      </c>
      <c r="Q21" s="1312">
        <v>657277.71124384622</v>
      </c>
    </row>
    <row r="22" spans="2:17" ht="20.25" customHeight="1">
      <c r="B22" s="1314" t="s">
        <v>595</v>
      </c>
      <c r="C22" s="1339">
        <v>118981.30618407069</v>
      </c>
      <c r="D22" s="1339">
        <v>107293.53922999301</v>
      </c>
      <c r="E22" s="1339">
        <v>109293.53709955377</v>
      </c>
      <c r="F22" s="1339">
        <v>118326.82384004665</v>
      </c>
      <c r="G22" s="1339">
        <v>121208.06569737224</v>
      </c>
      <c r="H22" s="1339">
        <v>124558.3293106934</v>
      </c>
      <c r="I22" s="1339">
        <v>127050.99011814878</v>
      </c>
      <c r="J22" s="1339">
        <v>123585.21929874708</v>
      </c>
      <c r="K22" s="1339">
        <v>129335.8377841488</v>
      </c>
      <c r="L22" s="1339">
        <v>131940.81290672446</v>
      </c>
      <c r="M22" s="1339">
        <v>136589.42742424185</v>
      </c>
      <c r="N22" s="1339">
        <v>137082.50374959112</v>
      </c>
      <c r="O22" s="1339">
        <v>132622.51824047187</v>
      </c>
      <c r="P22" s="1339">
        <v>137286.506887</v>
      </c>
      <c r="Q22" s="1312">
        <v>1755155.4177708034</v>
      </c>
    </row>
    <row r="23" spans="2:17" ht="20.25" customHeight="1">
      <c r="B23" s="1314" t="s">
        <v>596</v>
      </c>
      <c r="C23" s="1339">
        <v>227637.20333697216</v>
      </c>
      <c r="D23" s="1339">
        <v>235035.93442365655</v>
      </c>
      <c r="E23" s="1339">
        <v>246245.92866248294</v>
      </c>
      <c r="F23" s="1339">
        <v>262913.36916421994</v>
      </c>
      <c r="G23" s="1339">
        <v>272181.32039091992</v>
      </c>
      <c r="H23" s="1339">
        <v>292065.15272706299</v>
      </c>
      <c r="I23" s="1339">
        <v>307062.09364273172</v>
      </c>
      <c r="J23" s="1339">
        <v>302297.21616613766</v>
      </c>
      <c r="K23" s="1339">
        <v>333603.57784074044</v>
      </c>
      <c r="L23" s="1339">
        <v>341953.10687920765</v>
      </c>
      <c r="M23" s="1339">
        <v>339948.02044680761</v>
      </c>
      <c r="N23" s="1339">
        <v>335631.55018138757</v>
      </c>
      <c r="O23" s="1339">
        <v>323465.39482919127</v>
      </c>
      <c r="P23" s="1339">
        <v>322125.22070300003</v>
      </c>
      <c r="Q23" s="1312">
        <v>4142165.0893945182</v>
      </c>
    </row>
    <row r="24" spans="2:17" ht="20.25" customHeight="1">
      <c r="B24" s="1314" t="s">
        <v>597</v>
      </c>
      <c r="C24" s="1339">
        <v>70865.562715309366</v>
      </c>
      <c r="D24" s="1339">
        <v>72162.178128960688</v>
      </c>
      <c r="E24" s="1339">
        <v>73986.916527358117</v>
      </c>
      <c r="F24" s="1339">
        <v>76627.241373945493</v>
      </c>
      <c r="G24" s="1339">
        <v>88513.94403321459</v>
      </c>
      <c r="H24" s="1339">
        <v>86198.72004119755</v>
      </c>
      <c r="I24" s="1339">
        <v>83745.751580045384</v>
      </c>
      <c r="J24" s="1339">
        <v>80646.323308150575</v>
      </c>
      <c r="K24" s="1339">
        <v>79195.13922660159</v>
      </c>
      <c r="L24" s="1339">
        <v>79919.774628521307</v>
      </c>
      <c r="M24" s="1339">
        <v>81778.22852742768</v>
      </c>
      <c r="N24" s="1339">
        <v>84597.406315420958</v>
      </c>
      <c r="O24" s="1339">
        <v>80691.863309015709</v>
      </c>
      <c r="P24" s="1339">
        <v>81546.087927</v>
      </c>
      <c r="Q24" s="1312">
        <v>1120475.1376421689</v>
      </c>
    </row>
    <row r="25" spans="2:17" ht="20.25" customHeight="1">
      <c r="B25" s="1315" t="s">
        <v>598</v>
      </c>
      <c r="C25" s="1339">
        <v>27468.528146175082</v>
      </c>
      <c r="D25" s="1339">
        <v>25777.148111869854</v>
      </c>
      <c r="E25" s="1339">
        <v>26841.819865809659</v>
      </c>
      <c r="F25" s="1339">
        <v>28235.849748502489</v>
      </c>
      <c r="G25" s="1339">
        <v>33052.694897701149</v>
      </c>
      <c r="H25" s="1339">
        <v>29091.920545226501</v>
      </c>
      <c r="I25" s="1339">
        <v>26499.121276523714</v>
      </c>
      <c r="J25" s="1339">
        <v>27993.782934669729</v>
      </c>
      <c r="K25" s="1339">
        <v>27573.696908714272</v>
      </c>
      <c r="L25" s="1339">
        <v>27765.040628110841</v>
      </c>
      <c r="M25" s="1339">
        <v>28793.918815592322</v>
      </c>
      <c r="N25" s="1339">
        <v>29866.3310760768</v>
      </c>
      <c r="O25" s="1339">
        <v>28966.72727123036</v>
      </c>
      <c r="P25" s="1339">
        <v>0</v>
      </c>
      <c r="Q25" s="1312">
        <v>367926.58022620273</v>
      </c>
    </row>
    <row r="26" spans="2:17" ht="20.25" customHeight="1">
      <c r="B26" s="1315" t="s">
        <v>599</v>
      </c>
      <c r="C26" s="1339">
        <v>22326.386617279441</v>
      </c>
      <c r="D26" s="1339">
        <v>22058.155640815534</v>
      </c>
      <c r="E26" s="1339">
        <v>24077.776401546143</v>
      </c>
      <c r="F26" s="1339">
        <v>30675.523819710212</v>
      </c>
      <c r="G26" s="1339">
        <v>24233.425327854187</v>
      </c>
      <c r="H26" s="1339">
        <v>23861.789865667815</v>
      </c>
      <c r="I26" s="1339">
        <v>25688.363378906877</v>
      </c>
      <c r="J26" s="1339">
        <v>26449.571577862316</v>
      </c>
      <c r="K26" s="1339">
        <v>25175.585899863305</v>
      </c>
      <c r="L26" s="1339">
        <v>25625.756572617673</v>
      </c>
      <c r="M26" s="1339">
        <v>27123.8642022983</v>
      </c>
      <c r="N26" s="1339">
        <v>26438.261743957402</v>
      </c>
      <c r="O26" s="1339">
        <v>25122.543864347004</v>
      </c>
      <c r="P26" s="1339">
        <v>25081.797687999999</v>
      </c>
      <c r="Q26" s="1312">
        <v>353938.80260072619</v>
      </c>
    </row>
    <row r="27" spans="2:17" ht="20.25" customHeight="1">
      <c r="B27" s="1314" t="s">
        <v>600</v>
      </c>
      <c r="C27" s="1339">
        <v>78143.734265597261</v>
      </c>
      <c r="D27" s="1339">
        <v>81766.028910107168</v>
      </c>
      <c r="E27" s="1339">
        <v>94269.637668206356</v>
      </c>
      <c r="F27" s="1339">
        <v>94717.611415216816</v>
      </c>
      <c r="G27" s="1339">
        <v>96937.269935610151</v>
      </c>
      <c r="H27" s="1339">
        <v>101832.92651141871</v>
      </c>
      <c r="I27" s="1339">
        <v>109299.03154999859</v>
      </c>
      <c r="J27" s="1339">
        <v>105295.02691306989</v>
      </c>
      <c r="K27" s="1339">
        <v>114810.58680378615</v>
      </c>
      <c r="L27" s="1339">
        <v>116526.89409547384</v>
      </c>
      <c r="M27" s="1339">
        <v>118501.06102475623</v>
      </c>
      <c r="N27" s="1339">
        <v>117170.58260914868</v>
      </c>
      <c r="O27" s="1339">
        <v>114360.06940330815</v>
      </c>
      <c r="P27" s="1339">
        <v>118194.25295877999</v>
      </c>
      <c r="Q27" s="1312">
        <v>1461824.7140644777</v>
      </c>
    </row>
    <row r="28" spans="2:17" ht="20.25" customHeight="1">
      <c r="B28" s="1314" t="s">
        <v>601</v>
      </c>
      <c r="C28" s="1339">
        <v>65168.826330222473</v>
      </c>
      <c r="D28" s="1339">
        <v>68139.134825846457</v>
      </c>
      <c r="E28" s="1339">
        <v>69803.374317015492</v>
      </c>
      <c r="F28" s="1339">
        <v>73367.060312762696</v>
      </c>
      <c r="G28" s="1339">
        <v>74941.464325361987</v>
      </c>
      <c r="H28" s="1339">
        <v>77360.409679177406</v>
      </c>
      <c r="I28" s="1339">
        <v>82844.918304844803</v>
      </c>
      <c r="J28" s="1339">
        <v>82641.953643413333</v>
      </c>
      <c r="K28" s="1339">
        <v>79735.414003750499</v>
      </c>
      <c r="L28" s="1339">
        <v>81642.74954739344</v>
      </c>
      <c r="M28" s="1339">
        <v>81508.467096048305</v>
      </c>
      <c r="N28" s="1339">
        <v>85460.138868514172</v>
      </c>
      <c r="O28" s="1339">
        <v>81308.059250400212</v>
      </c>
      <c r="P28" s="1339">
        <v>83808.199057000005</v>
      </c>
      <c r="Q28" s="1312">
        <v>1087730.1695617514</v>
      </c>
    </row>
    <row r="29" spans="2:17" ht="20.25" customHeight="1">
      <c r="B29" s="1314" t="s">
        <v>602</v>
      </c>
      <c r="C29" s="1339">
        <v>79289.763596463352</v>
      </c>
      <c r="D29" s="1339">
        <v>85592.312307221568</v>
      </c>
      <c r="E29" s="1339">
        <v>87206.315759759425</v>
      </c>
      <c r="F29" s="1339">
        <v>86499.465069179787</v>
      </c>
      <c r="G29" s="1339">
        <v>91406.629201351534</v>
      </c>
      <c r="H29" s="1339">
        <v>98619.481150828316</v>
      </c>
      <c r="I29" s="1339">
        <v>98067.405037465825</v>
      </c>
      <c r="J29" s="1339">
        <v>98798.92922745792</v>
      </c>
      <c r="K29" s="1339">
        <v>100428.72575686651</v>
      </c>
      <c r="L29" s="1339">
        <v>104620.25015995705</v>
      </c>
      <c r="M29" s="1339">
        <v>107143.84753304264</v>
      </c>
      <c r="N29" s="1339">
        <v>105883.6731910646</v>
      </c>
      <c r="O29" s="1339">
        <v>103004.1074289013</v>
      </c>
      <c r="P29" s="1339">
        <v>104094.38568599999</v>
      </c>
      <c r="Q29" s="1312">
        <v>1350655.29110556</v>
      </c>
    </row>
    <row r="30" spans="2:17" ht="20.25" customHeight="1">
      <c r="B30" s="1314" t="s">
        <v>603</v>
      </c>
      <c r="C30" s="1339">
        <v>11390.658826755189</v>
      </c>
      <c r="D30" s="1339">
        <v>30810.498194773329</v>
      </c>
      <c r="E30" s="1339">
        <v>31738.658106184943</v>
      </c>
      <c r="F30" s="1339">
        <v>32505.362106928147</v>
      </c>
      <c r="G30" s="1339">
        <v>34416.478082113848</v>
      </c>
      <c r="H30" s="1339">
        <v>36035.911179440278</v>
      </c>
      <c r="I30" s="1339">
        <v>38486.244164344564</v>
      </c>
      <c r="J30" s="1339">
        <v>39641.639642764691</v>
      </c>
      <c r="K30" s="1339">
        <v>39740.794997860125</v>
      </c>
      <c r="L30" s="1339">
        <v>48858.055632719479</v>
      </c>
      <c r="M30" s="1339">
        <v>43895.045084808924</v>
      </c>
      <c r="N30" s="1339">
        <v>45338.760581776573</v>
      </c>
      <c r="O30" s="1339">
        <v>41965.635131946568</v>
      </c>
      <c r="P30" s="1339">
        <v>45898.415221000003</v>
      </c>
      <c r="Q30" s="1312">
        <v>520722.15695341665</v>
      </c>
    </row>
    <row r="31" spans="2:17" ht="20.25" customHeight="1">
      <c r="B31" s="1315" t="s">
        <v>604</v>
      </c>
      <c r="C31" s="1339">
        <v>24037.752348288952</v>
      </c>
      <c r="D31" s="1339">
        <v>29347.56219647649</v>
      </c>
      <c r="E31" s="1339">
        <v>25824.599900291592</v>
      </c>
      <c r="F31" s="1339">
        <v>31196.365204909147</v>
      </c>
      <c r="G31" s="1339">
        <v>34942.912086066346</v>
      </c>
      <c r="H31" s="1339">
        <v>31059.04534138312</v>
      </c>
      <c r="I31" s="1339">
        <v>55000.960415479414</v>
      </c>
      <c r="J31" s="1339">
        <v>33449.829378498078</v>
      </c>
      <c r="K31" s="1339">
        <v>33853.236932979664</v>
      </c>
      <c r="L31" s="1339">
        <v>34615.642149642932</v>
      </c>
      <c r="M31" s="1339">
        <v>40387.610394875279</v>
      </c>
      <c r="N31" s="1339">
        <v>39218.12344005605</v>
      </c>
      <c r="O31" s="1339">
        <v>36133.577280108955</v>
      </c>
      <c r="P31" s="1339">
        <v>34611.211820999997</v>
      </c>
      <c r="Q31" s="1312">
        <v>483678.42889005592</v>
      </c>
    </row>
    <row r="32" spans="2:17" ht="20.25" customHeight="1">
      <c r="B32" s="1315" t="s">
        <v>605</v>
      </c>
      <c r="C32" s="1339">
        <v>43868.794622378417</v>
      </c>
      <c r="D32" s="1339">
        <v>44602.889428666182</v>
      </c>
      <c r="E32" s="1339">
        <v>44676.256428394881</v>
      </c>
      <c r="F32" s="1339">
        <v>45545.857588785642</v>
      </c>
      <c r="G32" s="1339">
        <v>48387.472170123154</v>
      </c>
      <c r="H32" s="1339">
        <v>62181.7274780769</v>
      </c>
      <c r="I32" s="1339">
        <v>54353.308502648521</v>
      </c>
      <c r="J32" s="1339">
        <v>54014.65098608422</v>
      </c>
      <c r="K32" s="1339">
        <v>53286.67884176282</v>
      </c>
      <c r="L32" s="1339">
        <v>53399.479922600643</v>
      </c>
      <c r="M32" s="1339">
        <v>55890.195656452808</v>
      </c>
      <c r="N32" s="1339">
        <v>55972.75614701015</v>
      </c>
      <c r="O32" s="1339">
        <v>52275.860614733043</v>
      </c>
      <c r="P32" s="1339">
        <v>53121.890110000008</v>
      </c>
      <c r="Q32" s="1312">
        <v>721577.8184977175</v>
      </c>
    </row>
    <row r="33" spans="2:17" ht="20.25" customHeight="1">
      <c r="B33" s="1314" t="s">
        <v>606</v>
      </c>
      <c r="C33" s="1339">
        <v>51017.880177927029</v>
      </c>
      <c r="D33" s="1339">
        <v>52738.8404333867</v>
      </c>
      <c r="E33" s="1339">
        <v>53767.26549279024</v>
      </c>
      <c r="F33" s="1339">
        <v>58570.135076970852</v>
      </c>
      <c r="G33" s="1339">
        <v>59883.168742987844</v>
      </c>
      <c r="H33" s="1339">
        <v>59274.899196663406</v>
      </c>
      <c r="I33" s="1339">
        <v>62486.873995594418</v>
      </c>
      <c r="J33" s="1339">
        <v>60606.042341621331</v>
      </c>
      <c r="K33" s="1339">
        <v>61491.886864467764</v>
      </c>
      <c r="L33" s="1339">
        <v>63192.501927883073</v>
      </c>
      <c r="M33" s="1339">
        <v>63155.571319095761</v>
      </c>
      <c r="N33" s="1339">
        <v>61899.711575025161</v>
      </c>
      <c r="O33" s="1339">
        <v>59771.991347437142</v>
      </c>
      <c r="P33" s="1339">
        <v>58139.159320999999</v>
      </c>
      <c r="Q33" s="1312">
        <v>825995.92781285068</v>
      </c>
    </row>
    <row r="34" spans="2:17" ht="20.25" customHeight="1">
      <c r="B34" s="1314" t="s">
        <v>607</v>
      </c>
      <c r="C34" s="1339">
        <v>57656.819636642875</v>
      </c>
      <c r="D34" s="1339">
        <v>57497.315315987442</v>
      </c>
      <c r="E34" s="1339">
        <v>57443.264864480923</v>
      </c>
      <c r="F34" s="1339">
        <v>58506.890785673793</v>
      </c>
      <c r="G34" s="1339">
        <v>66468.774881166493</v>
      </c>
      <c r="H34" s="1339">
        <v>69452.549121809163</v>
      </c>
      <c r="I34" s="1339">
        <v>70402.508669415096</v>
      </c>
      <c r="J34" s="1339">
        <v>74627.844235256707</v>
      </c>
      <c r="K34" s="1339">
        <v>72344.122353724524</v>
      </c>
      <c r="L34" s="1339">
        <v>77984.903676839152</v>
      </c>
      <c r="M34" s="1339">
        <v>79926.888503439768</v>
      </c>
      <c r="N34" s="1339">
        <v>78297.443433465043</v>
      </c>
      <c r="O34" s="1339">
        <v>72046.828605108021</v>
      </c>
      <c r="P34" s="1339">
        <v>67931.216958000005</v>
      </c>
      <c r="Q34" s="1312">
        <v>960587.37104100909</v>
      </c>
    </row>
    <row r="35" spans="2:17" ht="20.25" customHeight="1">
      <c r="B35" s="1314" t="s">
        <v>608</v>
      </c>
      <c r="C35" s="1339">
        <v>53630.013731184612</v>
      </c>
      <c r="D35" s="1339">
        <v>51716.226445762506</v>
      </c>
      <c r="E35" s="1339">
        <v>52956.9086868335</v>
      </c>
      <c r="F35" s="1339">
        <v>54990.023335227706</v>
      </c>
      <c r="G35" s="1339">
        <v>57065.956523563487</v>
      </c>
      <c r="H35" s="1339">
        <v>59297.947597309721</v>
      </c>
      <c r="I35" s="1339">
        <v>62967.156464052423</v>
      </c>
      <c r="J35" s="1339">
        <v>62131.232914548717</v>
      </c>
      <c r="K35" s="1339">
        <v>60030.764111832352</v>
      </c>
      <c r="L35" s="1339">
        <v>58801.209993511337</v>
      </c>
      <c r="M35" s="1339">
        <v>59771.779122034903</v>
      </c>
      <c r="N35" s="1339">
        <v>59021.88065265699</v>
      </c>
      <c r="O35" s="1339">
        <v>54528.673655421298</v>
      </c>
      <c r="P35" s="1339">
        <v>55954.444955999999</v>
      </c>
      <c r="Q35" s="1312">
        <v>802864.21818993962</v>
      </c>
    </row>
    <row r="36" spans="2:17" ht="20.25" customHeight="1">
      <c r="B36" s="1314" t="s">
        <v>609</v>
      </c>
      <c r="C36" s="1339">
        <v>50026.278664118465</v>
      </c>
      <c r="D36" s="1339">
        <v>50089.010892109931</v>
      </c>
      <c r="E36" s="1339">
        <v>51637.476349410848</v>
      </c>
      <c r="F36" s="1339">
        <v>50938.076576679341</v>
      </c>
      <c r="G36" s="1339">
        <v>54105.490183716269</v>
      </c>
      <c r="H36" s="1339">
        <v>55494.126380183174</v>
      </c>
      <c r="I36" s="1339">
        <v>60368.807123801787</v>
      </c>
      <c r="J36" s="1339">
        <v>59633.468806607889</v>
      </c>
      <c r="K36" s="1339">
        <v>59372.078101580053</v>
      </c>
      <c r="L36" s="1339">
        <v>60737.135184246676</v>
      </c>
      <c r="M36" s="1339">
        <v>64160.436467668842</v>
      </c>
      <c r="N36" s="1339">
        <v>66320.196672011691</v>
      </c>
      <c r="O36" s="1339">
        <v>67847.748044685708</v>
      </c>
      <c r="P36" s="1339">
        <v>65089.914353999993</v>
      </c>
      <c r="Q36" s="1312">
        <v>815820.24380082055</v>
      </c>
    </row>
    <row r="37" spans="2:17" ht="20.25" customHeight="1">
      <c r="B37" s="1315" t="s">
        <v>610</v>
      </c>
      <c r="C37" s="1339">
        <v>15886.770609996063</v>
      </c>
      <c r="D37" s="1339">
        <v>16021.308790377476</v>
      </c>
      <c r="E37" s="1339">
        <v>18303.777431292739</v>
      </c>
      <c r="F37" s="1339">
        <v>18370.227442150623</v>
      </c>
      <c r="G37" s="1339">
        <v>18584.3365937489</v>
      </c>
      <c r="H37" s="1339">
        <v>18307.329903450238</v>
      </c>
      <c r="I37" s="1339">
        <v>18364.725277246198</v>
      </c>
      <c r="J37" s="1339">
        <v>19483.401534198256</v>
      </c>
      <c r="K37" s="1339">
        <v>21851.756251140258</v>
      </c>
      <c r="L37" s="1339">
        <v>22092.710737924099</v>
      </c>
      <c r="M37" s="1339">
        <v>21846.964276848805</v>
      </c>
      <c r="N37" s="1339">
        <v>23155.572280732868</v>
      </c>
      <c r="O37" s="1339">
        <v>22054.865513938388</v>
      </c>
      <c r="P37" s="1339">
        <v>22620.419241</v>
      </c>
      <c r="Q37" s="1312">
        <v>276944.16588404489</v>
      </c>
    </row>
    <row r="38" spans="2:17" ht="20.25" customHeight="1">
      <c r="B38" s="1315" t="s">
        <v>611</v>
      </c>
      <c r="C38" s="1339">
        <v>114020.65710291285</v>
      </c>
      <c r="D38" s="1339">
        <v>123191.42936282918</v>
      </c>
      <c r="E38" s="1339">
        <v>136059.76758198123</v>
      </c>
      <c r="F38" s="1339">
        <v>137574.53554190564</v>
      </c>
      <c r="G38" s="1339">
        <v>140520.24258325773</v>
      </c>
      <c r="H38" s="1339">
        <v>142024.92115512775</v>
      </c>
      <c r="I38" s="1339">
        <v>148608.01626513727</v>
      </c>
      <c r="J38" s="1339">
        <v>134607.7109899041</v>
      </c>
      <c r="K38" s="1339">
        <v>130700.41364008536</v>
      </c>
      <c r="L38" s="1339">
        <v>138452.69677465089</v>
      </c>
      <c r="M38" s="1339">
        <v>149922.56926943071</v>
      </c>
      <c r="N38" s="1339">
        <v>144350.21998082779</v>
      </c>
      <c r="O38" s="1339">
        <v>137040.17116017587</v>
      </c>
      <c r="P38" s="1339">
        <v>135763.199169</v>
      </c>
      <c r="Q38" s="1312">
        <v>1912836.5505772261</v>
      </c>
    </row>
    <row r="39" spans="2:17" ht="20.25" customHeight="1">
      <c r="B39" s="1314" t="s">
        <v>612</v>
      </c>
      <c r="C39" s="1339">
        <v>30643.532097651841</v>
      </c>
      <c r="D39" s="1339">
        <v>30000.120498978544</v>
      </c>
      <c r="E39" s="1339">
        <v>42201.931115001062</v>
      </c>
      <c r="F39" s="1339">
        <v>43121.40480726456</v>
      </c>
      <c r="G39" s="1339">
        <v>45038.707713372867</v>
      </c>
      <c r="H39" s="1339">
        <v>49399.236172570178</v>
      </c>
      <c r="I39" s="1339">
        <v>51883.835107272862</v>
      </c>
      <c r="J39" s="1339">
        <v>50462.63631013906</v>
      </c>
      <c r="K39" s="1339">
        <v>51161.709749043068</v>
      </c>
      <c r="L39" s="1339">
        <v>49718.172056054718</v>
      </c>
      <c r="M39" s="1339">
        <v>47403.781532001565</v>
      </c>
      <c r="N39" s="1339">
        <v>49139.593183407982</v>
      </c>
      <c r="O39" s="1339">
        <v>43897.123382292622</v>
      </c>
      <c r="P39" s="1339">
        <v>46038.050321000002</v>
      </c>
      <c r="Q39" s="1312">
        <v>630109.83404605091</v>
      </c>
    </row>
    <row r="40" spans="2:17" ht="20.25" customHeight="1">
      <c r="B40" s="1314" t="s">
        <v>613</v>
      </c>
      <c r="C40" s="1339">
        <v>29955.826046632712</v>
      </c>
      <c r="D40" s="1339">
        <v>31465.087472389798</v>
      </c>
      <c r="E40" s="1339">
        <v>31845.86425339014</v>
      </c>
      <c r="F40" s="1339">
        <v>39641.85850816618</v>
      </c>
      <c r="G40" s="1339">
        <v>35236.045307659471</v>
      </c>
      <c r="H40" s="1339">
        <v>36352.351816984847</v>
      </c>
      <c r="I40" s="1339">
        <v>37543.671799495372</v>
      </c>
      <c r="J40" s="1339">
        <v>37638.768915163368</v>
      </c>
      <c r="K40" s="1339">
        <v>44892.350069711596</v>
      </c>
      <c r="L40" s="1339">
        <v>37110.212639940291</v>
      </c>
      <c r="M40" s="1339">
        <v>34844.470396601653</v>
      </c>
      <c r="N40" s="1339">
        <v>33392.162519321268</v>
      </c>
      <c r="O40" s="1339">
        <v>32254.920382331733</v>
      </c>
      <c r="P40" s="1339">
        <v>33735.467665999997</v>
      </c>
      <c r="Q40" s="1312">
        <v>495909.05779378838</v>
      </c>
    </row>
    <row r="41" spans="2:17" ht="20.25" customHeight="1">
      <c r="B41" s="1316" t="s">
        <v>28</v>
      </c>
      <c r="C41" s="1317">
        <v>1912287.6228834561</v>
      </c>
      <c r="D41" s="1317">
        <v>1977162.1447622655</v>
      </c>
      <c r="E41" s="1317">
        <v>2052223.7624077897</v>
      </c>
      <c r="F41" s="1317">
        <v>2123513.4692267296</v>
      </c>
      <c r="G41" s="1317">
        <v>2204594.3519171006</v>
      </c>
      <c r="H41" s="1317">
        <v>2318305.266191348</v>
      </c>
      <c r="I41" s="1317">
        <v>2413038.3660435216</v>
      </c>
      <c r="J41" s="1317">
        <v>2378329.4996416206</v>
      </c>
      <c r="K41" s="1317">
        <v>2408103.8175198915</v>
      </c>
      <c r="L41" s="1317">
        <v>2470333.5898968223</v>
      </c>
      <c r="M41" s="1317">
        <v>2523574.062618108</v>
      </c>
      <c r="N41" s="1317">
        <v>2506544.465840816</v>
      </c>
      <c r="O41" s="1317">
        <v>2380981.4178168206</v>
      </c>
      <c r="P41" s="1317">
        <v>2373684.0225905804</v>
      </c>
      <c r="Q41" s="1318">
        <v>32042675.859356873</v>
      </c>
    </row>
    <row r="42" spans="2:17" s="1319" customFormat="1" ht="20.25" customHeight="1">
      <c r="B42" s="1329" t="s">
        <v>670</v>
      </c>
      <c r="C42" s="1338"/>
      <c r="D42" s="1321"/>
      <c r="E42" s="1321"/>
      <c r="F42" s="1321"/>
      <c r="G42" s="1321"/>
      <c r="H42" s="1321"/>
      <c r="I42" s="1321"/>
      <c r="J42" s="1321"/>
      <c r="K42" s="1321"/>
      <c r="L42" s="1321"/>
      <c r="M42" s="1321"/>
      <c r="N42" s="1321"/>
      <c r="O42" s="1321"/>
      <c r="P42" s="1322"/>
      <c r="Q42" s="1323"/>
    </row>
    <row r="43" spans="2:17" ht="20.25" customHeight="1">
      <c r="B43" s="1281"/>
      <c r="C43" s="1335"/>
      <c r="D43" s="1288"/>
      <c r="E43" s="1288"/>
      <c r="F43" s="1288"/>
      <c r="G43" s="1288"/>
      <c r="H43" s="1288"/>
      <c r="I43" s="1288"/>
      <c r="J43" s="1288"/>
      <c r="K43" s="1288"/>
      <c r="L43" s="1288"/>
      <c r="M43" s="1288"/>
      <c r="N43" s="1288"/>
      <c r="O43" s="1288"/>
      <c r="P43" s="1289"/>
      <c r="Q43" s="1290"/>
    </row>
    <row r="44" spans="2:17" ht="20.25" customHeight="1">
      <c r="B44" s="1281"/>
      <c r="C44" s="1335"/>
      <c r="D44" s="1288"/>
      <c r="E44" s="1288"/>
      <c r="F44" s="1288"/>
      <c r="G44" s="1288"/>
      <c r="H44" s="1288"/>
      <c r="I44" s="1288"/>
      <c r="J44" s="1288"/>
      <c r="K44" s="1288"/>
      <c r="L44" s="1288"/>
      <c r="M44" s="1288"/>
      <c r="N44" s="1288"/>
      <c r="O44" s="1288"/>
      <c r="P44" s="1289"/>
      <c r="Q44" s="1290"/>
    </row>
    <row r="45" spans="2:17" ht="20.25" customHeight="1">
      <c r="B45" s="1281"/>
      <c r="C45" s="1335"/>
      <c r="D45" s="1288"/>
      <c r="E45" s="1288"/>
      <c r="F45" s="1288"/>
      <c r="G45" s="1288"/>
      <c r="H45" s="1288"/>
      <c r="I45" s="1288"/>
      <c r="J45" s="1288"/>
      <c r="K45" s="1288"/>
      <c r="L45" s="1288"/>
      <c r="M45" s="1288"/>
      <c r="N45" s="1288"/>
      <c r="O45" s="1288"/>
      <c r="P45" s="1289"/>
      <c r="Q45" s="1290"/>
    </row>
    <row r="46" spans="2:17" ht="20.25" customHeight="1">
      <c r="B46" s="1281"/>
      <c r="C46" s="1335"/>
      <c r="D46" s="1291"/>
      <c r="E46" s="1291"/>
      <c r="F46" s="1291"/>
      <c r="G46" s="1291"/>
      <c r="H46" s="1291"/>
      <c r="I46" s="1291"/>
      <c r="J46" s="1291"/>
      <c r="K46" s="1291"/>
      <c r="L46" s="1291"/>
      <c r="M46" s="1291"/>
      <c r="N46" s="1291"/>
      <c r="O46" s="1291"/>
      <c r="P46" s="1291"/>
      <c r="Q46" s="1292"/>
    </row>
    <row r="47" spans="2:17" ht="20.25" customHeight="1">
      <c r="B47" s="1293"/>
      <c r="C47" s="1335"/>
      <c r="D47" s="1294"/>
      <c r="E47" s="1294"/>
      <c r="F47" s="1294"/>
      <c r="G47" s="1294"/>
      <c r="H47" s="1294"/>
      <c r="I47" s="1294"/>
      <c r="J47" s="1294"/>
      <c r="K47" s="1294"/>
      <c r="L47" s="1294"/>
      <c r="M47" s="1294"/>
      <c r="N47" s="1294"/>
      <c r="O47" s="1294"/>
      <c r="P47" s="1295"/>
      <c r="Q47" s="1290"/>
    </row>
    <row r="48" spans="2:17" ht="20.25" customHeight="1">
      <c r="B48" s="1286"/>
      <c r="C48" s="1335"/>
      <c r="D48" s="1288"/>
      <c r="E48" s="1288"/>
      <c r="F48" s="1288"/>
      <c r="G48" s="1288"/>
      <c r="H48" s="1288"/>
      <c r="I48" s="1288"/>
      <c r="J48" s="1288"/>
      <c r="K48" s="1288"/>
      <c r="L48" s="1288"/>
      <c r="M48" s="1288"/>
      <c r="N48" s="1288"/>
      <c r="O48" s="1288"/>
      <c r="P48" s="1289"/>
      <c r="Q48" s="1290"/>
    </row>
    <row r="49" spans="2:17" ht="20.25" customHeight="1">
      <c r="B49" s="1281"/>
      <c r="C49" s="1335"/>
      <c r="D49" s="1288"/>
      <c r="E49" s="1288"/>
      <c r="F49" s="1288"/>
      <c r="G49" s="1288"/>
      <c r="H49" s="1288"/>
      <c r="I49" s="1288"/>
      <c r="J49" s="1288"/>
      <c r="K49" s="1288"/>
      <c r="L49" s="1288"/>
      <c r="M49" s="1288"/>
      <c r="N49" s="1288"/>
      <c r="O49" s="1288"/>
      <c r="P49" s="1289"/>
      <c r="Q49" s="1290"/>
    </row>
    <row r="50" spans="2:17" ht="20.25" customHeight="1">
      <c r="B50" s="1281"/>
      <c r="C50" s="1335"/>
      <c r="D50" s="1291"/>
      <c r="E50" s="1291"/>
      <c r="F50" s="1291"/>
      <c r="G50" s="1291"/>
      <c r="H50" s="1291"/>
      <c r="I50" s="1291"/>
      <c r="J50" s="1291"/>
      <c r="K50" s="1291"/>
      <c r="L50" s="1291"/>
      <c r="M50" s="1291"/>
      <c r="N50" s="1291"/>
      <c r="O50" s="1291"/>
      <c r="P50" s="1291"/>
      <c r="Q50" s="1292"/>
    </row>
    <row r="51" spans="2:17" ht="20.25" customHeight="1">
      <c r="B51" s="1293"/>
      <c r="C51" s="1335"/>
      <c r="D51" s="1294"/>
      <c r="E51" s="1294"/>
      <c r="F51" s="1294"/>
      <c r="G51" s="1294"/>
      <c r="H51" s="1294"/>
      <c r="I51" s="1294"/>
      <c r="J51" s="1294"/>
      <c r="K51" s="1294"/>
      <c r="L51" s="1294"/>
      <c r="M51" s="1294"/>
      <c r="N51" s="1294"/>
      <c r="O51" s="1294"/>
      <c r="P51" s="1295"/>
      <c r="Q51" s="1290"/>
    </row>
    <row r="52" spans="2:17" ht="20.25" customHeight="1">
      <c r="B52" s="1286"/>
      <c r="C52" s="1335"/>
      <c r="D52" s="1288"/>
      <c r="E52" s="1288"/>
      <c r="F52" s="1288"/>
      <c r="G52" s="1288"/>
      <c r="H52" s="1288"/>
      <c r="I52" s="1288"/>
      <c r="J52" s="1288"/>
      <c r="K52" s="1288"/>
      <c r="L52" s="1288"/>
      <c r="M52" s="1288"/>
      <c r="N52" s="1288"/>
      <c r="O52" s="1288"/>
      <c r="P52" s="1289"/>
      <c r="Q52" s="1290"/>
    </row>
    <row r="53" spans="2:17" ht="20.25" customHeight="1">
      <c r="B53" s="1281"/>
      <c r="C53" s="1335"/>
      <c r="D53" s="1288"/>
      <c r="E53" s="1288"/>
      <c r="F53" s="1288"/>
      <c r="G53" s="1288"/>
      <c r="H53" s="1288"/>
      <c r="I53" s="1288"/>
      <c r="J53" s="1288"/>
      <c r="K53" s="1288"/>
      <c r="L53" s="1288"/>
      <c r="M53" s="1288"/>
      <c r="N53" s="1288"/>
      <c r="O53" s="1288"/>
      <c r="P53" s="1289"/>
      <c r="Q53" s="1290"/>
    </row>
    <row r="54" spans="2:17" ht="20.25" customHeight="1">
      <c r="B54" s="1281"/>
      <c r="C54" s="1335"/>
      <c r="D54" s="1288"/>
      <c r="E54" s="1288"/>
      <c r="F54" s="1288"/>
      <c r="G54" s="1288"/>
      <c r="H54" s="1288"/>
      <c r="I54" s="1288"/>
      <c r="J54" s="1288"/>
      <c r="K54" s="1288"/>
      <c r="L54" s="1288"/>
      <c r="M54" s="1288"/>
      <c r="N54" s="1288"/>
      <c r="O54" s="1288"/>
      <c r="P54" s="1289"/>
      <c r="Q54" s="1290"/>
    </row>
    <row r="55" spans="2:17" ht="20.25" customHeight="1">
      <c r="B55" s="1281"/>
      <c r="C55" s="1335"/>
      <c r="D55" s="1288"/>
      <c r="E55" s="1288"/>
      <c r="F55" s="1288"/>
      <c r="G55" s="1288"/>
      <c r="H55" s="1288"/>
      <c r="I55" s="1288"/>
      <c r="J55" s="1288"/>
      <c r="K55" s="1288"/>
      <c r="L55" s="1288"/>
      <c r="M55" s="1288"/>
      <c r="N55" s="1288"/>
      <c r="O55" s="1288"/>
      <c r="P55" s="1289"/>
      <c r="Q55" s="1290"/>
    </row>
    <row r="56" spans="2:17" ht="20.25" customHeight="1">
      <c r="B56" s="1281"/>
      <c r="C56" s="1335"/>
      <c r="D56" s="1291"/>
      <c r="E56" s="1291"/>
      <c r="F56" s="1291"/>
      <c r="G56" s="1291"/>
      <c r="H56" s="1291"/>
      <c r="I56" s="1291"/>
      <c r="J56" s="1291"/>
      <c r="K56" s="1291"/>
      <c r="L56" s="1291"/>
      <c r="M56" s="1291"/>
      <c r="N56" s="1291"/>
      <c r="O56" s="1291"/>
      <c r="P56" s="1291"/>
      <c r="Q56" s="1292"/>
    </row>
    <row r="57" spans="2:17" ht="20.25" customHeight="1">
      <c r="B57" s="1293"/>
      <c r="C57" s="1335"/>
      <c r="D57" s="1294"/>
      <c r="E57" s="1294"/>
      <c r="F57" s="1294"/>
      <c r="G57" s="1294"/>
      <c r="H57" s="1294"/>
      <c r="I57" s="1294"/>
      <c r="J57" s="1294"/>
      <c r="K57" s="1294"/>
      <c r="L57" s="1294"/>
      <c r="M57" s="1294"/>
      <c r="N57" s="1294"/>
      <c r="O57" s="1294"/>
      <c r="P57" s="1295"/>
      <c r="Q57" s="1290"/>
    </row>
    <row r="58" spans="2:17" ht="20.25" customHeight="1">
      <c r="B58" s="1286"/>
      <c r="C58" s="1335"/>
      <c r="D58" s="1288"/>
      <c r="E58" s="1288"/>
      <c r="F58" s="1288"/>
      <c r="G58" s="1288"/>
      <c r="H58" s="1288"/>
      <c r="I58" s="1288"/>
      <c r="J58" s="1288"/>
      <c r="K58" s="1288"/>
      <c r="L58" s="1288"/>
      <c r="M58" s="1288"/>
      <c r="N58" s="1288"/>
      <c r="O58" s="1288"/>
      <c r="P58" s="1289"/>
      <c r="Q58" s="1290"/>
    </row>
    <row r="59" spans="2:17" ht="20.25" customHeight="1">
      <c r="B59" s="1281"/>
      <c r="C59" s="1335"/>
      <c r="D59" s="1288"/>
      <c r="E59" s="1288"/>
      <c r="F59" s="1288"/>
      <c r="G59" s="1288"/>
      <c r="H59" s="1288"/>
      <c r="I59" s="1288"/>
      <c r="J59" s="1288"/>
      <c r="K59" s="1288"/>
      <c r="L59" s="1288"/>
      <c r="M59" s="1288"/>
      <c r="N59" s="1288"/>
      <c r="O59" s="1288"/>
      <c r="P59" s="1289"/>
      <c r="Q59" s="1290"/>
    </row>
    <row r="60" spans="2:17" ht="20.25" customHeight="1">
      <c r="B60" s="1281"/>
      <c r="C60" s="1335"/>
      <c r="D60" s="1288"/>
      <c r="E60" s="1288"/>
      <c r="F60" s="1288"/>
      <c r="G60" s="1288"/>
      <c r="H60" s="1288"/>
      <c r="I60" s="1288"/>
      <c r="J60" s="1288"/>
      <c r="K60" s="1288"/>
      <c r="L60" s="1288"/>
      <c r="M60" s="1288"/>
      <c r="N60" s="1288"/>
      <c r="O60" s="1288"/>
      <c r="P60" s="1289"/>
      <c r="Q60" s="1290"/>
    </row>
    <row r="61" spans="2:17" ht="20.25" customHeight="1">
      <c r="B61" s="1281"/>
      <c r="C61" s="1335"/>
      <c r="D61" s="1288"/>
      <c r="E61" s="1288"/>
      <c r="F61" s="1288"/>
      <c r="G61" s="1288"/>
      <c r="H61" s="1288"/>
      <c r="I61" s="1288"/>
      <c r="J61" s="1288"/>
      <c r="K61" s="1288"/>
      <c r="L61" s="1288"/>
      <c r="M61" s="1288"/>
      <c r="N61" s="1288"/>
      <c r="O61" s="1288"/>
      <c r="P61" s="1289"/>
      <c r="Q61" s="1290"/>
    </row>
    <row r="62" spans="2:17" ht="20.25" customHeight="1">
      <c r="B62" s="1281"/>
      <c r="C62" s="1335"/>
      <c r="D62" s="1291"/>
      <c r="E62" s="1291"/>
      <c r="F62" s="1291"/>
      <c r="G62" s="1291"/>
      <c r="H62" s="1291"/>
      <c r="I62" s="1291"/>
      <c r="J62" s="1291"/>
      <c r="K62" s="1291"/>
      <c r="L62" s="1291"/>
      <c r="M62" s="1291"/>
      <c r="N62" s="1291"/>
      <c r="O62" s="1291"/>
      <c r="P62" s="1291"/>
      <c r="Q62" s="1292"/>
    </row>
    <row r="63" spans="2:17" ht="20.25" customHeight="1">
      <c r="B63" s="1293"/>
      <c r="C63" s="1335"/>
      <c r="D63" s="1294"/>
      <c r="E63" s="1294"/>
      <c r="F63" s="1294"/>
      <c r="G63" s="1294"/>
      <c r="H63" s="1294"/>
      <c r="I63" s="1294"/>
      <c r="J63" s="1294"/>
      <c r="K63" s="1294"/>
      <c r="L63" s="1294"/>
      <c r="M63" s="1294"/>
      <c r="N63" s="1294"/>
      <c r="O63" s="1294"/>
      <c r="P63" s="1295"/>
      <c r="Q63" s="1290"/>
    </row>
    <row r="64" spans="2:17" ht="20.25" customHeight="1">
      <c r="B64" s="1286"/>
      <c r="C64" s="1335"/>
      <c r="D64" s="1288"/>
      <c r="E64" s="1288"/>
      <c r="F64" s="1288"/>
      <c r="G64" s="1288"/>
      <c r="H64" s="1288"/>
      <c r="I64" s="1288"/>
      <c r="J64" s="1288"/>
      <c r="K64" s="1288"/>
      <c r="L64" s="1288"/>
      <c r="M64" s="1288"/>
      <c r="N64" s="1288"/>
      <c r="O64" s="1288"/>
      <c r="P64" s="1289"/>
      <c r="Q64" s="1290"/>
    </row>
    <row r="65" spans="2:17" ht="20.25" customHeight="1">
      <c r="B65" s="1281"/>
      <c r="C65" s="1335"/>
      <c r="D65" s="1288"/>
      <c r="E65" s="1288"/>
      <c r="F65" s="1288"/>
      <c r="G65" s="1288"/>
      <c r="H65" s="1288"/>
      <c r="I65" s="1288"/>
      <c r="J65" s="1288"/>
      <c r="K65" s="1288"/>
      <c r="L65" s="1288"/>
      <c r="M65" s="1288"/>
      <c r="N65" s="1288"/>
      <c r="O65" s="1288"/>
      <c r="P65" s="1289"/>
      <c r="Q65" s="1290"/>
    </row>
    <row r="66" spans="2:17" ht="20.25" customHeight="1">
      <c r="B66" s="1281"/>
      <c r="C66" s="1335"/>
      <c r="D66" s="1291"/>
      <c r="E66" s="1291"/>
      <c r="F66" s="1291"/>
      <c r="G66" s="1291"/>
      <c r="H66" s="1291"/>
      <c r="I66" s="1291"/>
      <c r="J66" s="1291"/>
      <c r="K66" s="1291"/>
      <c r="L66" s="1291"/>
      <c r="M66" s="1291"/>
      <c r="N66" s="1291"/>
      <c r="O66" s="1291"/>
      <c r="P66" s="1291"/>
      <c r="Q66" s="1292"/>
    </row>
    <row r="67" spans="2:17" ht="20.25" customHeight="1">
      <c r="B67" s="1293"/>
      <c r="C67" s="1335"/>
      <c r="D67" s="1294"/>
      <c r="E67" s="1294"/>
      <c r="F67" s="1294"/>
      <c r="G67" s="1294"/>
      <c r="H67" s="1294"/>
      <c r="I67" s="1294"/>
      <c r="J67" s="1294"/>
      <c r="K67" s="1294"/>
      <c r="L67" s="1294"/>
      <c r="M67" s="1294"/>
      <c r="N67" s="1294"/>
      <c r="O67" s="1294"/>
      <c r="P67" s="1295"/>
      <c r="Q67" s="1290"/>
    </row>
    <row r="68" spans="2:17" ht="20.25" customHeight="1">
      <c r="B68" s="1286"/>
      <c r="C68" s="1335"/>
      <c r="D68" s="1288"/>
      <c r="E68" s="1288"/>
      <c r="F68" s="1288"/>
      <c r="G68" s="1288"/>
      <c r="H68" s="1288"/>
      <c r="I68" s="1288"/>
      <c r="J68" s="1288"/>
      <c r="K68" s="1288"/>
      <c r="L68" s="1288"/>
      <c r="M68" s="1288"/>
      <c r="N68" s="1288"/>
      <c r="O68" s="1288"/>
      <c r="P68" s="1289"/>
      <c r="Q68" s="1290"/>
    </row>
    <row r="69" spans="2:17" ht="20.25" customHeight="1">
      <c r="B69" s="1281"/>
      <c r="C69" s="1335"/>
      <c r="D69" s="1288"/>
      <c r="E69" s="1288"/>
      <c r="F69" s="1288"/>
      <c r="G69" s="1288"/>
      <c r="H69" s="1288"/>
      <c r="I69" s="1288"/>
      <c r="J69" s="1288"/>
      <c r="K69" s="1288"/>
      <c r="L69" s="1288"/>
      <c r="M69" s="1288"/>
      <c r="N69" s="1288"/>
      <c r="O69" s="1288"/>
      <c r="P69" s="1289"/>
      <c r="Q69" s="1290"/>
    </row>
    <row r="70" spans="2:17" ht="20.25" customHeight="1">
      <c r="B70" s="1281"/>
      <c r="C70" s="1335"/>
      <c r="D70" s="1288"/>
      <c r="E70" s="1288"/>
      <c r="F70" s="1288"/>
      <c r="G70" s="1288"/>
      <c r="H70" s="1288"/>
      <c r="I70" s="1288"/>
      <c r="J70" s="1288"/>
      <c r="K70" s="1288"/>
      <c r="L70" s="1288"/>
      <c r="M70" s="1288"/>
      <c r="N70" s="1288"/>
      <c r="O70" s="1288"/>
      <c r="P70" s="1289"/>
      <c r="Q70" s="1290"/>
    </row>
    <row r="71" spans="2:17" ht="20.25" customHeight="1">
      <c r="B71" s="1281"/>
      <c r="C71" s="1335"/>
      <c r="D71" s="1288"/>
      <c r="E71" s="1288"/>
      <c r="F71" s="1288"/>
      <c r="G71" s="1288"/>
      <c r="H71" s="1288"/>
      <c r="I71" s="1288"/>
      <c r="J71" s="1288"/>
      <c r="K71" s="1288"/>
      <c r="L71" s="1288"/>
      <c r="M71" s="1288"/>
      <c r="N71" s="1288"/>
      <c r="O71" s="1288"/>
      <c r="P71" s="1289"/>
      <c r="Q71" s="1290"/>
    </row>
    <row r="72" spans="2:17" ht="20.25" customHeight="1">
      <c r="B72" s="1281"/>
      <c r="C72" s="1335"/>
      <c r="D72" s="1291"/>
      <c r="E72" s="1291"/>
      <c r="F72" s="1291"/>
      <c r="G72" s="1291"/>
      <c r="H72" s="1291"/>
      <c r="I72" s="1291"/>
      <c r="J72" s="1291"/>
      <c r="K72" s="1291"/>
      <c r="L72" s="1291"/>
      <c r="M72" s="1291"/>
      <c r="N72" s="1291"/>
      <c r="O72" s="1291"/>
      <c r="P72" s="1291"/>
      <c r="Q72" s="1292"/>
    </row>
    <row r="73" spans="2:17" ht="20.25" customHeight="1">
      <c r="B73" s="1293"/>
      <c r="C73" s="1335"/>
      <c r="D73" s="1294"/>
      <c r="E73" s="1294"/>
      <c r="F73" s="1294"/>
      <c r="G73" s="1294"/>
      <c r="H73" s="1294"/>
      <c r="I73" s="1294"/>
      <c r="J73" s="1294"/>
      <c r="K73" s="1294"/>
      <c r="L73" s="1294"/>
      <c r="M73" s="1294"/>
      <c r="N73" s="1294"/>
      <c r="O73" s="1294"/>
      <c r="P73" s="1295"/>
      <c r="Q73" s="1290"/>
    </row>
    <row r="74" spans="2:17" ht="20.25" customHeight="1">
      <c r="B74" s="1286"/>
      <c r="C74" s="1335"/>
      <c r="D74" s="1288"/>
      <c r="E74" s="1288"/>
      <c r="F74" s="1288"/>
      <c r="G74" s="1288"/>
      <c r="H74" s="1288"/>
      <c r="I74" s="1288"/>
      <c r="J74" s="1288"/>
      <c r="K74" s="1288"/>
      <c r="L74" s="1288"/>
      <c r="M74" s="1288"/>
      <c r="N74" s="1288"/>
      <c r="O74" s="1288"/>
      <c r="P74" s="1289"/>
      <c r="Q74" s="1290"/>
    </row>
    <row r="75" spans="2:17" ht="20.25" customHeight="1">
      <c r="B75" s="1281"/>
      <c r="C75" s="1335"/>
      <c r="D75" s="1288"/>
      <c r="E75" s="1288"/>
      <c r="F75" s="1288"/>
      <c r="G75" s="1288"/>
      <c r="H75" s="1288"/>
      <c r="I75" s="1288"/>
      <c r="J75" s="1288"/>
      <c r="K75" s="1288"/>
      <c r="L75" s="1288"/>
      <c r="M75" s="1288"/>
      <c r="N75" s="1288"/>
      <c r="O75" s="1288"/>
      <c r="P75" s="1289"/>
      <c r="Q75" s="1290"/>
    </row>
    <row r="76" spans="2:17" ht="20.25" customHeight="1">
      <c r="B76" s="1281"/>
      <c r="C76" s="1335"/>
      <c r="D76" s="1291"/>
      <c r="E76" s="1291"/>
      <c r="F76" s="1291"/>
      <c r="G76" s="1291"/>
      <c r="H76" s="1291"/>
      <c r="I76" s="1291"/>
      <c r="J76" s="1291"/>
      <c r="K76" s="1291"/>
      <c r="L76" s="1291"/>
      <c r="M76" s="1291"/>
      <c r="N76" s="1291"/>
      <c r="O76" s="1291"/>
      <c r="P76" s="1291"/>
      <c r="Q76" s="1292"/>
    </row>
    <row r="77" spans="2:17" ht="20.25" customHeight="1">
      <c r="B77" s="1286"/>
      <c r="C77" s="1335"/>
      <c r="D77" s="1288"/>
      <c r="E77" s="1288"/>
      <c r="F77" s="1288"/>
      <c r="G77" s="1288"/>
      <c r="H77" s="1288"/>
      <c r="I77" s="1288"/>
      <c r="J77" s="1288"/>
      <c r="K77" s="1288"/>
      <c r="L77" s="1288"/>
      <c r="M77" s="1288"/>
      <c r="N77" s="1288"/>
      <c r="O77" s="1288"/>
      <c r="P77" s="1289"/>
      <c r="Q77" s="1290"/>
    </row>
    <row r="78" spans="2:17" ht="20.25" customHeight="1">
      <c r="B78" s="1286"/>
      <c r="C78" s="1335"/>
      <c r="D78" s="1288"/>
      <c r="E78" s="1288"/>
      <c r="F78" s="1288"/>
      <c r="G78" s="1288"/>
      <c r="H78" s="1288"/>
      <c r="I78" s="1288"/>
      <c r="J78" s="1288"/>
      <c r="K78" s="1288"/>
      <c r="L78" s="1288"/>
      <c r="M78" s="1288"/>
      <c r="N78" s="1288"/>
      <c r="O78" s="1288"/>
      <c r="P78" s="1289"/>
      <c r="Q78" s="1290"/>
    </row>
    <row r="79" spans="2:17">
      <c r="B79" s="1296"/>
      <c r="C79" s="1336"/>
      <c r="D79" s="1297"/>
      <c r="E79" s="1297"/>
      <c r="F79" s="1297"/>
      <c r="G79" s="1297"/>
      <c r="H79" s="1297"/>
      <c r="I79" s="1297"/>
      <c r="J79" s="1297"/>
      <c r="K79" s="1297"/>
      <c r="L79" s="1297"/>
      <c r="M79" s="1297"/>
      <c r="N79" s="1297"/>
      <c r="O79" s="1297"/>
      <c r="P79" s="1298"/>
      <c r="Q79" s="1299"/>
    </row>
    <row r="80" spans="2:17" ht="20.25" customHeight="1">
      <c r="B80" s="1286"/>
      <c r="C80" s="1335"/>
      <c r="D80" s="1288"/>
      <c r="E80" s="1288"/>
      <c r="F80" s="1288"/>
      <c r="G80" s="1288"/>
      <c r="H80" s="1288"/>
      <c r="I80" s="1288"/>
      <c r="J80" s="1288"/>
      <c r="K80" s="1288"/>
      <c r="L80" s="1288"/>
      <c r="M80" s="1288"/>
      <c r="N80" s="1288"/>
      <c r="O80" s="1288"/>
      <c r="P80" s="1289"/>
      <c r="Q80" s="1290"/>
    </row>
    <row r="81" spans="2:17" ht="24.75" customHeight="1">
      <c r="B81" s="1296"/>
      <c r="C81" s="1336"/>
      <c r="D81" s="1300"/>
      <c r="E81" s="1300"/>
      <c r="F81" s="1300"/>
      <c r="G81" s="1300"/>
      <c r="H81" s="1300"/>
      <c r="I81" s="1300"/>
      <c r="J81" s="1300"/>
      <c r="K81" s="1300"/>
      <c r="L81" s="1300"/>
      <c r="M81" s="1300"/>
      <c r="N81" s="1300"/>
      <c r="O81" s="1300"/>
      <c r="P81" s="1300"/>
      <c r="Q81" s="1301"/>
    </row>
    <row r="82" spans="2:17" ht="18" customHeight="1">
      <c r="B82" s="1296" t="s">
        <v>614</v>
      </c>
      <c r="C82" s="1336"/>
      <c r="D82" s="1300"/>
      <c r="E82" s="1300"/>
      <c r="F82" s="1300"/>
      <c r="G82" s="1300"/>
      <c r="H82" s="1300"/>
      <c r="I82" s="1300"/>
      <c r="J82" s="1300"/>
      <c r="K82" s="1300"/>
      <c r="L82" s="1300"/>
      <c r="M82" s="1300"/>
      <c r="N82" s="1300"/>
      <c r="O82" s="1300"/>
      <c r="P82" s="1300"/>
      <c r="Q82" s="1301"/>
    </row>
    <row r="83" spans="2:17">
      <c r="B83" s="1302" t="s">
        <v>615</v>
      </c>
    </row>
    <row r="85" spans="2:17" ht="28.5" customHeight="1">
      <c r="B85" s="1303"/>
      <c r="D85" s="1304"/>
      <c r="E85" s="1304"/>
      <c r="F85" s="1304"/>
      <c r="G85" s="1304"/>
      <c r="H85" s="1305"/>
      <c r="I85" s="1305"/>
      <c r="J85" s="1305"/>
      <c r="K85" s="1305"/>
      <c r="L85" s="1305"/>
      <c r="M85" s="1305"/>
      <c r="N85" s="1305"/>
      <c r="O85" s="1305"/>
    </row>
    <row r="86" spans="2:17">
      <c r="B86" s="1303"/>
      <c r="D86" s="1304"/>
      <c r="E86" s="1304"/>
      <c r="F86" s="1304"/>
      <c r="G86" s="1304"/>
      <c r="H86" s="1305"/>
      <c r="I86" s="1305"/>
      <c r="J86" s="1305"/>
      <c r="K86" s="1305"/>
      <c r="L86" s="1305"/>
      <c r="M86" s="1305"/>
      <c r="N86" s="1305"/>
      <c r="O86" s="1305"/>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B65A5-5C7E-4E4F-9921-1A8BEBAC1AA6}">
  <dimension ref="B1:Q101"/>
  <sheetViews>
    <sheetView showGridLines="0" topLeftCell="A7" workbookViewId="0">
      <selection activeCell="B7" sqref="B7"/>
    </sheetView>
  </sheetViews>
  <sheetFormatPr baseColWidth="10" defaultRowHeight="18"/>
  <cols>
    <col min="1" max="1" width="11.42578125" style="1277"/>
    <col min="2" max="2" width="28.85546875" style="1278" customWidth="1"/>
    <col min="3" max="3" width="12" style="1337" customWidth="1"/>
    <col min="4" max="7" width="12" style="1279" customWidth="1"/>
    <col min="8" max="15" width="12" style="1280" customWidth="1"/>
    <col min="16" max="16" width="12" style="1277" customWidth="1"/>
    <col min="17" max="17" width="17.28515625" style="1277" bestFit="1" customWidth="1"/>
    <col min="18" max="19" width="13.140625" style="1277" bestFit="1" customWidth="1"/>
    <col min="20" max="255" width="11.42578125" style="1277"/>
    <col min="256" max="256" width="58.28515625" style="1277" customWidth="1"/>
    <col min="257" max="261" width="13" style="1277" customWidth="1"/>
    <col min="262" max="262" width="45.28515625" style="1277" customWidth="1"/>
    <col min="263" max="511" width="11.42578125" style="1277"/>
    <col min="512" max="512" width="58.28515625" style="1277" customWidth="1"/>
    <col min="513" max="517" width="13" style="1277" customWidth="1"/>
    <col min="518" max="518" width="45.28515625" style="1277" customWidth="1"/>
    <col min="519" max="767" width="11.42578125" style="1277"/>
    <col min="768" max="768" width="58.28515625" style="1277" customWidth="1"/>
    <col min="769" max="773" width="13" style="1277" customWidth="1"/>
    <col min="774" max="774" width="45.28515625" style="1277" customWidth="1"/>
    <col min="775" max="1023" width="11.42578125" style="1277"/>
    <col min="1024" max="1024" width="58.28515625" style="1277" customWidth="1"/>
    <col min="1025" max="1029" width="13" style="1277" customWidth="1"/>
    <col min="1030" max="1030" width="45.28515625" style="1277" customWidth="1"/>
    <col min="1031" max="1279" width="11.42578125" style="1277"/>
    <col min="1280" max="1280" width="58.28515625" style="1277" customWidth="1"/>
    <col min="1281" max="1285" width="13" style="1277" customWidth="1"/>
    <col min="1286" max="1286" width="45.28515625" style="1277" customWidth="1"/>
    <col min="1287" max="1535" width="11.42578125" style="1277"/>
    <col min="1536" max="1536" width="58.28515625" style="1277" customWidth="1"/>
    <col min="1537" max="1541" width="13" style="1277" customWidth="1"/>
    <col min="1542" max="1542" width="45.28515625" style="1277" customWidth="1"/>
    <col min="1543" max="1791" width="11.42578125" style="1277"/>
    <col min="1792" max="1792" width="58.28515625" style="1277" customWidth="1"/>
    <col min="1793" max="1797" width="13" style="1277" customWidth="1"/>
    <col min="1798" max="1798" width="45.28515625" style="1277" customWidth="1"/>
    <col min="1799" max="2047" width="11.42578125" style="1277"/>
    <col min="2048" max="2048" width="58.28515625" style="1277" customWidth="1"/>
    <col min="2049" max="2053" width="13" style="1277" customWidth="1"/>
    <col min="2054" max="2054" width="45.28515625" style="1277" customWidth="1"/>
    <col min="2055" max="2303" width="11.42578125" style="1277"/>
    <col min="2304" max="2304" width="58.28515625" style="1277" customWidth="1"/>
    <col min="2305" max="2309" width="13" style="1277" customWidth="1"/>
    <col min="2310" max="2310" width="45.28515625" style="1277" customWidth="1"/>
    <col min="2311" max="2559" width="11.42578125" style="1277"/>
    <col min="2560" max="2560" width="58.28515625" style="1277" customWidth="1"/>
    <col min="2561" max="2565" width="13" style="1277" customWidth="1"/>
    <col min="2566" max="2566" width="45.28515625" style="1277" customWidth="1"/>
    <col min="2567" max="2815" width="11.42578125" style="1277"/>
    <col min="2816" max="2816" width="58.28515625" style="1277" customWidth="1"/>
    <col min="2817" max="2821" width="13" style="1277" customWidth="1"/>
    <col min="2822" max="2822" width="45.28515625" style="1277" customWidth="1"/>
    <col min="2823" max="3071" width="11.42578125" style="1277"/>
    <col min="3072" max="3072" width="58.28515625" style="1277" customWidth="1"/>
    <col min="3073" max="3077" width="13" style="1277" customWidth="1"/>
    <col min="3078" max="3078" width="45.28515625" style="1277" customWidth="1"/>
    <col min="3079" max="3327" width="11.42578125" style="1277"/>
    <col min="3328" max="3328" width="58.28515625" style="1277" customWidth="1"/>
    <col min="3329" max="3333" width="13" style="1277" customWidth="1"/>
    <col min="3334" max="3334" width="45.28515625" style="1277" customWidth="1"/>
    <col min="3335" max="3583" width="11.42578125" style="1277"/>
    <col min="3584" max="3584" width="58.28515625" style="1277" customWidth="1"/>
    <col min="3585" max="3589" width="13" style="1277" customWidth="1"/>
    <col min="3590" max="3590" width="45.28515625" style="1277" customWidth="1"/>
    <col min="3591" max="3839" width="11.42578125" style="1277"/>
    <col min="3840" max="3840" width="58.28515625" style="1277" customWidth="1"/>
    <col min="3841" max="3845" width="13" style="1277" customWidth="1"/>
    <col min="3846" max="3846" width="45.28515625" style="1277" customWidth="1"/>
    <col min="3847" max="4095" width="11.42578125" style="1277"/>
    <col min="4096" max="4096" width="58.28515625" style="1277" customWidth="1"/>
    <col min="4097" max="4101" width="13" style="1277" customWidth="1"/>
    <col min="4102" max="4102" width="45.28515625" style="1277" customWidth="1"/>
    <col min="4103" max="4351" width="11.42578125" style="1277"/>
    <col min="4352" max="4352" width="58.28515625" style="1277" customWidth="1"/>
    <col min="4353" max="4357" width="13" style="1277" customWidth="1"/>
    <col min="4358" max="4358" width="45.28515625" style="1277" customWidth="1"/>
    <col min="4359" max="4607" width="11.42578125" style="1277"/>
    <col min="4608" max="4608" width="58.28515625" style="1277" customWidth="1"/>
    <col min="4609" max="4613" width="13" style="1277" customWidth="1"/>
    <col min="4614" max="4614" width="45.28515625" style="1277" customWidth="1"/>
    <col min="4615" max="4863" width="11.42578125" style="1277"/>
    <col min="4864" max="4864" width="58.28515625" style="1277" customWidth="1"/>
    <col min="4865" max="4869" width="13" style="1277" customWidth="1"/>
    <col min="4870" max="4870" width="45.28515625" style="1277" customWidth="1"/>
    <col min="4871" max="5119" width="11.42578125" style="1277"/>
    <col min="5120" max="5120" width="58.28515625" style="1277" customWidth="1"/>
    <col min="5121" max="5125" width="13" style="1277" customWidth="1"/>
    <col min="5126" max="5126" width="45.28515625" style="1277" customWidth="1"/>
    <col min="5127" max="5375" width="11.42578125" style="1277"/>
    <col min="5376" max="5376" width="58.28515625" style="1277" customWidth="1"/>
    <col min="5377" max="5381" width="13" style="1277" customWidth="1"/>
    <col min="5382" max="5382" width="45.28515625" style="1277" customWidth="1"/>
    <col min="5383" max="5631" width="11.42578125" style="1277"/>
    <col min="5632" max="5632" width="58.28515625" style="1277" customWidth="1"/>
    <col min="5633" max="5637" width="13" style="1277" customWidth="1"/>
    <col min="5638" max="5638" width="45.28515625" style="1277" customWidth="1"/>
    <col min="5639" max="5887" width="11.42578125" style="1277"/>
    <col min="5888" max="5888" width="58.28515625" style="1277" customWidth="1"/>
    <col min="5889" max="5893" width="13" style="1277" customWidth="1"/>
    <col min="5894" max="5894" width="45.28515625" style="1277" customWidth="1"/>
    <col min="5895" max="6143" width="11.42578125" style="1277"/>
    <col min="6144" max="6144" width="58.28515625" style="1277" customWidth="1"/>
    <col min="6145" max="6149" width="13" style="1277" customWidth="1"/>
    <col min="6150" max="6150" width="45.28515625" style="1277" customWidth="1"/>
    <col min="6151" max="6399" width="11.42578125" style="1277"/>
    <col min="6400" max="6400" width="58.28515625" style="1277" customWidth="1"/>
    <col min="6401" max="6405" width="13" style="1277" customWidth="1"/>
    <col min="6406" max="6406" width="45.28515625" style="1277" customWidth="1"/>
    <col min="6407" max="6655" width="11.42578125" style="1277"/>
    <col min="6656" max="6656" width="58.28515625" style="1277" customWidth="1"/>
    <col min="6657" max="6661" width="13" style="1277" customWidth="1"/>
    <col min="6662" max="6662" width="45.28515625" style="1277" customWidth="1"/>
    <col min="6663" max="6911" width="11.42578125" style="1277"/>
    <col min="6912" max="6912" width="58.28515625" style="1277" customWidth="1"/>
    <col min="6913" max="6917" width="13" style="1277" customWidth="1"/>
    <col min="6918" max="6918" width="45.28515625" style="1277" customWidth="1"/>
    <col min="6919" max="7167" width="11.42578125" style="1277"/>
    <col min="7168" max="7168" width="58.28515625" style="1277" customWidth="1"/>
    <col min="7169" max="7173" width="13" style="1277" customWidth="1"/>
    <col min="7174" max="7174" width="45.28515625" style="1277" customWidth="1"/>
    <col min="7175" max="7423" width="11.42578125" style="1277"/>
    <col min="7424" max="7424" width="58.28515625" style="1277" customWidth="1"/>
    <col min="7425" max="7429" width="13" style="1277" customWidth="1"/>
    <col min="7430" max="7430" width="45.28515625" style="1277" customWidth="1"/>
    <col min="7431" max="7679" width="11.42578125" style="1277"/>
    <col min="7680" max="7680" width="58.28515625" style="1277" customWidth="1"/>
    <col min="7681" max="7685" width="13" style="1277" customWidth="1"/>
    <col min="7686" max="7686" width="45.28515625" style="1277" customWidth="1"/>
    <col min="7687" max="7935" width="11.42578125" style="1277"/>
    <col min="7936" max="7936" width="58.28515625" style="1277" customWidth="1"/>
    <col min="7937" max="7941" width="13" style="1277" customWidth="1"/>
    <col min="7942" max="7942" width="45.28515625" style="1277" customWidth="1"/>
    <col min="7943" max="8191" width="11.42578125" style="1277"/>
    <col min="8192" max="8192" width="58.28515625" style="1277" customWidth="1"/>
    <col min="8193" max="8197" width="13" style="1277" customWidth="1"/>
    <col min="8198" max="8198" width="45.28515625" style="1277" customWidth="1"/>
    <col min="8199" max="8447" width="11.42578125" style="1277"/>
    <col min="8448" max="8448" width="58.28515625" style="1277" customWidth="1"/>
    <col min="8449" max="8453" width="13" style="1277" customWidth="1"/>
    <col min="8454" max="8454" width="45.28515625" style="1277" customWidth="1"/>
    <col min="8455" max="8703" width="11.42578125" style="1277"/>
    <col min="8704" max="8704" width="58.28515625" style="1277" customWidth="1"/>
    <col min="8705" max="8709" width="13" style="1277" customWidth="1"/>
    <col min="8710" max="8710" width="45.28515625" style="1277" customWidth="1"/>
    <col min="8711" max="8959" width="11.42578125" style="1277"/>
    <col min="8960" max="8960" width="58.28515625" style="1277" customWidth="1"/>
    <col min="8961" max="8965" width="13" style="1277" customWidth="1"/>
    <col min="8966" max="8966" width="45.28515625" style="1277" customWidth="1"/>
    <col min="8967" max="9215" width="11.42578125" style="1277"/>
    <col min="9216" max="9216" width="58.28515625" style="1277" customWidth="1"/>
    <col min="9217" max="9221" width="13" style="1277" customWidth="1"/>
    <col min="9222" max="9222" width="45.28515625" style="1277" customWidth="1"/>
    <col min="9223" max="9471" width="11.42578125" style="1277"/>
    <col min="9472" max="9472" width="58.28515625" style="1277" customWidth="1"/>
    <col min="9473" max="9477" width="13" style="1277" customWidth="1"/>
    <col min="9478" max="9478" width="45.28515625" style="1277" customWidth="1"/>
    <col min="9479" max="9727" width="11.42578125" style="1277"/>
    <col min="9728" max="9728" width="58.28515625" style="1277" customWidth="1"/>
    <col min="9729" max="9733" width="13" style="1277" customWidth="1"/>
    <col min="9734" max="9734" width="45.28515625" style="1277" customWidth="1"/>
    <col min="9735" max="9983" width="11.42578125" style="1277"/>
    <col min="9984" max="9984" width="58.28515625" style="1277" customWidth="1"/>
    <col min="9985" max="9989" width="13" style="1277" customWidth="1"/>
    <col min="9990" max="9990" width="45.28515625" style="1277" customWidth="1"/>
    <col min="9991" max="10239" width="11.42578125" style="1277"/>
    <col min="10240" max="10240" width="58.28515625" style="1277" customWidth="1"/>
    <col min="10241" max="10245" width="13" style="1277" customWidth="1"/>
    <col min="10246" max="10246" width="45.28515625" style="1277" customWidth="1"/>
    <col min="10247" max="10495" width="11.42578125" style="1277"/>
    <col min="10496" max="10496" width="58.28515625" style="1277" customWidth="1"/>
    <col min="10497" max="10501" width="13" style="1277" customWidth="1"/>
    <col min="10502" max="10502" width="45.28515625" style="1277" customWidth="1"/>
    <col min="10503" max="10751" width="11.42578125" style="1277"/>
    <col min="10752" max="10752" width="58.28515625" style="1277" customWidth="1"/>
    <col min="10753" max="10757" width="13" style="1277" customWidth="1"/>
    <col min="10758" max="10758" width="45.28515625" style="1277" customWidth="1"/>
    <col min="10759" max="11007" width="11.42578125" style="1277"/>
    <col min="11008" max="11008" width="58.28515625" style="1277" customWidth="1"/>
    <col min="11009" max="11013" width="13" style="1277" customWidth="1"/>
    <col min="11014" max="11014" width="45.28515625" style="1277" customWidth="1"/>
    <col min="11015" max="11263" width="11.42578125" style="1277"/>
    <col min="11264" max="11264" width="58.28515625" style="1277" customWidth="1"/>
    <col min="11265" max="11269" width="13" style="1277" customWidth="1"/>
    <col min="11270" max="11270" width="45.28515625" style="1277" customWidth="1"/>
    <col min="11271" max="11519" width="11.42578125" style="1277"/>
    <col min="11520" max="11520" width="58.28515625" style="1277" customWidth="1"/>
    <col min="11521" max="11525" width="13" style="1277" customWidth="1"/>
    <col min="11526" max="11526" width="45.28515625" style="1277" customWidth="1"/>
    <col min="11527" max="11775" width="11.42578125" style="1277"/>
    <col min="11776" max="11776" width="58.28515625" style="1277" customWidth="1"/>
    <col min="11777" max="11781" width="13" style="1277" customWidth="1"/>
    <col min="11782" max="11782" width="45.28515625" style="1277" customWidth="1"/>
    <col min="11783" max="12031" width="11.42578125" style="1277"/>
    <col min="12032" max="12032" width="58.28515625" style="1277" customWidth="1"/>
    <col min="12033" max="12037" width="13" style="1277" customWidth="1"/>
    <col min="12038" max="12038" width="45.28515625" style="1277" customWidth="1"/>
    <col min="12039" max="12287" width="11.42578125" style="1277"/>
    <col min="12288" max="12288" width="58.28515625" style="1277" customWidth="1"/>
    <col min="12289" max="12293" width="13" style="1277" customWidth="1"/>
    <col min="12294" max="12294" width="45.28515625" style="1277" customWidth="1"/>
    <col min="12295" max="12543" width="11.42578125" style="1277"/>
    <col min="12544" max="12544" width="58.28515625" style="1277" customWidth="1"/>
    <col min="12545" max="12549" width="13" style="1277" customWidth="1"/>
    <col min="12550" max="12550" width="45.28515625" style="1277" customWidth="1"/>
    <col min="12551" max="12799" width="11.42578125" style="1277"/>
    <col min="12800" max="12800" width="58.28515625" style="1277" customWidth="1"/>
    <col min="12801" max="12805" width="13" style="1277" customWidth="1"/>
    <col min="12806" max="12806" width="45.28515625" style="1277" customWidth="1"/>
    <col min="12807" max="13055" width="11.42578125" style="1277"/>
    <col min="13056" max="13056" width="58.28515625" style="1277" customWidth="1"/>
    <col min="13057" max="13061" width="13" style="1277" customWidth="1"/>
    <col min="13062" max="13062" width="45.28515625" style="1277" customWidth="1"/>
    <col min="13063" max="13311" width="11.42578125" style="1277"/>
    <col min="13312" max="13312" width="58.28515625" style="1277" customWidth="1"/>
    <col min="13313" max="13317" width="13" style="1277" customWidth="1"/>
    <col min="13318" max="13318" width="45.28515625" style="1277" customWidth="1"/>
    <col min="13319" max="13567" width="11.42578125" style="1277"/>
    <col min="13568" max="13568" width="58.28515625" style="1277" customWidth="1"/>
    <col min="13569" max="13573" width="13" style="1277" customWidth="1"/>
    <col min="13574" max="13574" width="45.28515625" style="1277" customWidth="1"/>
    <col min="13575" max="13823" width="11.42578125" style="1277"/>
    <col min="13824" max="13824" width="58.28515625" style="1277" customWidth="1"/>
    <col min="13825" max="13829" width="13" style="1277" customWidth="1"/>
    <col min="13830" max="13830" width="45.28515625" style="1277" customWidth="1"/>
    <col min="13831" max="14079" width="11.42578125" style="1277"/>
    <col min="14080" max="14080" width="58.28515625" style="1277" customWidth="1"/>
    <col min="14081" max="14085" width="13" style="1277" customWidth="1"/>
    <col min="14086" max="14086" width="45.28515625" style="1277" customWidth="1"/>
    <col min="14087" max="14335" width="11.42578125" style="1277"/>
    <col min="14336" max="14336" width="58.28515625" style="1277" customWidth="1"/>
    <col min="14337" max="14341" width="13" style="1277" customWidth="1"/>
    <col min="14342" max="14342" width="45.28515625" style="1277" customWidth="1"/>
    <col min="14343" max="14591" width="11.42578125" style="1277"/>
    <col min="14592" max="14592" width="58.28515625" style="1277" customWidth="1"/>
    <col min="14593" max="14597" width="13" style="1277" customWidth="1"/>
    <col min="14598" max="14598" width="45.28515625" style="1277" customWidth="1"/>
    <col min="14599" max="14847" width="11.42578125" style="1277"/>
    <col min="14848" max="14848" width="58.28515625" style="1277" customWidth="1"/>
    <col min="14849" max="14853" width="13" style="1277" customWidth="1"/>
    <col min="14854" max="14854" width="45.28515625" style="1277" customWidth="1"/>
    <col min="14855" max="15103" width="11.42578125" style="1277"/>
    <col min="15104" max="15104" width="58.28515625" style="1277" customWidth="1"/>
    <col min="15105" max="15109" width="13" style="1277" customWidth="1"/>
    <col min="15110" max="15110" width="45.28515625" style="1277" customWidth="1"/>
    <col min="15111" max="15359" width="11.42578125" style="1277"/>
    <col min="15360" max="15360" width="58.28515625" style="1277" customWidth="1"/>
    <col min="15361" max="15365" width="13" style="1277" customWidth="1"/>
    <col min="15366" max="15366" width="45.28515625" style="1277" customWidth="1"/>
    <col min="15367" max="15615" width="11.42578125" style="1277"/>
    <col min="15616" max="15616" width="58.28515625" style="1277" customWidth="1"/>
    <col min="15617" max="15621" width="13" style="1277" customWidth="1"/>
    <col min="15622" max="15622" width="45.28515625" style="1277" customWidth="1"/>
    <col min="15623" max="15871" width="11.42578125" style="1277"/>
    <col min="15872" max="15872" width="58.28515625" style="1277" customWidth="1"/>
    <col min="15873" max="15877" width="13" style="1277" customWidth="1"/>
    <col min="15878" max="15878" width="45.28515625" style="1277" customWidth="1"/>
    <col min="15879" max="16127" width="11.42578125" style="1277"/>
    <col min="16128" max="16128" width="58.28515625" style="1277" customWidth="1"/>
    <col min="16129" max="16133" width="13" style="1277" customWidth="1"/>
    <col min="16134" max="16134" width="45.28515625" style="1277" customWidth="1"/>
    <col min="16135" max="16384" width="11.42578125" style="1277"/>
  </cols>
  <sheetData>
    <row r="1" spans="2:17" ht="20.25" customHeight="1">
      <c r="B1" s="1281"/>
      <c r="C1" s="1335"/>
      <c r="D1" s="1288"/>
      <c r="E1" s="1288"/>
      <c r="F1" s="1288"/>
      <c r="G1" s="1288"/>
      <c r="H1" s="1288"/>
      <c r="I1" s="1288"/>
      <c r="J1" s="1288"/>
      <c r="K1" s="1288"/>
      <c r="L1" s="1288"/>
      <c r="M1" s="1288"/>
      <c r="N1" s="1288"/>
      <c r="O1" s="1288"/>
      <c r="P1" s="1289"/>
      <c r="Q1" s="1290"/>
    </row>
    <row r="2" spans="2:17" ht="20.25" customHeight="1">
      <c r="B2" s="1281"/>
      <c r="C2" s="1335"/>
      <c r="D2" s="1288"/>
      <c r="E2" s="1288"/>
      <c r="F2" s="1288"/>
      <c r="G2" s="1288"/>
      <c r="H2" s="1288"/>
      <c r="I2" s="1288"/>
      <c r="J2" s="1288"/>
      <c r="K2" s="1288"/>
      <c r="L2" s="1288"/>
      <c r="M2" s="1288"/>
      <c r="N2" s="1288"/>
      <c r="O2" s="1288"/>
      <c r="P2" s="1289"/>
      <c r="Q2" s="1290"/>
    </row>
    <row r="3" spans="2:17" ht="20.25" customHeight="1">
      <c r="B3" s="1281"/>
      <c r="C3" s="1335"/>
      <c r="D3" s="1288"/>
      <c r="E3" s="1288"/>
      <c r="F3" s="1288"/>
      <c r="G3" s="1288"/>
      <c r="H3" s="1288"/>
      <c r="I3" s="1288"/>
      <c r="J3" s="1288"/>
      <c r="K3" s="1288"/>
      <c r="L3" s="1288"/>
      <c r="M3" s="1288"/>
      <c r="N3" s="1288"/>
      <c r="O3" s="1288"/>
      <c r="P3" s="1289"/>
      <c r="Q3" s="1290"/>
    </row>
    <row r="4" spans="2:17" ht="20.25" customHeight="1">
      <c r="B4" s="1286"/>
      <c r="C4" s="1335"/>
      <c r="D4" s="1288"/>
      <c r="E4" s="1288"/>
      <c r="F4" s="1288"/>
      <c r="G4" s="1288"/>
      <c r="H4" s="1288"/>
      <c r="I4" s="1288"/>
      <c r="J4" s="1288"/>
      <c r="K4" s="1288"/>
      <c r="L4" s="1288"/>
      <c r="M4" s="1288"/>
      <c r="N4" s="1288"/>
      <c r="O4" s="1288"/>
      <c r="P4" s="1289"/>
      <c r="Q4" s="1290"/>
    </row>
    <row r="5" spans="2:17" ht="20.25" customHeight="1">
      <c r="B5" s="598" t="s">
        <v>625</v>
      </c>
      <c r="C5" s="597"/>
      <c r="D5" s="597"/>
      <c r="E5" s="597"/>
      <c r="F5" s="597"/>
      <c r="G5" s="597"/>
      <c r="H5" s="597"/>
      <c r="I5" s="597"/>
      <c r="J5" s="597"/>
      <c r="K5" s="597"/>
      <c r="L5" s="597"/>
      <c r="M5" s="597"/>
      <c r="N5" s="597"/>
      <c r="O5" s="597"/>
      <c r="P5" s="597"/>
      <c r="Q5" s="599"/>
    </row>
    <row r="6" spans="2:17" ht="20.25" customHeight="1">
      <c r="B6" s="600" t="s">
        <v>256</v>
      </c>
      <c r="C6" s="601"/>
      <c r="D6" s="601"/>
      <c r="E6" s="601"/>
      <c r="F6" s="601"/>
      <c r="G6" s="601"/>
      <c r="H6" s="601"/>
      <c r="I6" s="601"/>
      <c r="J6" s="601"/>
      <c r="K6" s="601"/>
      <c r="L6" s="601"/>
      <c r="M6" s="601"/>
      <c r="N6" s="601"/>
      <c r="O6" s="601"/>
      <c r="P6" s="601"/>
      <c r="Q6" s="602"/>
    </row>
    <row r="7" spans="2:17" ht="20.25" customHeight="1">
      <c r="B7" s="1281"/>
      <c r="C7" s="1335"/>
      <c r="D7" s="1288"/>
      <c r="E7" s="1288"/>
      <c r="F7" s="1288"/>
      <c r="G7" s="1288"/>
      <c r="H7" s="1288"/>
      <c r="I7" s="1340"/>
      <c r="J7" s="1340"/>
      <c r="K7" s="1288"/>
      <c r="L7" s="1288"/>
      <c r="M7" s="1288"/>
      <c r="N7" s="1288"/>
      <c r="O7" s="1288"/>
      <c r="P7" s="1289"/>
      <c r="Q7" s="1290"/>
    </row>
    <row r="8" spans="2:17">
      <c r="B8" s="1100" t="s">
        <v>580</v>
      </c>
      <c r="C8" s="1098">
        <v>2009</v>
      </c>
      <c r="D8" s="1098">
        <v>2010</v>
      </c>
      <c r="E8" s="1098">
        <v>2011</v>
      </c>
      <c r="F8" s="1098">
        <v>2012</v>
      </c>
      <c r="G8" s="1098">
        <v>2013</v>
      </c>
      <c r="H8" s="1098">
        <v>2014</v>
      </c>
      <c r="I8" s="1098">
        <v>2015</v>
      </c>
      <c r="J8" s="1098">
        <v>2016</v>
      </c>
      <c r="K8" s="1098">
        <v>2017</v>
      </c>
      <c r="L8" s="1098">
        <v>2018</v>
      </c>
      <c r="M8" s="1098">
        <v>2019</v>
      </c>
      <c r="N8" s="1098">
        <v>2020</v>
      </c>
      <c r="O8" s="1098">
        <v>2021</v>
      </c>
      <c r="P8" s="1098">
        <v>2022</v>
      </c>
      <c r="Q8" s="1099" t="s">
        <v>624</v>
      </c>
    </row>
    <row r="9" spans="2:17" ht="20.25" customHeight="1">
      <c r="B9" s="1313" t="s">
        <v>582</v>
      </c>
      <c r="C9" s="1344">
        <v>0.27531928438438835</v>
      </c>
      <c r="D9" s="1344">
        <v>0.29882683244416408</v>
      </c>
      <c r="E9" s="1344">
        <v>0.30966903588689881</v>
      </c>
      <c r="F9" s="1344">
        <v>0.13959450993767486</v>
      </c>
      <c r="G9" s="1344">
        <v>0.23870014414349391</v>
      </c>
      <c r="H9" s="1344">
        <v>0.26034106662958983</v>
      </c>
      <c r="I9" s="1344">
        <v>0.42034645142119931</v>
      </c>
      <c r="J9" s="1344">
        <v>0.36743053066108244</v>
      </c>
      <c r="K9" s="1344">
        <v>0.36839441610465612</v>
      </c>
      <c r="L9" s="1344">
        <v>0.40519486467859872</v>
      </c>
      <c r="M9" s="1344">
        <v>0.377530859882101</v>
      </c>
      <c r="N9" s="1344">
        <v>0.33577613946967177</v>
      </c>
      <c r="O9" s="1344">
        <v>0.17657953709988761</v>
      </c>
      <c r="P9" s="1345">
        <v>0.16542561064854647</v>
      </c>
      <c r="Q9" s="1346">
        <v>0.29552752259154769</v>
      </c>
    </row>
    <row r="10" spans="2:17" ht="20.25" customHeight="1">
      <c r="B10" s="1314" t="s">
        <v>583</v>
      </c>
      <c r="C10" s="1341">
        <v>0</v>
      </c>
      <c r="D10" s="1341">
        <v>3.2664356873741154E-2</v>
      </c>
      <c r="E10" s="1341">
        <v>0.14156942470234876</v>
      </c>
      <c r="F10" s="1341">
        <v>9.7848260855106145E-2</v>
      </c>
      <c r="G10" s="1341">
        <v>9.4314063336759832E-2</v>
      </c>
      <c r="H10" s="1341">
        <v>9.9466159695851153E-2</v>
      </c>
      <c r="I10" s="1341">
        <v>0.13584050935389685</v>
      </c>
      <c r="J10" s="1341">
        <v>0.23369995105676222</v>
      </c>
      <c r="K10" s="1341">
        <v>0.18353805919461508</v>
      </c>
      <c r="L10" s="1341">
        <v>0.1800707079763999</v>
      </c>
      <c r="M10" s="1341">
        <v>0.10630997923249466</v>
      </c>
      <c r="N10" s="1341">
        <v>0.1255692439678594</v>
      </c>
      <c r="O10" s="1341">
        <v>0.13576197716639518</v>
      </c>
      <c r="P10" s="1341">
        <v>0.2548434884584419</v>
      </c>
      <c r="Q10" s="1347">
        <v>0.14133130992237203</v>
      </c>
    </row>
    <row r="11" spans="2:17" ht="20.25" customHeight="1">
      <c r="B11" s="1315" t="s">
        <v>584</v>
      </c>
      <c r="C11" s="1341">
        <v>0</v>
      </c>
      <c r="D11" s="1341">
        <v>0</v>
      </c>
      <c r="E11" s="1341">
        <v>0.67266480154230146</v>
      </c>
      <c r="F11" s="1341">
        <v>0.70997362507391282</v>
      </c>
      <c r="G11" s="1341">
        <v>7.8517999937084124E-2</v>
      </c>
      <c r="H11" s="1341">
        <v>4.9608122318347908E-2</v>
      </c>
      <c r="I11" s="1341">
        <v>3.7710307643070123E-2</v>
      </c>
      <c r="J11" s="1341">
        <v>5.4557835827398399E-2</v>
      </c>
      <c r="K11" s="1341">
        <v>4.2416242313118822E-2</v>
      </c>
      <c r="L11" s="1341">
        <v>3.5941060081836368E-2</v>
      </c>
      <c r="M11" s="1341">
        <v>3.3592439418085553</v>
      </c>
      <c r="N11" s="1341">
        <v>3.1742996354406117</v>
      </c>
      <c r="O11" s="1341">
        <v>3.4047425093915389</v>
      </c>
      <c r="P11" s="1342">
        <v>3.2533822564181434</v>
      </c>
      <c r="Q11" s="1348">
        <v>1.3931083528809756</v>
      </c>
    </row>
    <row r="12" spans="2:17" ht="20.25" customHeight="1">
      <c r="B12" s="1315" t="s">
        <v>585</v>
      </c>
      <c r="C12" s="1341">
        <v>1.9784718781313746E-2</v>
      </c>
      <c r="D12" s="1341">
        <v>1.6865862061448939E-2</v>
      </c>
      <c r="E12" s="1341">
        <v>0.97625989211432262</v>
      </c>
      <c r="F12" s="1341">
        <v>9.4714087800800109E-2</v>
      </c>
      <c r="G12" s="1341">
        <v>0.14393906933011616</v>
      </c>
      <c r="H12" s="1341">
        <v>3.6329993208665659E-2</v>
      </c>
      <c r="I12" s="1341">
        <v>0.24938160101818019</v>
      </c>
      <c r="J12" s="1341">
        <v>1.6841698536667165</v>
      </c>
      <c r="K12" s="1341">
        <v>0.34425434571056945</v>
      </c>
      <c r="L12" s="1341">
        <v>0.32180982534410829</v>
      </c>
      <c r="M12" s="1341">
        <v>0.23762977888724351</v>
      </c>
      <c r="N12" s="1341">
        <v>0.26373765998241294</v>
      </c>
      <c r="O12" s="1341">
        <v>0.60467361176192125</v>
      </c>
      <c r="P12" s="1342">
        <v>0.11835139604840726</v>
      </c>
      <c r="Q12" s="1348">
        <v>0.3803243268273519</v>
      </c>
    </row>
    <row r="13" spans="2:17" ht="20.25" customHeight="1">
      <c r="B13" s="1314" t="s">
        <v>586</v>
      </c>
      <c r="C13" s="1341">
        <v>8.6084156457117089E-2</v>
      </c>
      <c r="D13" s="1341">
        <v>8.9255863625590209E-2</v>
      </c>
      <c r="E13" s="1341">
        <v>8.9898823953864448E-2</v>
      </c>
      <c r="F13" s="1341">
        <v>3.7039930342681875E-2</v>
      </c>
      <c r="G13" s="1341">
        <v>6.7519416712801414E-2</v>
      </c>
      <c r="H13" s="1341">
        <v>6.1446399872820398E-2</v>
      </c>
      <c r="I13" s="1341">
        <v>0.15720704295598564</v>
      </c>
      <c r="J13" s="1341">
        <v>0.1258828251498435</v>
      </c>
      <c r="K13" s="1341">
        <v>8.4979068235714578E-2</v>
      </c>
      <c r="L13" s="1341">
        <v>6.1700867158428478E-2</v>
      </c>
      <c r="M13" s="1341">
        <v>7.3307720170462054E-2</v>
      </c>
      <c r="N13" s="1341">
        <v>4.899405860960275E-2</v>
      </c>
      <c r="O13" s="1341">
        <v>4.8948556428935884E-2</v>
      </c>
      <c r="P13" s="1342">
        <v>4.515488074089128E-2</v>
      </c>
      <c r="Q13" s="1348">
        <v>7.532743775227263E-2</v>
      </c>
    </row>
    <row r="14" spans="2:17" ht="20.25" customHeight="1">
      <c r="B14" s="1314" t="s">
        <v>587</v>
      </c>
      <c r="C14" s="1341">
        <v>0.17364235833412406</v>
      </c>
      <c r="D14" s="1341">
        <v>0.35760474786394864</v>
      </c>
      <c r="E14" s="1341">
        <v>0.35352039071492591</v>
      </c>
      <c r="F14" s="1341">
        <v>0.40765966708553503</v>
      </c>
      <c r="G14" s="1341">
        <v>0.38289768537556884</v>
      </c>
      <c r="H14" s="1341">
        <v>0.36424073234200743</v>
      </c>
      <c r="I14" s="1341">
        <v>0.7249334465392252</v>
      </c>
      <c r="J14" s="1341">
        <v>0.71416085645161298</v>
      </c>
      <c r="K14" s="1341">
        <v>0.88293441184298904</v>
      </c>
      <c r="L14" s="1341">
        <v>0.75047778417826982</v>
      </c>
      <c r="M14" s="1341">
        <v>0.99329303760347076</v>
      </c>
      <c r="N14" s="1341">
        <v>1.0414722486009713</v>
      </c>
      <c r="O14" s="1341">
        <v>1.8455419637459325</v>
      </c>
      <c r="P14" s="1341">
        <v>0.68707775528530968</v>
      </c>
      <c r="Q14" s="1347">
        <v>0.76817241879457687</v>
      </c>
    </row>
    <row r="15" spans="2:17" ht="20.25" customHeight="1">
      <c r="B15" s="1315" t="s">
        <v>588</v>
      </c>
      <c r="C15" s="1341">
        <v>0.54077641704114343</v>
      </c>
      <c r="D15" s="1341">
        <v>0.60032320077233869</v>
      </c>
      <c r="E15" s="1341">
        <v>0.57771743499461692</v>
      </c>
      <c r="F15" s="1341">
        <v>0.44154467527100549</v>
      </c>
      <c r="G15" s="1341">
        <v>0.33855902133244986</v>
      </c>
      <c r="H15" s="1341">
        <v>0.39157950251293377</v>
      </c>
      <c r="I15" s="1341">
        <v>0.39374458863629086</v>
      </c>
      <c r="J15" s="1341">
        <v>0.38224866458739487</v>
      </c>
      <c r="K15" s="1341">
        <v>0.36520874761828198</v>
      </c>
      <c r="L15" s="1341">
        <v>0.34543763247559861</v>
      </c>
      <c r="M15" s="1341">
        <v>0.15352761406370641</v>
      </c>
      <c r="N15" s="1341">
        <v>0.17162768641980577</v>
      </c>
      <c r="O15" s="1341">
        <v>6.7435866101640818E-2</v>
      </c>
      <c r="P15" s="1342">
        <v>2.7933843750814313E-2</v>
      </c>
      <c r="Q15" s="1348">
        <v>0.30796658854511016</v>
      </c>
    </row>
    <row r="16" spans="2:17" ht="20.25" customHeight="1">
      <c r="B16" s="1315" t="s">
        <v>589</v>
      </c>
      <c r="C16" s="1341">
        <v>8.6039377142674067E-2</v>
      </c>
      <c r="D16" s="1341">
        <v>6.2335385578066886E-2</v>
      </c>
      <c r="E16" s="1341">
        <v>5.9454398005048086E-2</v>
      </c>
      <c r="F16" s="1341">
        <v>4.6429424024339597E-2</v>
      </c>
      <c r="G16" s="1341">
        <v>0.10210450580036981</v>
      </c>
      <c r="H16" s="1341">
        <v>4.5374939586980627E-2</v>
      </c>
      <c r="I16" s="1341">
        <v>8.3469988250431879E-2</v>
      </c>
      <c r="J16" s="1341">
        <v>3.1215819494552332E-2</v>
      </c>
      <c r="K16" s="1341">
        <v>3.1263413566533574E-2</v>
      </c>
      <c r="L16" s="1341">
        <v>2.8665327054287548E-2</v>
      </c>
      <c r="M16" s="1341">
        <v>0.3418617035754723</v>
      </c>
      <c r="N16" s="1341">
        <v>2.5426542440626886E-2</v>
      </c>
      <c r="O16" s="1341">
        <v>1.9145653986641562E-2</v>
      </c>
      <c r="P16" s="1342">
        <v>1.7726070269183485E-2</v>
      </c>
      <c r="Q16" s="1348">
        <v>7.0049817937495054E-2</v>
      </c>
    </row>
    <row r="17" spans="2:17" ht="20.25" customHeight="1">
      <c r="B17" s="1314" t="s">
        <v>590</v>
      </c>
      <c r="C17" s="1341">
        <v>6.102164179104478E-3</v>
      </c>
      <c r="D17" s="1341">
        <v>5.192627445255474E-3</v>
      </c>
      <c r="E17" s="1341">
        <v>8.9272209804710165E-2</v>
      </c>
      <c r="F17" s="1341">
        <v>9.4052855497429533E-2</v>
      </c>
      <c r="G17" s="1341">
        <v>0.15117848342815282</v>
      </c>
      <c r="H17" s="1341">
        <v>6.1046542453820019E-2</v>
      </c>
      <c r="I17" s="1341">
        <v>0.11262312366020892</v>
      </c>
      <c r="J17" s="1341">
        <v>8.1134447309520075E-2</v>
      </c>
      <c r="K17" s="1341">
        <v>0.28995312719006416</v>
      </c>
      <c r="L17" s="1341">
        <v>0.26079800023561939</v>
      </c>
      <c r="M17" s="1341">
        <v>0.15149353803437818</v>
      </c>
      <c r="N17" s="1341">
        <v>0.15544010808270675</v>
      </c>
      <c r="O17" s="1341">
        <v>0.11363127055018822</v>
      </c>
      <c r="P17" s="1342">
        <v>8.5964011864885614E-2</v>
      </c>
      <c r="Q17" s="1348">
        <v>0.13373121430664298</v>
      </c>
    </row>
    <row r="18" spans="2:17" ht="20.25" customHeight="1">
      <c r="B18" s="1314" t="s">
        <v>591</v>
      </c>
      <c r="C18" s="1341">
        <v>0.1529552518454555</v>
      </c>
      <c r="D18" s="1341">
        <v>0.13696573337132625</v>
      </c>
      <c r="E18" s="1341">
        <v>0.1125149176494137</v>
      </c>
      <c r="F18" s="1341">
        <v>0.31656335783087053</v>
      </c>
      <c r="G18" s="1341">
        <v>0.31481966313827559</v>
      </c>
      <c r="H18" s="1341">
        <v>0.40549169138510188</v>
      </c>
      <c r="I18" s="1341">
        <v>0.39654312449232043</v>
      </c>
      <c r="J18" s="1341">
        <v>0.37826712491528081</v>
      </c>
      <c r="K18" s="1341">
        <v>0.38295940738898976</v>
      </c>
      <c r="L18" s="1341">
        <v>0.32942007572814147</v>
      </c>
      <c r="M18" s="1341">
        <v>0.90536552171746143</v>
      </c>
      <c r="N18" s="1341">
        <v>0.4437885753345327</v>
      </c>
      <c r="O18" s="1341">
        <v>0.36170476098423043</v>
      </c>
      <c r="P18" s="1341">
        <v>0.16626070831303066</v>
      </c>
      <c r="Q18" s="1347">
        <v>0.36563552321451936</v>
      </c>
    </row>
    <row r="19" spans="2:17" ht="20.25" customHeight="1">
      <c r="B19" s="1315" t="s">
        <v>592</v>
      </c>
      <c r="C19" s="1341">
        <v>0.18154877235555453</v>
      </c>
      <c r="D19" s="1341">
        <v>0.11514761948190479</v>
      </c>
      <c r="E19" s="1341">
        <v>0.10558983614972456</v>
      </c>
      <c r="F19" s="1341">
        <v>0.10185586339375113</v>
      </c>
      <c r="G19" s="1341">
        <v>0.11188750916647899</v>
      </c>
      <c r="H19" s="1341">
        <v>0.10440712140124296</v>
      </c>
      <c r="I19" s="1341">
        <v>0.24650036946132822</v>
      </c>
      <c r="J19" s="1341">
        <v>0.20426409273368659</v>
      </c>
      <c r="K19" s="1341">
        <v>0.29920686646809447</v>
      </c>
      <c r="L19" s="1341">
        <v>0.35530375296293304</v>
      </c>
      <c r="M19" s="1341">
        <v>0.69623538780788208</v>
      </c>
      <c r="N19" s="1341">
        <v>0.7327371939018158</v>
      </c>
      <c r="O19" s="1341">
        <v>0.4590220999376402</v>
      </c>
      <c r="P19" s="1342">
        <v>0.53209053291333352</v>
      </c>
      <c r="Q19" s="1348">
        <v>0.35301673472804768</v>
      </c>
    </row>
    <row r="20" spans="2:17" ht="20.25" customHeight="1">
      <c r="B20" s="1315" t="s">
        <v>593</v>
      </c>
      <c r="C20" s="1341">
        <v>7.7921008130139606E-3</v>
      </c>
      <c r="D20" s="1341">
        <v>1.5755153582438643E-2</v>
      </c>
      <c r="E20" s="1341">
        <v>8.7958716721734054E-2</v>
      </c>
      <c r="F20" s="1341">
        <v>5.2693528615036414E-2</v>
      </c>
      <c r="G20" s="1341">
        <v>7.5946997618425334E-3</v>
      </c>
      <c r="H20" s="1341">
        <v>7.5454467688471187E-3</v>
      </c>
      <c r="I20" s="1341">
        <v>7.276065453377091E-3</v>
      </c>
      <c r="J20" s="1341">
        <v>6.437790319768176E-3</v>
      </c>
      <c r="K20" s="1341">
        <v>7.0852681634672159E-3</v>
      </c>
      <c r="L20" s="1341">
        <v>6.6796880148573467E-3</v>
      </c>
      <c r="M20" s="1341">
        <v>7.3387891440501044E-3</v>
      </c>
      <c r="N20" s="1341">
        <v>7.4649625354599484E-3</v>
      </c>
      <c r="O20" s="1341">
        <v>6.067178767551082E-3</v>
      </c>
      <c r="P20" s="1342">
        <v>5.5398899286804321E-3</v>
      </c>
      <c r="Q20" s="1348">
        <v>1.4379711717239107E-2</v>
      </c>
    </row>
    <row r="21" spans="2:17" ht="20.25" customHeight="1">
      <c r="B21" s="1314" t="s">
        <v>594</v>
      </c>
      <c r="C21" s="1341">
        <v>1.8349432274932891E-2</v>
      </c>
      <c r="D21" s="1341">
        <v>1.7937093638568036E-2</v>
      </c>
      <c r="E21" s="1341">
        <v>2.2634595366739334E-2</v>
      </c>
      <c r="F21" s="1341">
        <v>1.9188297907832979E-2</v>
      </c>
      <c r="G21" s="1341">
        <v>2.7035685579357475E-2</v>
      </c>
      <c r="H21" s="1343">
        <v>3.2897946856962013E-2</v>
      </c>
      <c r="I21" s="1341">
        <v>0.28808877221972928</v>
      </c>
      <c r="J21" s="1341">
        <v>0.49344478969122663</v>
      </c>
      <c r="K21" s="1341">
        <v>0.47679600981894416</v>
      </c>
      <c r="L21" s="1341">
        <v>0.32365027197420104</v>
      </c>
      <c r="M21" s="1341">
        <v>1.3689158715073237</v>
      </c>
      <c r="N21" s="1341">
        <v>0.24259467441657104</v>
      </c>
      <c r="O21" s="1341">
        <v>0.22727967690640019</v>
      </c>
      <c r="P21" s="1342">
        <v>0.19309834647499796</v>
      </c>
      <c r="Q21" s="1348">
        <v>0.31953715624066897</v>
      </c>
    </row>
    <row r="22" spans="2:17" ht="20.25" customHeight="1">
      <c r="B22" s="1314" t="s">
        <v>595</v>
      </c>
      <c r="C22" s="1341">
        <v>0.40420941838099295</v>
      </c>
      <c r="D22" s="1341">
        <v>0.35481495244788891</v>
      </c>
      <c r="E22" s="1341">
        <v>0.80899303932976885</v>
      </c>
      <c r="F22" s="1341">
        <v>0.49029129259615911</v>
      </c>
      <c r="G22" s="1341">
        <v>0.6370053411055091</v>
      </c>
      <c r="H22" s="1341">
        <v>0.65354530870383398</v>
      </c>
      <c r="I22" s="1341">
        <v>0.93110338775478829</v>
      </c>
      <c r="J22" s="1341">
        <v>0.9852928713486655</v>
      </c>
      <c r="K22" s="1341">
        <v>1.0478295761114194</v>
      </c>
      <c r="L22" s="1341">
        <v>0.94622414274373323</v>
      </c>
      <c r="M22" s="1341">
        <v>0.96122603456865774</v>
      </c>
      <c r="N22" s="1341">
        <v>0.9702010357066857</v>
      </c>
      <c r="O22" s="1341">
        <v>0.94274006536948085</v>
      </c>
      <c r="P22" s="1342">
        <v>1.1202590559507009</v>
      </c>
      <c r="Q22" s="1348">
        <v>0.85339259497145392</v>
      </c>
    </row>
    <row r="23" spans="2:17" ht="20.25" customHeight="1">
      <c r="B23" s="1314" t="s">
        <v>596</v>
      </c>
      <c r="C23" s="1341">
        <v>0.21095872411096747</v>
      </c>
      <c r="D23" s="1341">
        <v>0.22847611858718159</v>
      </c>
      <c r="E23" s="1341">
        <v>0.22660850451683839</v>
      </c>
      <c r="F23" s="1341">
        <v>0.29770148483199171</v>
      </c>
      <c r="G23" s="1341">
        <v>0.28277923996840898</v>
      </c>
      <c r="H23" s="1341">
        <v>0.26662871240928093</v>
      </c>
      <c r="I23" s="1341">
        <v>0.36149435688537734</v>
      </c>
      <c r="J23" s="1341">
        <v>0.35418425725743524</v>
      </c>
      <c r="K23" s="1341">
        <v>0.42993016738952672</v>
      </c>
      <c r="L23" s="1341">
        <v>0.55094292453726013</v>
      </c>
      <c r="M23" s="1341">
        <v>0.24067533156075066</v>
      </c>
      <c r="N23" s="1341">
        <v>0.24109161159473169</v>
      </c>
      <c r="O23" s="1341">
        <v>0.22585520638518422</v>
      </c>
      <c r="P23" s="1342">
        <v>0.25044477152064443</v>
      </c>
      <c r="Q23" s="1348">
        <v>0.30459270578394271</v>
      </c>
    </row>
    <row r="24" spans="2:17" ht="20.25" customHeight="1">
      <c r="B24" s="1314" t="s">
        <v>597</v>
      </c>
      <c r="C24" s="1341">
        <v>9.5763606167571513E-2</v>
      </c>
      <c r="D24" s="1341">
        <v>0.13007430945886755</v>
      </c>
      <c r="E24" s="1341">
        <v>0.11509666299106439</v>
      </c>
      <c r="F24" s="1341">
        <v>0.11073104626590079</v>
      </c>
      <c r="G24" s="1341">
        <v>5.0738427445111978E-2</v>
      </c>
      <c r="H24" s="1341">
        <v>3.4441433316839409E-2</v>
      </c>
      <c r="I24" s="1341">
        <v>1.9725976391332282E-2</v>
      </c>
      <c r="J24" s="1341">
        <v>1.0349293837249938</v>
      </c>
      <c r="K24" s="1341">
        <v>8.7629735320453289E-2</v>
      </c>
      <c r="L24" s="1341">
        <v>4.6182080012510861E-2</v>
      </c>
      <c r="M24" s="1341">
        <v>1.6072263847829272E-2</v>
      </c>
      <c r="N24" s="1341">
        <v>2.9465183826514349E-2</v>
      </c>
      <c r="O24" s="1341">
        <v>1.2355482480524101E-2</v>
      </c>
      <c r="P24" s="1341">
        <v>2.324683928059209E-2</v>
      </c>
      <c r="Q24" s="1347">
        <v>0.12137050546223369</v>
      </c>
    </row>
    <row r="25" spans="2:17" ht="20.25" customHeight="1">
      <c r="B25" s="1315" t="s">
        <v>598</v>
      </c>
      <c r="C25" s="1341">
        <v>0.17326193786413743</v>
      </c>
      <c r="D25" s="1341">
        <v>0.17687752258811001</v>
      </c>
      <c r="E25" s="1341">
        <v>6.8027210884353734E-2</v>
      </c>
      <c r="F25" s="1341">
        <v>6.1834666020288288E-2</v>
      </c>
      <c r="G25" s="1341">
        <v>0.14211845738677209</v>
      </c>
      <c r="H25" s="1341">
        <v>0.11070870948609712</v>
      </c>
      <c r="I25" s="1341">
        <v>0.22709553681848649</v>
      </c>
      <c r="J25" s="1341">
        <v>0.25369616727833305</v>
      </c>
      <c r="K25" s="1341">
        <v>0.2509245610342275</v>
      </c>
      <c r="L25" s="1341">
        <v>0.14913082919900028</v>
      </c>
      <c r="M25" s="1341">
        <v>0.10076660419018223</v>
      </c>
      <c r="N25" s="1341">
        <v>4.6345192245051257E-2</v>
      </c>
      <c r="O25" s="1341">
        <v>0.11471722698508059</v>
      </c>
      <c r="P25" s="1342"/>
      <c r="Q25" s="1348">
        <v>0.14118823872779901</v>
      </c>
    </row>
    <row r="26" spans="2:17" ht="20.25" customHeight="1">
      <c r="B26" s="1315" t="s">
        <v>599</v>
      </c>
      <c r="C26" s="1341">
        <v>0.28051228640790732</v>
      </c>
      <c r="D26" s="1341">
        <v>0.18475886200813871</v>
      </c>
      <c r="E26" s="1341">
        <v>0.43599089702026234</v>
      </c>
      <c r="F26" s="1341">
        <v>3.5058538971436376E-2</v>
      </c>
      <c r="G26" s="1341">
        <v>0.10605857324635837</v>
      </c>
      <c r="H26" s="1341">
        <v>0.10321330324043668</v>
      </c>
      <c r="I26" s="1341">
        <v>0.12175429341575955</v>
      </c>
      <c r="J26" s="1341">
        <v>8.1544339419602374E-2</v>
      </c>
      <c r="K26" s="1341">
        <v>3.401575107177305E-2</v>
      </c>
      <c r="L26" s="1341">
        <v>4.0798966980661877E-2</v>
      </c>
      <c r="M26" s="1341">
        <v>4.6548093791303584E-2</v>
      </c>
      <c r="N26" s="1341">
        <v>4.1194118161744224E-2</v>
      </c>
      <c r="O26" s="1341">
        <v>4.095927123516193E-2</v>
      </c>
      <c r="P26" s="1342">
        <v>4.1912306808173788E-2</v>
      </c>
      <c r="Q26" s="1348">
        <v>9.6337015347922703E-2</v>
      </c>
    </row>
    <row r="27" spans="2:17" ht="20.25" customHeight="1">
      <c r="B27" s="1314" t="s">
        <v>600</v>
      </c>
      <c r="C27" s="1341">
        <v>0.65630162373046308</v>
      </c>
      <c r="D27" s="1341">
        <v>0.77979312304319959</v>
      </c>
      <c r="E27" s="1341">
        <v>0.53045142698005476</v>
      </c>
      <c r="F27" s="1341">
        <v>0.58086810029035918</v>
      </c>
      <c r="G27" s="1341">
        <v>0.38695207149755628</v>
      </c>
      <c r="H27" s="1341">
        <v>0.32518603187889639</v>
      </c>
      <c r="I27" s="1341">
        <v>0.22772482273401276</v>
      </c>
      <c r="J27" s="1341">
        <v>0.23107864323196592</v>
      </c>
      <c r="K27" s="1341">
        <v>0.14909166466601248</v>
      </c>
      <c r="L27" s="1341">
        <v>0.16686746290751825</v>
      </c>
      <c r="M27" s="1341">
        <v>0.12892795027240109</v>
      </c>
      <c r="N27" s="1341">
        <v>8.0332445901158706E-2</v>
      </c>
      <c r="O27" s="1341">
        <v>5.5636248807392562E-2</v>
      </c>
      <c r="P27" s="1342">
        <v>3.3587432558032017E-2</v>
      </c>
      <c r="Q27" s="1348">
        <v>0.24519117048342476</v>
      </c>
    </row>
    <row r="28" spans="2:17" ht="20.25" customHeight="1">
      <c r="B28" s="1314" t="s">
        <v>601</v>
      </c>
      <c r="C28" s="1341">
        <v>0</v>
      </c>
      <c r="D28" s="1341">
        <v>0</v>
      </c>
      <c r="E28" s="1341">
        <v>9.3186791174766956E-2</v>
      </c>
      <c r="F28" s="1341">
        <v>3.1556199356736411E-2</v>
      </c>
      <c r="G28" s="1341">
        <v>9.5750935080657646E-3</v>
      </c>
      <c r="H28" s="1341">
        <v>2.5098997063238471E-2</v>
      </c>
      <c r="I28" s="1341">
        <v>2.0211950876413216E-2</v>
      </c>
      <c r="J28" s="1341">
        <v>0.29015593043071169</v>
      </c>
      <c r="K28" s="1341">
        <v>0.24849185375603131</v>
      </c>
      <c r="L28" s="1341">
        <v>0.79856202283521638</v>
      </c>
      <c r="M28" s="1341">
        <v>0.26578881978570801</v>
      </c>
      <c r="N28" s="1341">
        <v>0.26690187238689611</v>
      </c>
      <c r="O28" s="1341">
        <v>0.23730847126474439</v>
      </c>
      <c r="P28" s="1342">
        <v>0.21749853465533345</v>
      </c>
      <c r="Q28" s="1348">
        <v>0.20854967320453749</v>
      </c>
    </row>
    <row r="29" spans="2:17" ht="20.25" customHeight="1">
      <c r="B29" s="1314" t="s">
        <v>602</v>
      </c>
      <c r="C29" s="1341">
        <v>1.2109492289702302E-2</v>
      </c>
      <c r="D29" s="1341">
        <v>1.109196361107934E-2</v>
      </c>
      <c r="E29" s="1341">
        <v>1.0550638634376558E-2</v>
      </c>
      <c r="F29" s="1341">
        <v>3.0194826009358758E-2</v>
      </c>
      <c r="G29" s="1341">
        <v>6.7673287889740849E-2</v>
      </c>
      <c r="H29" s="1341">
        <v>5.2437840678598829E-2</v>
      </c>
      <c r="I29" s="1341">
        <v>9.4410351241450224E-2</v>
      </c>
      <c r="J29" s="1341">
        <v>9.7779309997916106E-2</v>
      </c>
      <c r="K29" s="1341">
        <v>6.7745488903218382E-2</v>
      </c>
      <c r="L29" s="1341">
        <v>7.0514815321224361E-2</v>
      </c>
      <c r="M29" s="1341">
        <v>0.12979454128971096</v>
      </c>
      <c r="N29" s="1341">
        <v>0.19992144905425949</v>
      </c>
      <c r="O29" s="1341">
        <v>0.12240122126607965</v>
      </c>
      <c r="P29" s="1342">
        <v>8.7899733878064448E-2</v>
      </c>
      <c r="Q29" s="1348">
        <v>8.6064549392213127E-2</v>
      </c>
    </row>
    <row r="30" spans="2:17" ht="20.25" customHeight="1">
      <c r="B30" s="1314" t="s">
        <v>603</v>
      </c>
      <c r="C30" s="1341">
        <v>0.24784955968009123</v>
      </c>
      <c r="D30" s="1341">
        <v>8.4520469062927289E-2</v>
      </c>
      <c r="E30" s="1341">
        <v>9.1548237259352516E-2</v>
      </c>
      <c r="F30" s="1341">
        <v>9.2186665907049048E-2</v>
      </c>
      <c r="G30" s="1341">
        <v>8.9886954710452258E-2</v>
      </c>
      <c r="H30" s="1341">
        <v>8.7288287832951408E-2</v>
      </c>
      <c r="I30" s="1341">
        <v>8.7575218068902838E-2</v>
      </c>
      <c r="J30" s="1341">
        <v>7.6047448547267235E-2</v>
      </c>
      <c r="K30" s="1341">
        <v>7.7338700440485658E-2</v>
      </c>
      <c r="L30" s="1341">
        <v>6.3805428748929804E-2</v>
      </c>
      <c r="M30" s="1341">
        <v>5.9944102449351978E-2</v>
      </c>
      <c r="N30" s="1341">
        <v>5.7350210303980492E-2</v>
      </c>
      <c r="O30" s="1341">
        <v>6.1031913999290303E-2</v>
      </c>
      <c r="P30" s="1341">
        <v>5.4711106863033189E-2</v>
      </c>
      <c r="Q30" s="1347">
        <v>7.4397584675829229E-2</v>
      </c>
    </row>
    <row r="31" spans="2:17" ht="20.25" customHeight="1">
      <c r="B31" s="1315" t="s">
        <v>604</v>
      </c>
      <c r="C31" s="1341">
        <v>0.13707045590144221</v>
      </c>
      <c r="D31" s="1341">
        <v>0.11049108287673648</v>
      </c>
      <c r="E31" s="1341">
        <v>0.12286908899061394</v>
      </c>
      <c r="F31" s="1341">
        <v>0.10516837550431299</v>
      </c>
      <c r="G31" s="1341">
        <v>0.1071410810857009</v>
      </c>
      <c r="H31" s="1341">
        <v>9.5630463432782017E-2</v>
      </c>
      <c r="I31" s="1341">
        <v>5.3983806211913302E-2</v>
      </c>
      <c r="J31" s="1341">
        <v>8.9305846531400335E-2</v>
      </c>
      <c r="K31" s="1341">
        <v>0.12145594978354565</v>
      </c>
      <c r="L31" s="1341">
        <v>0.13302085354689469</v>
      </c>
      <c r="M31" s="1341">
        <v>0.16059403719649934</v>
      </c>
      <c r="N31" s="1341">
        <v>0.1417648806628076</v>
      </c>
      <c r="O31" s="1341">
        <v>0.14530832617488998</v>
      </c>
      <c r="P31" s="1342">
        <v>0.14260614813276407</v>
      </c>
      <c r="Q31" s="1348">
        <v>0.11995565042720692</v>
      </c>
    </row>
    <row r="32" spans="2:17" ht="20.25" customHeight="1">
      <c r="B32" s="1315" t="s">
        <v>605</v>
      </c>
      <c r="C32" s="1341">
        <v>3.5825770163972558E-2</v>
      </c>
      <c r="D32" s="1341">
        <v>4.4190353504743776E-2</v>
      </c>
      <c r="E32" s="1341">
        <v>4.3853361412860774E-2</v>
      </c>
      <c r="F32" s="1341">
        <v>4.3364633434838304E-2</v>
      </c>
      <c r="G32" s="1341">
        <v>4.2251305455081226E-2</v>
      </c>
      <c r="H32" s="1341">
        <v>0.5697041838822946</v>
      </c>
      <c r="I32" s="1341">
        <v>4.5649610980738671E-2</v>
      </c>
      <c r="J32" s="1341">
        <v>4.8105567496530957E-2</v>
      </c>
      <c r="K32" s="1341">
        <v>0.5697041838822946</v>
      </c>
      <c r="L32" s="1341">
        <v>0.54688983200050834</v>
      </c>
      <c r="M32" s="1341">
        <v>4.7518317345681182E-2</v>
      </c>
      <c r="N32" s="1341">
        <v>3.1990236907176409E-2</v>
      </c>
      <c r="O32" s="1341">
        <v>3.1968828253656545E-2</v>
      </c>
      <c r="P32" s="1342">
        <v>0.90253507559164659</v>
      </c>
      <c r="Q32" s="1348">
        <v>0.24816577176910992</v>
      </c>
    </row>
    <row r="33" spans="2:17" ht="20.25" customHeight="1">
      <c r="B33" s="1314" t="s">
        <v>606</v>
      </c>
      <c r="C33" s="1341">
        <v>0.30134733888891463</v>
      </c>
      <c r="D33" s="1341">
        <v>0</v>
      </c>
      <c r="E33" s="1341">
        <v>0</v>
      </c>
      <c r="F33" s="1341">
        <v>0.38674006709926645</v>
      </c>
      <c r="G33" s="1341">
        <v>0.47158209223356445</v>
      </c>
      <c r="H33" s="1341">
        <v>0.47545031355282069</v>
      </c>
      <c r="I33" s="1341">
        <v>0.44185689581848192</v>
      </c>
      <c r="J33" s="1341">
        <v>0.3382269462227051</v>
      </c>
      <c r="K33" s="1341">
        <v>0.3708392268072514</v>
      </c>
      <c r="L33" s="1341">
        <v>0.45605187429314675</v>
      </c>
      <c r="M33" s="1341">
        <v>0.39931071379477323</v>
      </c>
      <c r="N33" s="1341">
        <v>0.46850160226513837</v>
      </c>
      <c r="O33" s="1341">
        <v>0.46323616233984055</v>
      </c>
      <c r="P33" s="1342">
        <v>0.39023293189939723</v>
      </c>
      <c r="Q33" s="1348">
        <v>0.37538445569943135</v>
      </c>
    </row>
    <row r="34" spans="2:17" ht="20.25" customHeight="1">
      <c r="B34" s="1314" t="s">
        <v>607</v>
      </c>
      <c r="C34" s="1341">
        <v>6.3495730118510646E-2</v>
      </c>
      <c r="D34" s="1341">
        <v>1.4639553668599689E-2</v>
      </c>
      <c r="E34" s="1341">
        <v>0.20925021923358672</v>
      </c>
      <c r="F34" s="1341">
        <v>0.24160501489032801</v>
      </c>
      <c r="G34" s="1341">
        <v>0.31997258330179107</v>
      </c>
      <c r="H34" s="1341">
        <v>1.2512141815738486E-2</v>
      </c>
      <c r="I34" s="1341">
        <v>0.24633047108256839</v>
      </c>
      <c r="J34" s="1341">
        <v>7.4697329555601918E-2</v>
      </c>
      <c r="K34" s="1341">
        <v>0.24047258869795771</v>
      </c>
      <c r="L34" s="1341">
        <v>0.1485324894163772</v>
      </c>
      <c r="M34" s="1341">
        <v>0.13871686104276063</v>
      </c>
      <c r="N34" s="1341">
        <v>0.15729337612587838</v>
      </c>
      <c r="O34" s="1341">
        <v>0.1614528050762532</v>
      </c>
      <c r="P34" s="1342">
        <v>0.20546510314439875</v>
      </c>
      <c r="Q34" s="1348">
        <v>0.16242754507842003</v>
      </c>
    </row>
    <row r="35" spans="2:17" ht="20.25" customHeight="1">
      <c r="B35" s="1314" t="s">
        <v>608</v>
      </c>
      <c r="C35" s="1341">
        <v>4.7744777172196065E-2</v>
      </c>
      <c r="D35" s="1341">
        <v>5.3657267509788227E-2</v>
      </c>
      <c r="E35" s="1341">
        <v>4.1579489787535909E-2</v>
      </c>
      <c r="F35" s="1341">
        <v>4.9884574174283373E-2</v>
      </c>
      <c r="G35" s="1341">
        <v>4.7584226172527222E-2</v>
      </c>
      <c r="H35" s="1341">
        <v>4.6572082728395282E-2</v>
      </c>
      <c r="I35" s="1341">
        <v>4.8357249195517447E-2</v>
      </c>
      <c r="J35" s="1341">
        <v>6.3148020427728935E-2</v>
      </c>
      <c r="K35" s="1341">
        <v>6.2395616807073999E-2</v>
      </c>
      <c r="L35" s="1341">
        <v>0.16828116972193594</v>
      </c>
      <c r="M35" s="1341">
        <v>3.6498188315143662E-2</v>
      </c>
      <c r="N35" s="1341">
        <v>3.4901638044904891E-2</v>
      </c>
      <c r="O35" s="1341">
        <v>2.5930080008386355E-2</v>
      </c>
      <c r="P35" s="1342">
        <v>2.4206298553494314E-2</v>
      </c>
      <c r="Q35" s="1348">
        <v>5.3682316201959332E-2</v>
      </c>
    </row>
    <row r="36" spans="2:17" ht="20.25" customHeight="1">
      <c r="B36" s="1314" t="s">
        <v>609</v>
      </c>
      <c r="C36" s="1341">
        <v>0</v>
      </c>
      <c r="D36" s="1341">
        <v>0</v>
      </c>
      <c r="E36" s="1341">
        <v>0</v>
      </c>
      <c r="F36" s="1341">
        <v>0</v>
      </c>
      <c r="G36" s="1341">
        <v>0</v>
      </c>
      <c r="H36" s="1341">
        <v>0</v>
      </c>
      <c r="I36" s="1341">
        <v>1.958874951415631E-2</v>
      </c>
      <c r="J36" s="1341">
        <v>1.8524020551692444E-2</v>
      </c>
      <c r="K36" s="1341">
        <v>2.0018226840371481E-2</v>
      </c>
      <c r="L36" s="1341">
        <v>4.3720871187886694E-2</v>
      </c>
      <c r="M36" s="1341">
        <v>4.3335900098794067E-2</v>
      </c>
      <c r="N36" s="1341">
        <v>3.4372913244713886E-2</v>
      </c>
      <c r="O36" s="1341">
        <v>3.8614989066543065E-2</v>
      </c>
      <c r="P36" s="1341">
        <v>3.1005808596151221E-2</v>
      </c>
      <c r="Q36" s="1347">
        <v>2.2147462971287432E-2</v>
      </c>
    </row>
    <row r="37" spans="2:17" ht="20.25" customHeight="1">
      <c r="B37" s="1315" t="s">
        <v>610</v>
      </c>
      <c r="C37" s="1341">
        <v>0.12700641523637257</v>
      </c>
      <c r="D37" s="1341">
        <v>0.12065136760240965</v>
      </c>
      <c r="E37" s="1341">
        <v>0.10396582998535636</v>
      </c>
      <c r="F37" s="1341">
        <v>9.9050136139189643E-2</v>
      </c>
      <c r="G37" s="1341">
        <v>9.6266063923114542E-2</v>
      </c>
      <c r="H37" s="1341">
        <v>9.3642581779832701E-2</v>
      </c>
      <c r="I37" s="1341">
        <v>9.0437786206059606E-2</v>
      </c>
      <c r="J37" s="1341">
        <v>8.0373753730906092E-2</v>
      </c>
      <c r="K37" s="1341">
        <v>8.3215467552937739E-2</v>
      </c>
      <c r="L37" s="1341">
        <v>8.3744528400692603E-2</v>
      </c>
      <c r="M37" s="1341">
        <v>8.3440830569918661E-2</v>
      </c>
      <c r="N37" s="1341">
        <v>7.8822434376615846E-2</v>
      </c>
      <c r="O37" s="1341">
        <v>7.9422536044149741E-2</v>
      </c>
      <c r="P37" s="1342">
        <v>7.2254275333570067E-2</v>
      </c>
      <c r="Q37" s="1348">
        <v>8.8297148067781286E-2</v>
      </c>
    </row>
    <row r="38" spans="2:17" ht="20.25" customHeight="1">
      <c r="B38" s="1315" t="s">
        <v>611</v>
      </c>
      <c r="C38" s="1341">
        <v>6.1791619842671376E-2</v>
      </c>
      <c r="D38" s="1341">
        <v>5.4946619217081855E-2</v>
      </c>
      <c r="E38" s="1341">
        <v>5.1241460923750481E-2</v>
      </c>
      <c r="F38" s="1341">
        <v>4.8456431899099865E-2</v>
      </c>
      <c r="G38" s="1341">
        <v>4.7199880945241468E-2</v>
      </c>
      <c r="H38" s="1341">
        <v>6.1758822600345369E-2</v>
      </c>
      <c r="I38" s="1341">
        <v>8.856906623510831E-2</v>
      </c>
      <c r="J38" s="1341">
        <v>0.13074930151510078</v>
      </c>
      <c r="K38" s="1341">
        <v>0.14449917360357764</v>
      </c>
      <c r="L38" s="1341">
        <v>8.5178944005547458E-2</v>
      </c>
      <c r="M38" s="1341">
        <v>0.13879623664340329</v>
      </c>
      <c r="N38" s="1341">
        <v>0.16634248007393987</v>
      </c>
      <c r="O38" s="1341">
        <v>0.1533654917733035</v>
      </c>
      <c r="P38" s="1342">
        <v>0.1446094944739848</v>
      </c>
      <c r="Q38" s="1348">
        <v>0.10617483958080796</v>
      </c>
    </row>
    <row r="39" spans="2:17" ht="20.25" customHeight="1">
      <c r="B39" s="1314" t="s">
        <v>612</v>
      </c>
      <c r="C39" s="1341">
        <v>3.015056168499525</v>
      </c>
      <c r="D39" s="1341">
        <v>0.10477727137486929</v>
      </c>
      <c r="E39" s="1341">
        <v>6.2782480781124486E-2</v>
      </c>
      <c r="F39" s="1341">
        <v>4.9070610222854479E-2</v>
      </c>
      <c r="G39" s="1341">
        <v>6.8109367547088712E-2</v>
      </c>
      <c r="H39" s="1341">
        <v>1.2849493841176046E-2</v>
      </c>
      <c r="I39" s="1341">
        <v>1.2326604894555575E-2</v>
      </c>
      <c r="J39" s="1341">
        <v>5.0894242427431097E-2</v>
      </c>
      <c r="K39" s="1341">
        <v>0.39944284681712156</v>
      </c>
      <c r="L39" s="1341">
        <v>0.36826244018773058</v>
      </c>
      <c r="M39" s="1341">
        <v>0.54028333999006928</v>
      </c>
      <c r="N39" s="1341">
        <v>0.16855330457040091</v>
      </c>
      <c r="O39" s="1341">
        <v>8.7828333729376123E-2</v>
      </c>
      <c r="P39" s="1342">
        <v>1.298152384457923</v>
      </c>
      <c r="Q39" s="1348">
        <v>0.38765358949223422</v>
      </c>
    </row>
    <row r="40" spans="2:17" ht="20.25" customHeight="1">
      <c r="B40" s="1314" t="s">
        <v>613</v>
      </c>
      <c r="C40" s="1341">
        <v>0.12584722350395638</v>
      </c>
      <c r="D40" s="1341">
        <v>6.711365294320959E-2</v>
      </c>
      <c r="E40" s="1341">
        <v>3.0235876656130242E-2</v>
      </c>
      <c r="F40" s="1341">
        <v>0.29663393709781938</v>
      </c>
      <c r="G40" s="1341">
        <v>0.23840047873594333</v>
      </c>
      <c r="H40" s="1341">
        <v>0.18550778317529429</v>
      </c>
      <c r="I40" s="1341">
        <v>0.18467750854465639</v>
      </c>
      <c r="J40" s="1341">
        <v>0.28969172833717999</v>
      </c>
      <c r="K40" s="1341">
        <v>0.25630660381211068</v>
      </c>
      <c r="L40" s="1341">
        <v>0.28458148300533254</v>
      </c>
      <c r="M40" s="1341">
        <v>0.21545272494187059</v>
      </c>
      <c r="N40" s="1341">
        <v>0.3886470806250259</v>
      </c>
      <c r="O40" s="1341">
        <v>0.24650768896291175</v>
      </c>
      <c r="P40" s="1341">
        <v>0.11909414565635922</v>
      </c>
      <c r="Q40" s="1347">
        <v>0.22034062829794976</v>
      </c>
    </row>
    <row r="41" spans="2:17" ht="20.25" customHeight="1">
      <c r="B41" s="1316" t="s">
        <v>28</v>
      </c>
      <c r="C41" s="1349">
        <v>0.24579037240267404</v>
      </c>
      <c r="D41" s="1349">
        <v>0.1991467089242755</v>
      </c>
      <c r="E41" s="1349">
        <v>0.23845262771360537</v>
      </c>
      <c r="F41" s="1349">
        <v>0.21385799049996015</v>
      </c>
      <c r="G41" s="1349">
        <v>0.20301813188582907</v>
      </c>
      <c r="H41" s="1349">
        <v>0.20382851337863656</v>
      </c>
      <c r="I41" s="1349">
        <v>0.25618147625038507</v>
      </c>
      <c r="J41" s="1349">
        <v>0.31661083798475609</v>
      </c>
      <c r="K41" s="1349">
        <v>0.31115130903261407</v>
      </c>
      <c r="L41" s="1349">
        <v>0.32617306811479879</v>
      </c>
      <c r="M41" s="1349">
        <v>0.31741140751907698</v>
      </c>
      <c r="N41" s="1349">
        <v>0.28412493389725557</v>
      </c>
      <c r="O41" s="1349">
        <v>0.27654248459862152</v>
      </c>
      <c r="P41" s="1350">
        <v>0.28239687330853247</v>
      </c>
      <c r="Q41" s="1351">
        <v>0.27046226780482735</v>
      </c>
    </row>
    <row r="42" spans="2:17" s="1319" customFormat="1" ht="20.25" customHeight="1">
      <c r="B42" s="1329" t="s">
        <v>670</v>
      </c>
      <c r="C42" s="1338"/>
      <c r="D42" s="1321"/>
      <c r="E42" s="1321"/>
      <c r="F42" s="1321"/>
      <c r="G42" s="1321"/>
      <c r="H42" s="1321"/>
      <c r="I42" s="1321"/>
      <c r="J42" s="1321"/>
      <c r="K42" s="1321"/>
      <c r="L42" s="1321"/>
      <c r="M42" s="1321"/>
      <c r="N42" s="1321"/>
      <c r="O42" s="1321"/>
      <c r="P42" s="1322"/>
      <c r="Q42" s="1323"/>
    </row>
    <row r="43" spans="2:17" ht="20.25" customHeight="1">
      <c r="B43" s="1281"/>
      <c r="C43" s="1335"/>
      <c r="D43" s="1291"/>
      <c r="E43" s="1291"/>
      <c r="F43" s="1291"/>
      <c r="G43" s="1291"/>
      <c r="H43" s="1291"/>
      <c r="I43" s="1291"/>
      <c r="J43" s="1291"/>
      <c r="K43" s="1291"/>
      <c r="L43" s="1291"/>
      <c r="M43" s="1291"/>
      <c r="N43" s="1291"/>
      <c r="O43" s="1291"/>
      <c r="P43" s="1291"/>
      <c r="Q43" s="1292"/>
    </row>
    <row r="44" spans="2:17" ht="20.25" customHeight="1">
      <c r="B44" s="1293"/>
      <c r="C44" s="1335"/>
      <c r="D44" s="1294"/>
      <c r="E44" s="1294"/>
      <c r="F44" s="1294"/>
      <c r="G44" s="1294"/>
      <c r="H44" s="1294"/>
      <c r="I44" s="1294"/>
      <c r="J44" s="1294"/>
      <c r="K44" s="1294"/>
      <c r="L44" s="1294"/>
      <c r="M44" s="1294"/>
      <c r="N44" s="1294"/>
      <c r="O44" s="1294"/>
      <c r="P44" s="1295"/>
      <c r="Q44" s="1290"/>
    </row>
    <row r="45" spans="2:17" ht="20.25" customHeight="1">
      <c r="B45" s="1286"/>
      <c r="C45" s="1335"/>
      <c r="D45" s="1288"/>
      <c r="E45" s="1288"/>
      <c r="F45" s="1288"/>
      <c r="G45" s="1288"/>
      <c r="H45" s="1288"/>
      <c r="I45" s="1288"/>
      <c r="J45" s="1288"/>
      <c r="K45" s="1288"/>
      <c r="L45" s="1288"/>
      <c r="M45" s="1288"/>
      <c r="N45" s="1288"/>
      <c r="O45" s="1288"/>
      <c r="P45" s="1289"/>
      <c r="Q45" s="1290"/>
    </row>
    <row r="46" spans="2:17" ht="20.25" customHeight="1">
      <c r="B46" s="1281"/>
      <c r="C46" s="1335"/>
      <c r="D46" s="1288"/>
      <c r="E46" s="1288"/>
      <c r="F46" s="1288"/>
      <c r="G46" s="1288"/>
      <c r="H46" s="1288"/>
      <c r="I46" s="1288"/>
      <c r="J46" s="1288"/>
      <c r="K46" s="1288"/>
      <c r="L46" s="1288"/>
      <c r="M46" s="1288"/>
      <c r="N46" s="1288"/>
      <c r="O46" s="1288"/>
      <c r="P46" s="1289"/>
      <c r="Q46" s="1290"/>
    </row>
    <row r="47" spans="2:17" ht="20.25" customHeight="1">
      <c r="B47" s="1281"/>
      <c r="C47" s="1335"/>
      <c r="D47" s="1291"/>
      <c r="E47" s="1291"/>
      <c r="F47" s="1291"/>
      <c r="G47" s="1291"/>
      <c r="H47" s="1291"/>
      <c r="I47" s="1291"/>
      <c r="J47" s="1291"/>
      <c r="K47" s="1291"/>
      <c r="L47" s="1291"/>
      <c r="M47" s="1291"/>
      <c r="N47" s="1291"/>
      <c r="O47" s="1291"/>
      <c r="P47" s="1291"/>
      <c r="Q47" s="1292"/>
    </row>
    <row r="48" spans="2:17" ht="20.25" customHeight="1">
      <c r="B48" s="1293"/>
      <c r="C48" s="1335"/>
      <c r="D48" s="1294"/>
      <c r="E48" s="1294"/>
      <c r="F48" s="1294"/>
      <c r="G48" s="1294"/>
      <c r="H48" s="1294"/>
      <c r="I48" s="1294"/>
      <c r="J48" s="1294"/>
      <c r="K48" s="1294"/>
      <c r="L48" s="1294"/>
      <c r="M48" s="1294"/>
      <c r="N48" s="1294"/>
      <c r="O48" s="1294"/>
      <c r="P48" s="1295"/>
      <c r="Q48" s="1290"/>
    </row>
    <row r="49" spans="2:17" ht="20.25" customHeight="1">
      <c r="B49" s="1286"/>
      <c r="C49" s="1335"/>
      <c r="D49" s="1288"/>
      <c r="E49" s="1288"/>
      <c r="F49" s="1288"/>
      <c r="G49" s="1288"/>
      <c r="H49" s="1288"/>
      <c r="I49" s="1288"/>
      <c r="J49" s="1288"/>
      <c r="K49" s="1288"/>
      <c r="L49" s="1288"/>
      <c r="M49" s="1288"/>
      <c r="N49" s="1288"/>
      <c r="O49" s="1288"/>
      <c r="P49" s="1289"/>
      <c r="Q49" s="1290"/>
    </row>
    <row r="50" spans="2:17" ht="20.25" customHeight="1">
      <c r="B50" s="1332"/>
      <c r="C50" s="1335"/>
      <c r="D50" s="1288"/>
      <c r="E50" s="1288"/>
      <c r="F50" s="1288"/>
      <c r="G50" s="1288"/>
      <c r="H50" s="1288"/>
      <c r="I50" s="1288"/>
      <c r="J50" s="1288"/>
      <c r="K50" s="1288"/>
      <c r="L50" s="1288"/>
      <c r="M50" s="1288"/>
      <c r="N50" s="1288"/>
      <c r="O50" s="1288"/>
      <c r="P50" s="1289"/>
      <c r="Q50" s="1290"/>
    </row>
    <row r="51" spans="2:17" ht="20.25" customHeight="1">
      <c r="B51" s="1281"/>
      <c r="C51" s="1335"/>
      <c r="D51" s="1291"/>
      <c r="E51" s="1291"/>
      <c r="F51" s="1291"/>
      <c r="G51" s="1291"/>
      <c r="H51" s="1291"/>
      <c r="I51" s="1291"/>
      <c r="J51" s="1291"/>
      <c r="K51" s="1291"/>
      <c r="L51" s="1291"/>
      <c r="M51" s="1291"/>
      <c r="N51" s="1291"/>
      <c r="O51" s="1291"/>
      <c r="P51" s="1291"/>
      <c r="Q51" s="1292"/>
    </row>
    <row r="52" spans="2:17" ht="20.25" customHeight="1">
      <c r="B52" s="1293"/>
      <c r="C52" s="1335"/>
      <c r="D52" s="1294"/>
      <c r="E52" s="1294"/>
      <c r="F52" s="1294"/>
      <c r="G52" s="1294"/>
      <c r="H52" s="1294"/>
      <c r="I52" s="1294"/>
      <c r="J52" s="1294"/>
      <c r="K52" s="1294"/>
      <c r="L52" s="1294"/>
      <c r="M52" s="1294"/>
      <c r="N52" s="1294"/>
      <c r="O52" s="1294"/>
      <c r="P52" s="1295"/>
      <c r="Q52" s="1290"/>
    </row>
    <row r="53" spans="2:17" ht="20.25" customHeight="1">
      <c r="B53" s="1286"/>
      <c r="C53" s="1335"/>
      <c r="D53" s="1288"/>
      <c r="E53" s="1288"/>
      <c r="F53" s="1288"/>
      <c r="G53" s="1288"/>
      <c r="H53" s="1288"/>
      <c r="I53" s="1288"/>
      <c r="J53" s="1288"/>
      <c r="K53" s="1288"/>
      <c r="L53" s="1288"/>
      <c r="M53" s="1288"/>
      <c r="N53" s="1288"/>
      <c r="O53" s="1288"/>
      <c r="P53" s="1289"/>
      <c r="Q53" s="1290"/>
    </row>
    <row r="54" spans="2:17" ht="20.25" customHeight="1">
      <c r="B54" s="1281"/>
      <c r="C54" s="1335"/>
      <c r="D54" s="1288"/>
      <c r="E54" s="1288"/>
      <c r="F54" s="1288"/>
      <c r="G54" s="1288"/>
      <c r="H54" s="1288"/>
      <c r="I54" s="1288"/>
      <c r="J54" s="1288"/>
      <c r="K54" s="1288"/>
      <c r="L54" s="1288"/>
      <c r="M54" s="1288"/>
      <c r="N54" s="1288"/>
      <c r="O54" s="1288"/>
      <c r="P54" s="1289"/>
      <c r="Q54" s="1290"/>
    </row>
    <row r="55" spans="2:17" ht="20.25" customHeight="1">
      <c r="B55" s="1281"/>
      <c r="C55" s="1335"/>
      <c r="D55" s="1291"/>
      <c r="E55" s="1291"/>
      <c r="F55" s="1291"/>
      <c r="G55" s="1291"/>
      <c r="H55" s="1291"/>
      <c r="I55" s="1291"/>
      <c r="J55" s="1291"/>
      <c r="K55" s="1291"/>
      <c r="L55" s="1291"/>
      <c r="M55" s="1291"/>
      <c r="N55" s="1291"/>
      <c r="O55" s="1291"/>
      <c r="P55" s="1291"/>
      <c r="Q55" s="1292"/>
    </row>
    <row r="56" spans="2:17" ht="20.25" customHeight="1">
      <c r="B56" s="1293"/>
      <c r="C56" s="1335"/>
      <c r="D56" s="1294"/>
      <c r="E56" s="1294"/>
      <c r="F56" s="1294"/>
      <c r="G56" s="1294"/>
      <c r="H56" s="1294"/>
      <c r="I56" s="1294"/>
      <c r="J56" s="1294"/>
      <c r="K56" s="1294"/>
      <c r="L56" s="1294"/>
      <c r="M56" s="1294"/>
      <c r="N56" s="1294"/>
      <c r="O56" s="1294"/>
      <c r="P56" s="1295"/>
      <c r="Q56" s="1290"/>
    </row>
    <row r="57" spans="2:17" ht="20.25" customHeight="1">
      <c r="B57" s="1286"/>
      <c r="C57" s="1335"/>
      <c r="D57" s="1288"/>
      <c r="E57" s="1288"/>
      <c r="F57" s="1288"/>
      <c r="G57" s="1288"/>
      <c r="H57" s="1288"/>
      <c r="I57" s="1288"/>
      <c r="J57" s="1288"/>
      <c r="K57" s="1288"/>
      <c r="L57" s="1288"/>
      <c r="M57" s="1288"/>
      <c r="N57" s="1288"/>
      <c r="O57" s="1288"/>
      <c r="P57" s="1289"/>
      <c r="Q57" s="1290"/>
    </row>
    <row r="58" spans="2:17" ht="20.25" customHeight="1">
      <c r="B58" s="1281"/>
      <c r="C58" s="1335"/>
      <c r="D58" s="1288"/>
      <c r="E58" s="1288"/>
      <c r="F58" s="1288"/>
      <c r="G58" s="1288"/>
      <c r="H58" s="1288"/>
      <c r="I58" s="1288"/>
      <c r="J58" s="1288"/>
      <c r="K58" s="1288"/>
      <c r="L58" s="1288"/>
      <c r="M58" s="1288"/>
      <c r="N58" s="1288"/>
      <c r="O58" s="1288"/>
      <c r="P58" s="1289"/>
      <c r="Q58" s="1290"/>
    </row>
    <row r="59" spans="2:17" ht="20.25" customHeight="1">
      <c r="B59" s="1281"/>
      <c r="C59" s="1335"/>
      <c r="D59" s="1288"/>
      <c r="E59" s="1288"/>
      <c r="F59" s="1288"/>
      <c r="G59" s="1288"/>
      <c r="H59" s="1288"/>
      <c r="I59" s="1288"/>
      <c r="J59" s="1288"/>
      <c r="K59" s="1288"/>
      <c r="L59" s="1288"/>
      <c r="M59" s="1288"/>
      <c r="N59" s="1288"/>
      <c r="O59" s="1288"/>
      <c r="P59" s="1289"/>
      <c r="Q59" s="1290"/>
    </row>
    <row r="60" spans="2:17" ht="20.25" customHeight="1">
      <c r="B60" s="1281"/>
      <c r="C60" s="1335"/>
      <c r="D60" s="1288"/>
      <c r="E60" s="1288"/>
      <c r="F60" s="1288"/>
      <c r="G60" s="1288"/>
      <c r="H60" s="1288"/>
      <c r="I60" s="1288"/>
      <c r="J60" s="1288"/>
      <c r="K60" s="1288"/>
      <c r="L60" s="1288"/>
      <c r="M60" s="1288"/>
      <c r="N60" s="1288"/>
      <c r="O60" s="1288"/>
      <c r="P60" s="1289"/>
      <c r="Q60" s="1290"/>
    </row>
    <row r="61" spans="2:17" ht="20.25" customHeight="1">
      <c r="B61" s="1281"/>
      <c r="C61" s="1335"/>
      <c r="D61" s="1291"/>
      <c r="E61" s="1291"/>
      <c r="F61" s="1291"/>
      <c r="G61" s="1291"/>
      <c r="H61" s="1291"/>
      <c r="I61" s="1291"/>
      <c r="J61" s="1291"/>
      <c r="K61" s="1291"/>
      <c r="L61" s="1291"/>
      <c r="M61" s="1291"/>
      <c r="N61" s="1291"/>
      <c r="O61" s="1291"/>
      <c r="P61" s="1291"/>
      <c r="Q61" s="1292"/>
    </row>
    <row r="62" spans="2:17" ht="20.25" customHeight="1">
      <c r="B62" s="1293"/>
      <c r="C62" s="1335"/>
      <c r="D62" s="1294"/>
      <c r="E62" s="1294"/>
      <c r="F62" s="1294"/>
      <c r="G62" s="1294"/>
      <c r="H62" s="1294"/>
      <c r="I62" s="1294"/>
      <c r="J62" s="1294"/>
      <c r="K62" s="1294"/>
      <c r="L62" s="1294"/>
      <c r="M62" s="1294"/>
      <c r="N62" s="1294"/>
      <c r="O62" s="1294"/>
      <c r="P62" s="1295"/>
      <c r="Q62" s="1290"/>
    </row>
    <row r="63" spans="2:17" ht="20.25" customHeight="1">
      <c r="B63" s="1286"/>
      <c r="C63" s="1335"/>
      <c r="D63" s="1288"/>
      <c r="E63" s="1288"/>
      <c r="F63" s="1288"/>
      <c r="G63" s="1288"/>
      <c r="H63" s="1288"/>
      <c r="I63" s="1288"/>
      <c r="J63" s="1288"/>
      <c r="K63" s="1288"/>
      <c r="L63" s="1288"/>
      <c r="M63" s="1288"/>
      <c r="N63" s="1288"/>
      <c r="O63" s="1288"/>
      <c r="P63" s="1289"/>
      <c r="Q63" s="1290"/>
    </row>
    <row r="64" spans="2:17" ht="20.25" customHeight="1">
      <c r="B64" s="1281"/>
      <c r="C64" s="1335"/>
      <c r="D64" s="1288"/>
      <c r="E64" s="1288"/>
      <c r="F64" s="1288"/>
      <c r="G64" s="1288"/>
      <c r="H64" s="1288"/>
      <c r="I64" s="1288"/>
      <c r="J64" s="1288"/>
      <c r="K64" s="1288"/>
      <c r="L64" s="1288"/>
      <c r="M64" s="1288"/>
      <c r="N64" s="1288"/>
      <c r="O64" s="1288"/>
      <c r="P64" s="1289"/>
      <c r="Q64" s="1290"/>
    </row>
    <row r="65" spans="2:17" ht="20.25" customHeight="1">
      <c r="B65" s="1281"/>
      <c r="C65" s="1335"/>
      <c r="D65" s="1291"/>
      <c r="E65" s="1291"/>
      <c r="F65" s="1291"/>
      <c r="G65" s="1291"/>
      <c r="H65" s="1291"/>
      <c r="I65" s="1291"/>
      <c r="J65" s="1291"/>
      <c r="K65" s="1291"/>
      <c r="L65" s="1291"/>
      <c r="M65" s="1291"/>
      <c r="N65" s="1291"/>
      <c r="O65" s="1291"/>
      <c r="P65" s="1291"/>
      <c r="Q65" s="1292"/>
    </row>
    <row r="66" spans="2:17" ht="20.25" customHeight="1">
      <c r="B66" s="1293"/>
      <c r="C66" s="1335"/>
      <c r="D66" s="1294"/>
      <c r="E66" s="1294"/>
      <c r="F66" s="1294"/>
      <c r="G66" s="1294"/>
      <c r="H66" s="1294"/>
      <c r="I66" s="1294"/>
      <c r="J66" s="1294"/>
      <c r="K66" s="1294"/>
      <c r="L66" s="1294"/>
      <c r="M66" s="1294"/>
      <c r="N66" s="1294"/>
      <c r="O66" s="1294"/>
      <c r="P66" s="1295"/>
      <c r="Q66" s="1290"/>
    </row>
    <row r="67" spans="2:17" ht="20.25" customHeight="1">
      <c r="B67" s="1286"/>
      <c r="C67" s="1335"/>
      <c r="D67" s="1288"/>
      <c r="E67" s="1288"/>
      <c r="F67" s="1288"/>
      <c r="G67" s="1288"/>
      <c r="H67" s="1288"/>
      <c r="I67" s="1288"/>
      <c r="J67" s="1288"/>
      <c r="K67" s="1288"/>
      <c r="L67" s="1288"/>
      <c r="M67" s="1288"/>
      <c r="N67" s="1288"/>
      <c r="O67" s="1288"/>
      <c r="P67" s="1289"/>
      <c r="Q67" s="1290"/>
    </row>
    <row r="68" spans="2:17" ht="20.25" customHeight="1">
      <c r="B68" s="1281"/>
      <c r="C68" s="1335"/>
      <c r="D68" s="1288"/>
      <c r="E68" s="1288"/>
      <c r="F68" s="1288"/>
      <c r="G68" s="1288"/>
      <c r="H68" s="1288"/>
      <c r="I68" s="1288"/>
      <c r="J68" s="1288"/>
      <c r="K68" s="1288"/>
      <c r="L68" s="1288"/>
      <c r="M68" s="1288"/>
      <c r="N68" s="1288"/>
      <c r="O68" s="1288"/>
      <c r="P68" s="1289"/>
      <c r="Q68" s="1290"/>
    </row>
    <row r="69" spans="2:17" ht="20.25" customHeight="1">
      <c r="B69" s="1281"/>
      <c r="C69" s="1335"/>
      <c r="D69" s="1288"/>
      <c r="E69" s="1288"/>
      <c r="F69" s="1288"/>
      <c r="G69" s="1288"/>
      <c r="H69" s="1288"/>
      <c r="I69" s="1288"/>
      <c r="J69" s="1288"/>
      <c r="K69" s="1288"/>
      <c r="L69" s="1288"/>
      <c r="M69" s="1288"/>
      <c r="N69" s="1288"/>
      <c r="O69" s="1288"/>
      <c r="P69" s="1289"/>
      <c r="Q69" s="1290"/>
    </row>
    <row r="70" spans="2:17" ht="20.25" customHeight="1">
      <c r="B70" s="1281"/>
      <c r="C70" s="1335"/>
      <c r="D70" s="1288"/>
      <c r="E70" s="1288"/>
      <c r="F70" s="1288"/>
      <c r="G70" s="1288"/>
      <c r="H70" s="1288"/>
      <c r="I70" s="1288"/>
      <c r="J70" s="1288"/>
      <c r="K70" s="1288"/>
      <c r="L70" s="1288"/>
      <c r="M70" s="1288"/>
      <c r="N70" s="1288"/>
      <c r="O70" s="1288"/>
      <c r="P70" s="1289"/>
      <c r="Q70" s="1290"/>
    </row>
    <row r="71" spans="2:17" ht="20.25" customHeight="1">
      <c r="B71" s="1281"/>
      <c r="C71" s="1335"/>
      <c r="D71" s="1291"/>
      <c r="E71" s="1291"/>
      <c r="F71" s="1291"/>
      <c r="G71" s="1291"/>
      <c r="H71" s="1291"/>
      <c r="I71" s="1291"/>
      <c r="J71" s="1291"/>
      <c r="K71" s="1291"/>
      <c r="L71" s="1291"/>
      <c r="M71" s="1291"/>
      <c r="N71" s="1291"/>
      <c r="O71" s="1291"/>
      <c r="P71" s="1291"/>
      <c r="Q71" s="1292"/>
    </row>
    <row r="72" spans="2:17" ht="20.25" customHeight="1">
      <c r="B72" s="1293"/>
      <c r="C72" s="1335"/>
      <c r="D72" s="1294"/>
      <c r="E72" s="1294"/>
      <c r="F72" s="1294"/>
      <c r="G72" s="1294"/>
      <c r="H72" s="1294"/>
      <c r="I72" s="1294"/>
      <c r="J72" s="1294"/>
      <c r="K72" s="1294"/>
      <c r="L72" s="1294"/>
      <c r="M72" s="1294"/>
      <c r="N72" s="1294"/>
      <c r="O72" s="1294"/>
      <c r="P72" s="1295"/>
      <c r="Q72" s="1290"/>
    </row>
    <row r="73" spans="2:17" ht="20.25" customHeight="1">
      <c r="B73" s="1286"/>
      <c r="C73" s="1335"/>
      <c r="D73" s="1288"/>
      <c r="E73" s="1288"/>
      <c r="F73" s="1288"/>
      <c r="G73" s="1288"/>
      <c r="H73" s="1288"/>
      <c r="I73" s="1288"/>
      <c r="J73" s="1288"/>
      <c r="K73" s="1288"/>
      <c r="L73" s="1288"/>
      <c r="M73" s="1288"/>
      <c r="N73" s="1288"/>
      <c r="O73" s="1288"/>
      <c r="P73" s="1289"/>
      <c r="Q73" s="1290"/>
    </row>
    <row r="74" spans="2:17" ht="20.25" customHeight="1">
      <c r="B74" s="1281"/>
      <c r="C74" s="1335"/>
      <c r="D74" s="1288"/>
      <c r="E74" s="1288"/>
      <c r="F74" s="1288"/>
      <c r="G74" s="1288"/>
      <c r="H74" s="1288"/>
      <c r="I74" s="1288"/>
      <c r="J74" s="1288"/>
      <c r="K74" s="1288"/>
      <c r="L74" s="1288"/>
      <c r="M74" s="1288"/>
      <c r="N74" s="1288"/>
      <c r="O74" s="1288"/>
      <c r="P74" s="1289"/>
      <c r="Q74" s="1290"/>
    </row>
    <row r="75" spans="2:17" ht="20.25" customHeight="1">
      <c r="B75" s="1281"/>
      <c r="C75" s="1335"/>
      <c r="D75" s="1288"/>
      <c r="E75" s="1288"/>
      <c r="F75" s="1288"/>
      <c r="G75" s="1288"/>
      <c r="H75" s="1288"/>
      <c r="I75" s="1288"/>
      <c r="J75" s="1288"/>
      <c r="K75" s="1288"/>
      <c r="L75" s="1288"/>
      <c r="M75" s="1288"/>
      <c r="N75" s="1288"/>
      <c r="O75" s="1288"/>
      <c r="P75" s="1289"/>
      <c r="Q75" s="1290"/>
    </row>
    <row r="76" spans="2:17" ht="20.25" customHeight="1">
      <c r="B76" s="1281"/>
      <c r="C76" s="1335"/>
      <c r="D76" s="1288"/>
      <c r="E76" s="1288"/>
      <c r="F76" s="1288"/>
      <c r="G76" s="1288"/>
      <c r="H76" s="1288"/>
      <c r="I76" s="1288"/>
      <c r="J76" s="1288"/>
      <c r="K76" s="1288"/>
      <c r="L76" s="1288"/>
      <c r="M76" s="1288"/>
      <c r="N76" s="1288"/>
      <c r="O76" s="1288"/>
      <c r="P76" s="1289"/>
      <c r="Q76" s="1290"/>
    </row>
    <row r="77" spans="2:17" ht="20.25" customHeight="1">
      <c r="B77" s="1281"/>
      <c r="C77" s="1335"/>
      <c r="D77" s="1291"/>
      <c r="E77" s="1291"/>
      <c r="F77" s="1291"/>
      <c r="G77" s="1291"/>
      <c r="H77" s="1291"/>
      <c r="I77" s="1291"/>
      <c r="J77" s="1291"/>
      <c r="K77" s="1291"/>
      <c r="L77" s="1291"/>
      <c r="M77" s="1291"/>
      <c r="N77" s="1291"/>
      <c r="O77" s="1291"/>
      <c r="P77" s="1291"/>
      <c r="Q77" s="1292"/>
    </row>
    <row r="78" spans="2:17" ht="20.25" customHeight="1">
      <c r="B78" s="1293"/>
      <c r="C78" s="1335"/>
      <c r="D78" s="1294"/>
      <c r="E78" s="1294"/>
      <c r="F78" s="1294"/>
      <c r="G78" s="1294"/>
      <c r="H78" s="1294"/>
      <c r="I78" s="1294"/>
      <c r="J78" s="1294"/>
      <c r="K78" s="1294"/>
      <c r="L78" s="1294"/>
      <c r="M78" s="1294"/>
      <c r="N78" s="1294"/>
      <c r="O78" s="1294"/>
      <c r="P78" s="1295"/>
      <c r="Q78" s="1290"/>
    </row>
    <row r="79" spans="2:17" ht="20.25" customHeight="1">
      <c r="B79" s="1286"/>
      <c r="C79" s="1335"/>
      <c r="D79" s="1288"/>
      <c r="E79" s="1288"/>
      <c r="F79" s="1288"/>
      <c r="G79" s="1288"/>
      <c r="H79" s="1288"/>
      <c r="I79" s="1288"/>
      <c r="J79" s="1288"/>
      <c r="K79" s="1288"/>
      <c r="L79" s="1288"/>
      <c r="M79" s="1288"/>
      <c r="N79" s="1288"/>
      <c r="O79" s="1288"/>
      <c r="P79" s="1289"/>
      <c r="Q79" s="1290"/>
    </row>
    <row r="80" spans="2:17" ht="20.25" customHeight="1">
      <c r="B80" s="1281"/>
      <c r="C80" s="1335"/>
      <c r="D80" s="1288"/>
      <c r="E80" s="1288"/>
      <c r="F80" s="1288"/>
      <c r="G80" s="1288"/>
      <c r="H80" s="1288"/>
      <c r="I80" s="1288"/>
      <c r="J80" s="1288"/>
      <c r="K80" s="1288"/>
      <c r="L80" s="1288"/>
      <c r="M80" s="1288"/>
      <c r="N80" s="1288"/>
      <c r="O80" s="1288"/>
      <c r="P80" s="1289"/>
      <c r="Q80" s="1290"/>
    </row>
    <row r="81" spans="2:17" ht="20.25" customHeight="1">
      <c r="B81" s="1281"/>
      <c r="C81" s="1335"/>
      <c r="D81" s="1291"/>
      <c r="E81" s="1291"/>
      <c r="F81" s="1291"/>
      <c r="G81" s="1291"/>
      <c r="H81" s="1291"/>
      <c r="I81" s="1291"/>
      <c r="J81" s="1291"/>
      <c r="K81" s="1291"/>
      <c r="L81" s="1291"/>
      <c r="M81" s="1291"/>
      <c r="N81" s="1291"/>
      <c r="O81" s="1291"/>
      <c r="P81" s="1291"/>
      <c r="Q81" s="1292"/>
    </row>
    <row r="82" spans="2:17" ht="20.25" customHeight="1">
      <c r="B82" s="1293"/>
      <c r="C82" s="1335"/>
      <c r="D82" s="1294"/>
      <c r="E82" s="1294"/>
      <c r="F82" s="1294"/>
      <c r="G82" s="1294"/>
      <c r="H82" s="1294"/>
      <c r="I82" s="1294"/>
      <c r="J82" s="1294"/>
      <c r="K82" s="1294"/>
      <c r="L82" s="1294"/>
      <c r="M82" s="1294"/>
      <c r="N82" s="1294"/>
      <c r="O82" s="1294"/>
      <c r="P82" s="1295"/>
      <c r="Q82" s="1290"/>
    </row>
    <row r="83" spans="2:17" ht="20.25" customHeight="1">
      <c r="B83" s="1286"/>
      <c r="C83" s="1335"/>
      <c r="D83" s="1288"/>
      <c r="E83" s="1288"/>
      <c r="F83" s="1288"/>
      <c r="G83" s="1288"/>
      <c r="H83" s="1288"/>
      <c r="I83" s="1288"/>
      <c r="J83" s="1288"/>
      <c r="K83" s="1288"/>
      <c r="L83" s="1288"/>
      <c r="M83" s="1288"/>
      <c r="N83" s="1288"/>
      <c r="O83" s="1288"/>
      <c r="P83" s="1289"/>
      <c r="Q83" s="1290"/>
    </row>
    <row r="84" spans="2:17" ht="20.25" customHeight="1">
      <c r="B84" s="1281"/>
      <c r="C84" s="1335"/>
      <c r="D84" s="1288"/>
      <c r="E84" s="1288"/>
      <c r="F84" s="1288"/>
      <c r="G84" s="1288"/>
      <c r="H84" s="1288"/>
      <c r="I84" s="1288"/>
      <c r="J84" s="1288"/>
      <c r="K84" s="1288"/>
      <c r="L84" s="1288"/>
      <c r="M84" s="1288"/>
      <c r="N84" s="1288"/>
      <c r="O84" s="1288"/>
      <c r="P84" s="1289"/>
      <c r="Q84" s="1290"/>
    </row>
    <row r="85" spans="2:17" ht="20.25" customHeight="1">
      <c r="B85" s="1281"/>
      <c r="C85" s="1335"/>
      <c r="D85" s="1288"/>
      <c r="E85" s="1288"/>
      <c r="F85" s="1288"/>
      <c r="G85" s="1288"/>
      <c r="H85" s="1288"/>
      <c r="I85" s="1288"/>
      <c r="J85" s="1288"/>
      <c r="K85" s="1288"/>
      <c r="L85" s="1288"/>
      <c r="M85" s="1288"/>
      <c r="N85" s="1288"/>
      <c r="O85" s="1288"/>
      <c r="P85" s="1289"/>
      <c r="Q85" s="1290"/>
    </row>
    <row r="86" spans="2:17" ht="20.25" customHeight="1">
      <c r="B86" s="1281"/>
      <c r="C86" s="1335"/>
      <c r="D86" s="1288"/>
      <c r="E86" s="1288"/>
      <c r="F86" s="1288"/>
      <c r="G86" s="1288"/>
      <c r="H86" s="1288"/>
      <c r="I86" s="1288"/>
      <c r="J86" s="1288"/>
      <c r="K86" s="1288"/>
      <c r="L86" s="1288"/>
      <c r="M86" s="1288"/>
      <c r="N86" s="1288"/>
      <c r="O86" s="1288"/>
      <c r="P86" s="1289"/>
      <c r="Q86" s="1290"/>
    </row>
    <row r="87" spans="2:17" ht="20.25" customHeight="1">
      <c r="B87" s="1281"/>
      <c r="C87" s="1335"/>
      <c r="D87" s="1291"/>
      <c r="E87" s="1291"/>
      <c r="F87" s="1291"/>
      <c r="G87" s="1291"/>
      <c r="H87" s="1291"/>
      <c r="I87" s="1291"/>
      <c r="J87" s="1291"/>
      <c r="K87" s="1291"/>
      <c r="L87" s="1291"/>
      <c r="M87" s="1291"/>
      <c r="N87" s="1291"/>
      <c r="O87" s="1291"/>
      <c r="P87" s="1291"/>
      <c r="Q87" s="1292"/>
    </row>
    <row r="88" spans="2:17" ht="20.25" customHeight="1">
      <c r="B88" s="1293"/>
      <c r="C88" s="1335"/>
      <c r="D88" s="1294"/>
      <c r="E88" s="1294"/>
      <c r="F88" s="1294"/>
      <c r="G88" s="1294"/>
      <c r="H88" s="1294"/>
      <c r="I88" s="1294"/>
      <c r="J88" s="1294"/>
      <c r="K88" s="1294"/>
      <c r="L88" s="1294"/>
      <c r="M88" s="1294"/>
      <c r="N88" s="1294"/>
      <c r="O88" s="1294"/>
      <c r="P88" s="1295"/>
      <c r="Q88" s="1290"/>
    </row>
    <row r="89" spans="2:17" ht="20.25" customHeight="1">
      <c r="B89" s="1286"/>
      <c r="C89" s="1335"/>
      <c r="D89" s="1288"/>
      <c r="E89" s="1288"/>
      <c r="F89" s="1288"/>
      <c r="G89" s="1288"/>
      <c r="H89" s="1288"/>
      <c r="I89" s="1288"/>
      <c r="J89" s="1288"/>
      <c r="K89" s="1288"/>
      <c r="L89" s="1288"/>
      <c r="M89" s="1288"/>
      <c r="N89" s="1288"/>
      <c r="O89" s="1288"/>
      <c r="P89" s="1289"/>
      <c r="Q89" s="1290"/>
    </row>
    <row r="90" spans="2:17" ht="20.25" customHeight="1">
      <c r="B90" s="1281"/>
      <c r="C90" s="1335"/>
      <c r="D90" s="1288"/>
      <c r="E90" s="1288"/>
      <c r="F90" s="1288"/>
      <c r="G90" s="1288"/>
      <c r="H90" s="1288"/>
      <c r="I90" s="1288"/>
      <c r="J90" s="1288"/>
      <c r="K90" s="1288"/>
      <c r="L90" s="1288"/>
      <c r="M90" s="1288"/>
      <c r="N90" s="1288"/>
      <c r="O90" s="1288"/>
      <c r="P90" s="1289"/>
      <c r="Q90" s="1290"/>
    </row>
    <row r="91" spans="2:17" ht="20.25" customHeight="1">
      <c r="B91" s="1281"/>
      <c r="C91" s="1335"/>
      <c r="D91" s="1291"/>
      <c r="E91" s="1291"/>
      <c r="F91" s="1291"/>
      <c r="G91" s="1291"/>
      <c r="H91" s="1291"/>
      <c r="I91" s="1291"/>
      <c r="J91" s="1291"/>
      <c r="K91" s="1291"/>
      <c r="L91" s="1291"/>
      <c r="M91" s="1291"/>
      <c r="N91" s="1291"/>
      <c r="O91" s="1291"/>
      <c r="P91" s="1291"/>
      <c r="Q91" s="1292"/>
    </row>
    <row r="92" spans="2:17" ht="20.25" customHeight="1">
      <c r="B92" s="1286"/>
      <c r="C92" s="1335"/>
      <c r="D92" s="1288"/>
      <c r="E92" s="1288"/>
      <c r="F92" s="1288"/>
      <c r="G92" s="1288"/>
      <c r="H92" s="1288"/>
      <c r="I92" s="1288"/>
      <c r="J92" s="1288"/>
      <c r="K92" s="1288"/>
      <c r="L92" s="1288"/>
      <c r="M92" s="1288"/>
      <c r="N92" s="1288"/>
      <c r="O92" s="1288"/>
      <c r="P92" s="1289"/>
      <c r="Q92" s="1290"/>
    </row>
    <row r="93" spans="2:17" ht="20.25" customHeight="1">
      <c r="B93" s="1286"/>
      <c r="C93" s="1335"/>
      <c r="D93" s="1288"/>
      <c r="E93" s="1288"/>
      <c r="F93" s="1288"/>
      <c r="G93" s="1288"/>
      <c r="H93" s="1288"/>
      <c r="I93" s="1288"/>
      <c r="J93" s="1288"/>
      <c r="K93" s="1288"/>
      <c r="L93" s="1288"/>
      <c r="M93" s="1288"/>
      <c r="N93" s="1288"/>
      <c r="O93" s="1288"/>
      <c r="P93" s="1289"/>
      <c r="Q93" s="1290"/>
    </row>
    <row r="94" spans="2:17">
      <c r="B94" s="1296"/>
      <c r="C94" s="1336"/>
      <c r="D94" s="1297"/>
      <c r="E94" s="1297"/>
      <c r="F94" s="1297"/>
      <c r="G94" s="1297"/>
      <c r="H94" s="1297"/>
      <c r="I94" s="1297"/>
      <c r="J94" s="1297"/>
      <c r="K94" s="1297"/>
      <c r="L94" s="1297"/>
      <c r="M94" s="1297"/>
      <c r="N94" s="1297"/>
      <c r="O94" s="1297"/>
      <c r="P94" s="1298"/>
      <c r="Q94" s="1299"/>
    </row>
    <row r="95" spans="2:17" ht="20.25" customHeight="1">
      <c r="B95" s="1286"/>
      <c r="C95" s="1335"/>
      <c r="D95" s="1288"/>
      <c r="E95" s="1288"/>
      <c r="F95" s="1288"/>
      <c r="G95" s="1288"/>
      <c r="H95" s="1288"/>
      <c r="I95" s="1288"/>
      <c r="J95" s="1288"/>
      <c r="K95" s="1288"/>
      <c r="L95" s="1288"/>
      <c r="M95" s="1288"/>
      <c r="N95" s="1288"/>
      <c r="O95" s="1288"/>
      <c r="P95" s="1289"/>
      <c r="Q95" s="1290"/>
    </row>
    <row r="96" spans="2:17" ht="24.75" customHeight="1">
      <c r="B96" s="1296"/>
      <c r="C96" s="1336"/>
      <c r="D96" s="1300"/>
      <c r="E96" s="1300"/>
      <c r="F96" s="1300"/>
      <c r="G96" s="1300"/>
      <c r="H96" s="1300"/>
      <c r="I96" s="1300"/>
      <c r="J96" s="1300"/>
      <c r="K96" s="1300"/>
      <c r="L96" s="1300"/>
      <c r="M96" s="1300"/>
      <c r="N96" s="1300"/>
      <c r="O96" s="1300"/>
      <c r="P96" s="1300"/>
      <c r="Q96" s="1301"/>
    </row>
    <row r="97" spans="2:17" ht="18" customHeight="1">
      <c r="B97" s="1296" t="s">
        <v>614</v>
      </c>
      <c r="C97" s="1336"/>
      <c r="D97" s="1300"/>
      <c r="E97" s="1300"/>
      <c r="F97" s="1300"/>
      <c r="G97" s="1300"/>
      <c r="H97" s="1300"/>
      <c r="I97" s="1300"/>
      <c r="J97" s="1300"/>
      <c r="K97" s="1300"/>
      <c r="L97" s="1300"/>
      <c r="M97" s="1300"/>
      <c r="N97" s="1300"/>
      <c r="O97" s="1300"/>
      <c r="P97" s="1300"/>
      <c r="Q97" s="1301"/>
    </row>
    <row r="98" spans="2:17">
      <c r="B98" s="1302" t="s">
        <v>615</v>
      </c>
    </row>
    <row r="100" spans="2:17" ht="28.5" customHeight="1">
      <c r="B100" s="1303"/>
      <c r="D100" s="1304"/>
      <c r="E100" s="1304"/>
      <c r="F100" s="1304"/>
      <c r="G100" s="1304"/>
      <c r="H100" s="1305"/>
      <c r="I100" s="1305"/>
      <c r="J100" s="1305"/>
      <c r="K100" s="1305"/>
      <c r="L100" s="1305"/>
      <c r="M100" s="1305"/>
      <c r="N100" s="1305"/>
      <c r="O100" s="1305"/>
    </row>
    <row r="101" spans="2:17">
      <c r="B101" s="1303"/>
      <c r="D101" s="1304"/>
      <c r="E101" s="1304"/>
      <c r="F101" s="1304"/>
      <c r="G101" s="1304"/>
      <c r="H101" s="1305"/>
      <c r="I101" s="1305"/>
      <c r="J101" s="1305"/>
      <c r="K101" s="1305"/>
      <c r="L101" s="1305"/>
      <c r="M101" s="1305"/>
      <c r="N101" s="1305"/>
      <c r="O101" s="1305"/>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5F88A-04D4-4C91-B62F-3C1F77650204}">
  <dimension ref="B5:N123"/>
  <sheetViews>
    <sheetView showGridLines="0" zoomScale="80" zoomScaleNormal="80" workbookViewId="0"/>
  </sheetViews>
  <sheetFormatPr baseColWidth="10" defaultRowHeight="18"/>
  <cols>
    <col min="1" max="1" width="11.42578125" style="59"/>
    <col min="2" max="2" width="15.7109375" style="59" customWidth="1"/>
    <col min="3" max="3" width="17.42578125" style="59" customWidth="1"/>
    <col min="4" max="4" width="17.5703125" style="59" customWidth="1"/>
    <col min="5" max="10" width="15.7109375" style="59" customWidth="1"/>
    <col min="11" max="11" width="11.42578125" style="59"/>
    <col min="12" max="12" width="18" style="59" customWidth="1"/>
    <col min="13" max="16384" width="11.42578125" style="59"/>
  </cols>
  <sheetData>
    <row r="5" spans="2:14" ht="24" customHeight="1">
      <c r="B5" s="1672" t="s">
        <v>671</v>
      </c>
      <c r="C5" s="1673"/>
      <c r="D5" s="1673"/>
      <c r="E5" s="1673"/>
      <c r="F5" s="1673"/>
      <c r="G5" s="1673"/>
      <c r="H5" s="1673"/>
      <c r="I5" s="1673"/>
      <c r="J5" s="1674"/>
      <c r="N5" s="226"/>
    </row>
    <row r="6" spans="2:14" ht="18.75" customHeight="1">
      <c r="B6" s="1679" t="s">
        <v>2</v>
      </c>
      <c r="C6" s="1680"/>
      <c r="D6" s="1680"/>
      <c r="E6" s="1680"/>
      <c r="F6" s="1680"/>
      <c r="G6" s="1680"/>
      <c r="H6" s="1680"/>
      <c r="I6" s="1680"/>
      <c r="J6" s="1681"/>
      <c r="N6" s="226"/>
    </row>
    <row r="7" spans="2:14" s="226" customFormat="1" ht="12" customHeight="1">
      <c r="B7" s="1352"/>
      <c r="C7" s="1352"/>
      <c r="D7" s="1352"/>
      <c r="E7" s="1352"/>
      <c r="F7" s="1352"/>
      <c r="G7" s="1352"/>
      <c r="H7" s="1352"/>
      <c r="I7" s="1352"/>
      <c r="J7" s="1352"/>
    </row>
    <row r="8" spans="2:14" s="328" customFormat="1" ht="12" customHeight="1">
      <c r="B8" s="1352"/>
      <c r="C8" s="1352"/>
      <c r="D8" s="1352"/>
      <c r="E8" s="1352"/>
      <c r="F8" s="1352"/>
      <c r="G8" s="1352"/>
      <c r="H8" s="1352"/>
      <c r="I8" s="1352"/>
      <c r="J8" s="1352"/>
    </row>
    <row r="9" spans="2:14" ht="15" customHeight="1">
      <c r="B9" s="1609" t="s">
        <v>7</v>
      </c>
      <c r="C9" s="1611" t="s">
        <v>295</v>
      </c>
      <c r="D9" s="1671" t="s">
        <v>296</v>
      </c>
      <c r="E9" s="1671"/>
      <c r="F9" s="1671"/>
      <c r="G9" s="1611" t="s">
        <v>297</v>
      </c>
      <c r="H9" s="1611" t="s">
        <v>298</v>
      </c>
      <c r="I9" s="1611" t="s">
        <v>299</v>
      </c>
      <c r="J9" s="1613" t="s">
        <v>346</v>
      </c>
      <c r="N9" s="226"/>
    </row>
    <row r="10" spans="2:14" ht="36" customHeight="1">
      <c r="B10" s="1610"/>
      <c r="C10" s="1612"/>
      <c r="D10" s="1370" t="s">
        <v>300</v>
      </c>
      <c r="E10" s="1374" t="s">
        <v>301</v>
      </c>
      <c r="F10" s="1374" t="s">
        <v>302</v>
      </c>
      <c r="G10" s="1612"/>
      <c r="H10" s="1612"/>
      <c r="I10" s="1612"/>
      <c r="J10" s="1614"/>
      <c r="N10" s="226"/>
    </row>
    <row r="11" spans="2:14" hidden="1">
      <c r="B11" s="1353">
        <v>2012</v>
      </c>
      <c r="C11" s="1354">
        <v>63933.490554359967</v>
      </c>
      <c r="D11" s="1355">
        <v>40689.379227600002</v>
      </c>
      <c r="E11" s="1354">
        <v>3073.6275999999998</v>
      </c>
      <c r="F11" s="1355">
        <f>D11+E11</f>
        <v>43763.006827600002</v>
      </c>
      <c r="G11" s="1354">
        <v>6290.7443083000007</v>
      </c>
      <c r="H11" s="1354">
        <v>266.32198399999999</v>
      </c>
      <c r="I11" s="1354">
        <v>114253.56367425997</v>
      </c>
      <c r="J11" s="1356">
        <v>114253.56367425997</v>
      </c>
    </row>
    <row r="12" spans="2:14" ht="22.5" customHeight="1">
      <c r="B12" s="1564">
        <v>2013</v>
      </c>
      <c r="C12" s="1354">
        <v>68886.007757199986</v>
      </c>
      <c r="D12" s="1355">
        <v>40244.946428000003</v>
      </c>
      <c r="E12" s="1354">
        <v>3225.0462203669995</v>
      </c>
      <c r="F12" s="1355">
        <f t="shared" ref="F12:F19" si="0">D12+E12</f>
        <v>43469.992648366999</v>
      </c>
      <c r="G12" s="1354">
        <v>9307.6409774999993</v>
      </c>
      <c r="H12" s="1354">
        <v>304.43733450000002</v>
      </c>
      <c r="I12" s="1383">
        <v>121968.07871756701</v>
      </c>
      <c r="J12" s="1357">
        <v>0.71940567328141258</v>
      </c>
    </row>
    <row r="13" spans="2:14">
      <c r="B13" s="1564">
        <v>2014</v>
      </c>
      <c r="C13" s="1354">
        <v>83955.98495314001</v>
      </c>
      <c r="D13" s="1355">
        <v>30625.004737799998</v>
      </c>
      <c r="E13" s="1354">
        <v>3539.7464990000003</v>
      </c>
      <c r="F13" s="1355">
        <f t="shared" si="0"/>
        <v>34164.751236799995</v>
      </c>
      <c r="G13" s="1354">
        <v>3039.7210200000004</v>
      </c>
      <c r="H13" s="1354">
        <v>380.82938000000001</v>
      </c>
      <c r="I13" s="1383">
        <v>121541.28658994001</v>
      </c>
      <c r="J13" s="1357">
        <v>0.67010490616122631</v>
      </c>
    </row>
    <row r="14" spans="2:14">
      <c r="B14" s="1564">
        <v>2015</v>
      </c>
      <c r="C14" s="1354">
        <v>85494.595990379981</v>
      </c>
      <c r="D14" s="1355">
        <v>32897.024840600003</v>
      </c>
      <c r="E14" s="1354">
        <v>8065.686460599999</v>
      </c>
      <c r="F14" s="1355">
        <f t="shared" si="0"/>
        <v>40962.711301200005</v>
      </c>
      <c r="G14" s="1354">
        <v>3112.9127192000001</v>
      </c>
      <c r="H14" s="1354">
        <v>500.96537999999998</v>
      </c>
      <c r="I14" s="1383">
        <v>130071.18539077998</v>
      </c>
      <c r="J14" s="1357">
        <v>0.67644595108013328</v>
      </c>
    </row>
    <row r="15" spans="2:14">
      <c r="B15" s="1564">
        <v>2016</v>
      </c>
      <c r="C15" s="1354">
        <v>84519.952558339995</v>
      </c>
      <c r="D15" s="1355">
        <v>34423.426019999999</v>
      </c>
      <c r="E15" s="1354">
        <v>12571.995568899998</v>
      </c>
      <c r="F15" s="1355">
        <f t="shared" si="0"/>
        <v>46995.421588899997</v>
      </c>
      <c r="G15" s="1354">
        <v>3471.9030482999997</v>
      </c>
      <c r="H15" s="1354">
        <v>561.72600320000004</v>
      </c>
      <c r="I15" s="1383">
        <v>135549.00319873996</v>
      </c>
      <c r="J15" s="1357">
        <v>0.65297158409939071</v>
      </c>
    </row>
    <row r="16" spans="2:14" ht="19.5">
      <c r="B16" s="1545" t="s">
        <v>630</v>
      </c>
      <c r="C16" s="1354">
        <v>86775.928496686145</v>
      </c>
      <c r="D16" s="1355">
        <v>34293.128233757438</v>
      </c>
      <c r="E16" s="1354">
        <v>12419.464206638335</v>
      </c>
      <c r="F16" s="1355">
        <f t="shared" si="0"/>
        <v>46712.592440395776</v>
      </c>
      <c r="G16" s="1354">
        <v>3521.4014454973985</v>
      </c>
      <c r="H16" s="1354">
        <v>613.39300042781349</v>
      </c>
      <c r="I16" s="1383">
        <v>137623.31538300711</v>
      </c>
      <c r="J16" s="1357">
        <v>0.61067639063342416</v>
      </c>
    </row>
    <row r="17" spans="2:10" ht="19.5">
      <c r="B17" s="1545" t="s">
        <v>767</v>
      </c>
      <c r="C17" s="1354">
        <v>88893.866329505458</v>
      </c>
      <c r="D17" s="1355">
        <v>33691.207254841735</v>
      </c>
      <c r="E17" s="1354">
        <v>12211.500284395499</v>
      </c>
      <c r="F17" s="1355">
        <f t="shared" si="0"/>
        <v>45902.707539237235</v>
      </c>
      <c r="G17" s="1354">
        <v>3569.8369650426434</v>
      </c>
      <c r="H17" s="1354">
        <v>651.27353421148996</v>
      </c>
      <c r="I17" s="1383">
        <v>139017.68436799682</v>
      </c>
      <c r="J17" s="1357">
        <v>0.57500756807039966</v>
      </c>
    </row>
    <row r="18" spans="2:10" ht="19.5">
      <c r="B18" s="1545" t="s">
        <v>768</v>
      </c>
      <c r="C18" s="1354">
        <v>88725.670727398596</v>
      </c>
      <c r="D18" s="1355">
        <v>33895.62898261995</v>
      </c>
      <c r="E18" s="1354">
        <v>12049.278568057716</v>
      </c>
      <c r="F18" s="1355">
        <f t="shared" si="0"/>
        <v>45944.907550677664</v>
      </c>
      <c r="G18" s="1354">
        <v>3527.1767575162089</v>
      </c>
      <c r="H18" s="1354">
        <v>755.94378162078817</v>
      </c>
      <c r="I18" s="1383">
        <v>138953.69881721327</v>
      </c>
      <c r="J18" s="1357">
        <v>0.55265066681483976</v>
      </c>
    </row>
    <row r="19" spans="2:10" ht="19.5">
      <c r="B19" s="1545" t="s">
        <v>631</v>
      </c>
      <c r="C19" s="1354">
        <v>98147.583749461672</v>
      </c>
      <c r="D19" s="1355">
        <v>33762.730059202513</v>
      </c>
      <c r="E19" s="1354">
        <v>11878.020973027868</v>
      </c>
      <c r="F19" s="1355">
        <f t="shared" si="0"/>
        <v>45640.751032230379</v>
      </c>
      <c r="G19" s="1354">
        <v>3228.6912808671136</v>
      </c>
      <c r="H19" s="1354">
        <v>879.67334019528198</v>
      </c>
      <c r="I19" s="1383">
        <v>147896.69940275446</v>
      </c>
      <c r="J19" s="1357">
        <v>0.61419394160808594</v>
      </c>
    </row>
    <row r="20" spans="2:10" ht="19.5">
      <c r="B20" s="1545" t="s">
        <v>769</v>
      </c>
      <c r="C20" s="1354">
        <v>100612.39571995304</v>
      </c>
      <c r="D20" s="1355">
        <v>34551.019253635532</v>
      </c>
      <c r="E20" s="1354">
        <v>11780.276698129026</v>
      </c>
      <c r="F20" s="1355">
        <v>46331.295951764558</v>
      </c>
      <c r="G20" s="1354">
        <v>3302.8077561494538</v>
      </c>
      <c r="H20" s="1354">
        <v>1011.3929631195761</v>
      </c>
      <c r="I20" s="1383">
        <v>151257.89239098664</v>
      </c>
      <c r="J20" s="1357">
        <v>0.56845274024427106</v>
      </c>
    </row>
    <row r="21" spans="2:10" ht="19.5">
      <c r="B21" s="1546" t="s">
        <v>632</v>
      </c>
      <c r="C21" s="1358">
        <v>106863.89544843002</v>
      </c>
      <c r="D21" s="1359">
        <v>35071.833865463472</v>
      </c>
      <c r="E21" s="1358">
        <v>11688.249420067288</v>
      </c>
      <c r="F21" s="1359">
        <f>D21+E21</f>
        <v>46760.08328553076</v>
      </c>
      <c r="G21" s="1358">
        <v>3421.737299900878</v>
      </c>
      <c r="H21" s="1358">
        <v>1137.0301039892115</v>
      </c>
      <c r="I21" s="1384">
        <v>158182.74613785086</v>
      </c>
      <c r="J21" s="1360">
        <v>0.53614439390843793</v>
      </c>
    </row>
    <row r="22" spans="2:10" s="216" customFormat="1" ht="15.75">
      <c r="B22" s="302" t="s">
        <v>238</v>
      </c>
      <c r="C22" s="303"/>
      <c r="D22" s="303"/>
      <c r="E22" s="303"/>
      <c r="F22" s="304"/>
      <c r="G22" s="303"/>
      <c r="H22" s="303"/>
      <c r="I22" s="303"/>
      <c r="J22" s="304"/>
    </row>
    <row r="23" spans="2:10" s="216" customFormat="1" ht="15" customHeight="1">
      <c r="B23" s="302" t="s">
        <v>239</v>
      </c>
      <c r="C23" s="303"/>
      <c r="D23" s="303"/>
      <c r="E23" s="303"/>
      <c r="F23" s="304"/>
      <c r="G23" s="303"/>
      <c r="H23" s="303"/>
      <c r="I23" s="303"/>
      <c r="J23" s="304"/>
    </row>
    <row r="24" spans="2:10" s="216" customFormat="1" ht="33" customHeight="1">
      <c r="B24" s="1676" t="s">
        <v>303</v>
      </c>
      <c r="C24" s="1676"/>
      <c r="D24" s="1676"/>
      <c r="E24" s="1676"/>
      <c r="F24" s="1676"/>
      <c r="G24" s="1676"/>
      <c r="H24" s="1676"/>
      <c r="I24" s="1676"/>
      <c r="J24" s="1676"/>
    </row>
    <row r="25" spans="2:10" s="216" customFormat="1" ht="98.25" customHeight="1">
      <c r="B25" s="1678" t="s">
        <v>304</v>
      </c>
      <c r="C25" s="1678"/>
      <c r="D25" s="1678"/>
      <c r="E25" s="1678"/>
      <c r="F25" s="1678"/>
      <c r="G25" s="1678"/>
      <c r="H25" s="1678"/>
      <c r="I25" s="1678"/>
      <c r="J25" s="1678"/>
    </row>
    <row r="26" spans="2:10" s="216" customFormat="1" ht="15.75" customHeight="1">
      <c r="B26" s="1675" t="s">
        <v>305</v>
      </c>
      <c r="C26" s="1675"/>
      <c r="D26" s="1675"/>
      <c r="E26" s="1675"/>
      <c r="F26" s="1675"/>
      <c r="G26" s="1675"/>
      <c r="H26" s="1675"/>
      <c r="I26" s="1675"/>
      <c r="J26" s="1675"/>
    </row>
    <row r="27" spans="2:10" s="216" customFormat="1" ht="33.75" customHeight="1">
      <c r="B27" s="1676" t="s">
        <v>306</v>
      </c>
      <c r="C27" s="1676"/>
      <c r="D27" s="1676"/>
      <c r="E27" s="1676"/>
      <c r="F27" s="1676"/>
      <c r="G27" s="1676"/>
      <c r="H27" s="1676"/>
      <c r="I27" s="1676"/>
      <c r="J27" s="1676"/>
    </row>
    <row r="28" spans="2:10" s="216" customFormat="1" ht="15.75">
      <c r="B28" s="1677" t="s">
        <v>307</v>
      </c>
      <c r="C28" s="1677"/>
      <c r="D28" s="1677"/>
      <c r="E28" s="1677"/>
      <c r="F28" s="1677"/>
      <c r="G28" s="1677"/>
      <c r="H28" s="1677"/>
      <c r="I28" s="1677"/>
      <c r="J28" s="1677"/>
    </row>
    <row r="29" spans="2:10" s="216" customFormat="1" ht="15.75">
      <c r="B29" s="305" t="s">
        <v>347</v>
      </c>
      <c r="C29" s="303"/>
      <c r="D29" s="303"/>
      <c r="E29" s="303"/>
      <c r="F29" s="304"/>
      <c r="G29" s="303"/>
      <c r="H29" s="303"/>
      <c r="I29" s="303"/>
      <c r="J29" s="304"/>
    </row>
    <row r="30" spans="2:10" s="216" customFormat="1" ht="15.75">
      <c r="B30" s="305" t="s">
        <v>309</v>
      </c>
      <c r="C30" s="303"/>
      <c r="D30" s="303"/>
      <c r="E30" s="303"/>
      <c r="F30" s="304"/>
      <c r="G30" s="303"/>
      <c r="H30" s="303"/>
      <c r="I30" s="303"/>
      <c r="J30" s="304"/>
    </row>
    <row r="31" spans="2:10" s="216" customFormat="1" ht="15.75">
      <c r="B31" s="305" t="s">
        <v>310</v>
      </c>
    </row>
    <row r="32" spans="2:10" s="216" customFormat="1" ht="15.75"/>
    <row r="33" s="216" customFormat="1" ht="15.75"/>
    <row r="34" s="216" customFormat="1" ht="15.75"/>
    <row r="35" s="216" customFormat="1" ht="15.75"/>
    <row r="36" s="216" customFormat="1" ht="15.75"/>
    <row r="37" s="216" customFormat="1" ht="15.75"/>
    <row r="38" s="216" customFormat="1" ht="15.75"/>
    <row r="39" s="216" customFormat="1" ht="15.75"/>
    <row r="40" s="216" customFormat="1" ht="15.75"/>
    <row r="41" s="216" customFormat="1" ht="15.75"/>
    <row r="42" s="216" customFormat="1" ht="15.75"/>
    <row r="43" s="216" customFormat="1" ht="15.75"/>
    <row r="44" s="216" customFormat="1" ht="15.75"/>
    <row r="45" s="216" customFormat="1" ht="15.75"/>
    <row r="46" s="216" customFormat="1" ht="15.75"/>
    <row r="47" s="216" customFormat="1" ht="15.75"/>
    <row r="48" s="216" customFormat="1" ht="15.75"/>
    <row r="49" s="216" customFormat="1" ht="15.75"/>
    <row r="50" s="216" customFormat="1" ht="15.75"/>
    <row r="51" s="216" customFormat="1" ht="15.75"/>
    <row r="52" s="216" customFormat="1" ht="15.75"/>
    <row r="53" s="216" customFormat="1" ht="15.75"/>
    <row r="54" s="216" customFormat="1" ht="15.75"/>
    <row r="55" s="216" customFormat="1" ht="15.75"/>
    <row r="56" s="216" customFormat="1" ht="15.75"/>
    <row r="57" s="216" customFormat="1" ht="15.75"/>
    <row r="58" s="216" customFormat="1" ht="15.75"/>
    <row r="59" s="216" customFormat="1" ht="15.75"/>
    <row r="60" s="216" customFormat="1" ht="15.75"/>
    <row r="61" s="216" customFormat="1" ht="15.75"/>
    <row r="62" s="216" customFormat="1" ht="15.75"/>
    <row r="63" s="216" customFormat="1" ht="15.75"/>
    <row r="64" s="216" customFormat="1" ht="15.75"/>
    <row r="65" s="216" customFormat="1" ht="15.75"/>
    <row r="66" s="216" customFormat="1" ht="15.75"/>
    <row r="67" s="216" customFormat="1" ht="15.75"/>
    <row r="68" s="216" customFormat="1" ht="15.75"/>
    <row r="69" s="216" customFormat="1" ht="15.75"/>
    <row r="70" s="216" customFormat="1" ht="15.75"/>
    <row r="71" s="216" customFormat="1" ht="15.75"/>
    <row r="72" s="216" customFormat="1" ht="15.75"/>
    <row r="73" s="216" customFormat="1" ht="15.75"/>
    <row r="74" s="216" customFormat="1" ht="15.75"/>
    <row r="75" s="216" customFormat="1" ht="15.75"/>
    <row r="76" s="216" customFormat="1" ht="15.75"/>
    <row r="77" s="216" customFormat="1" ht="15.75"/>
    <row r="78" s="216" customFormat="1" ht="15.75"/>
    <row r="79" s="216" customFormat="1" ht="15.75"/>
    <row r="80" s="216" customFormat="1" ht="15.75"/>
    <row r="81" s="216" customFormat="1" ht="15.75"/>
    <row r="82" s="216" customFormat="1" ht="15.75"/>
    <row r="83" s="216" customFormat="1" ht="15.75"/>
    <row r="84" s="216" customFormat="1" ht="15.75"/>
    <row r="85" s="216" customFormat="1" ht="15.75"/>
    <row r="86" s="216" customFormat="1" ht="15.75"/>
    <row r="87" s="216" customFormat="1" ht="15.75"/>
    <row r="88" s="216" customFormat="1" ht="15.75"/>
    <row r="89" s="216" customFormat="1" ht="15.75"/>
    <row r="90" s="216" customFormat="1" ht="15.75"/>
    <row r="91" s="216" customFormat="1" ht="15.75"/>
    <row r="92" s="216" customFormat="1" ht="15.75"/>
    <row r="93" s="216" customFormat="1" ht="15.75"/>
    <row r="94" s="216" customFormat="1" ht="15.75"/>
    <row r="95" s="216" customFormat="1" ht="15.75"/>
    <row r="96" s="216" customFormat="1" ht="15.75"/>
    <row r="97" s="216" customFormat="1" ht="15.75"/>
    <row r="98" s="216" customFormat="1" ht="15.75"/>
    <row r="99" s="216" customFormat="1" ht="15.75"/>
    <row r="100" s="216" customFormat="1" ht="15.75"/>
    <row r="101" s="216" customFormat="1" ht="15.75"/>
    <row r="102" s="216" customFormat="1" ht="15.75"/>
    <row r="103" s="216" customFormat="1" ht="15.75"/>
    <row r="104" s="216" customFormat="1" ht="15.75"/>
    <row r="105" s="216" customFormat="1" ht="15.75"/>
    <row r="106" s="216" customFormat="1" ht="15.75"/>
    <row r="107" s="216" customFormat="1" ht="15.75"/>
    <row r="108" s="216" customFormat="1" ht="15.75"/>
    <row r="109" s="216" customFormat="1" ht="15.75"/>
    <row r="110" s="216" customFormat="1" ht="15.75"/>
    <row r="111" s="216" customFormat="1" ht="15.75"/>
    <row r="112" s="216" customFormat="1" ht="15.75"/>
    <row r="113" s="216" customFormat="1" ht="15.75"/>
    <row r="114" s="216" customFormat="1" ht="15.75"/>
    <row r="115" s="216" customFormat="1" ht="15.75"/>
    <row r="116" s="216" customFormat="1" ht="15.75"/>
    <row r="117" s="216" customFormat="1" ht="15.75"/>
    <row r="118" s="216" customFormat="1" ht="15.75"/>
    <row r="119" s="216" customFormat="1" ht="15.75"/>
    <row r="120" s="216" customFormat="1" ht="15.75"/>
    <row r="121" s="216" customFormat="1" ht="15.75"/>
    <row r="122" s="216" customFormat="1" ht="15.75"/>
    <row r="123" s="216" customFormat="1" ht="15.75"/>
  </sheetData>
  <mergeCells count="14">
    <mergeCell ref="B5:J5"/>
    <mergeCell ref="D9:F9"/>
    <mergeCell ref="B26:J26"/>
    <mergeCell ref="B27:J27"/>
    <mergeCell ref="B28:J28"/>
    <mergeCell ref="I9:I10"/>
    <mergeCell ref="G9:G10"/>
    <mergeCell ref="B24:J24"/>
    <mergeCell ref="B25:J25"/>
    <mergeCell ref="B9:B10"/>
    <mergeCell ref="C9:C10"/>
    <mergeCell ref="H9:H10"/>
    <mergeCell ref="J9:J10"/>
    <mergeCell ref="B6:J6"/>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2CF37-5FE7-41D9-B760-38A3F015DD76}">
  <dimension ref="B5:L32"/>
  <sheetViews>
    <sheetView showGridLines="0" zoomScale="80" zoomScaleNormal="80" workbookViewId="0">
      <selection activeCell="M26" sqref="M26"/>
    </sheetView>
  </sheetViews>
  <sheetFormatPr baseColWidth="10" defaultRowHeight="18"/>
  <cols>
    <col min="1" max="1" width="11.42578125" style="59"/>
    <col min="2" max="9" width="15.7109375" style="59" customWidth="1"/>
    <col min="10" max="10" width="11.42578125" style="59"/>
    <col min="11" max="11" width="14" style="59" bestFit="1" customWidth="1"/>
    <col min="12" max="16384" width="11.42578125" style="59"/>
  </cols>
  <sheetData>
    <row r="5" spans="2:12" ht="13.5" customHeight="1">
      <c r="B5" s="1682" t="s">
        <v>749</v>
      </c>
      <c r="C5" s="1683"/>
      <c r="D5" s="1683"/>
      <c r="E5" s="1683"/>
      <c r="F5" s="1683"/>
      <c r="G5" s="1683"/>
      <c r="H5" s="1683"/>
      <c r="I5" s="1684"/>
      <c r="L5" s="226"/>
    </row>
    <row r="6" spans="2:12">
      <c r="B6" s="1685"/>
      <c r="C6" s="1686"/>
      <c r="D6" s="1686"/>
      <c r="E6" s="1686"/>
      <c r="F6" s="1686"/>
      <c r="G6" s="1686"/>
      <c r="H6" s="1686"/>
      <c r="I6" s="1687"/>
      <c r="L6" s="226"/>
    </row>
    <row r="7" spans="2:12" s="226" customFormat="1">
      <c r="B7" s="507"/>
      <c r="C7" s="507"/>
      <c r="D7" s="507"/>
      <c r="E7" s="507"/>
      <c r="F7" s="507"/>
      <c r="G7" s="507"/>
      <c r="H7" s="507"/>
      <c r="I7" s="507"/>
    </row>
    <row r="8" spans="2:12" ht="15" customHeight="1">
      <c r="B8" s="1609" t="s">
        <v>7</v>
      </c>
      <c r="C8" s="1611" t="s">
        <v>295</v>
      </c>
      <c r="D8" s="1688" t="s">
        <v>296</v>
      </c>
      <c r="E8" s="1688"/>
      <c r="F8" s="1688"/>
      <c r="G8" s="1611" t="s">
        <v>297</v>
      </c>
      <c r="H8" s="1611" t="s">
        <v>298</v>
      </c>
      <c r="I8" s="1611" t="s">
        <v>299</v>
      </c>
      <c r="L8" s="226"/>
    </row>
    <row r="9" spans="2:12" ht="36">
      <c r="B9" s="1610"/>
      <c r="C9" s="1612"/>
      <c r="D9" s="1370" t="s">
        <v>300</v>
      </c>
      <c r="E9" s="1370" t="s">
        <v>301</v>
      </c>
      <c r="F9" s="1370" t="s">
        <v>302</v>
      </c>
      <c r="G9" s="1612"/>
      <c r="H9" s="1612"/>
      <c r="I9" s="1612"/>
      <c r="L9" s="226"/>
    </row>
    <row r="10" spans="2:12" hidden="1">
      <c r="B10" s="1353">
        <v>2012</v>
      </c>
      <c r="C10" s="1354">
        <v>63933.490554359967</v>
      </c>
      <c r="D10" s="1355">
        <v>40689.379227600002</v>
      </c>
      <c r="E10" s="1354">
        <v>3073.6275999999998</v>
      </c>
      <c r="F10" s="1355">
        <f>D10+E10</f>
        <v>43763.006827600002</v>
      </c>
      <c r="G10" s="1354">
        <v>6290.7443083000007</v>
      </c>
      <c r="H10" s="1354">
        <v>266.32198399999999</v>
      </c>
      <c r="I10" s="1356">
        <v>114253.56367425997</v>
      </c>
    </row>
    <row r="11" spans="2:12" ht="18" customHeight="1">
      <c r="B11" s="1564">
        <v>2013</v>
      </c>
      <c r="C11" s="1354">
        <v>107503.32087960494</v>
      </c>
      <c r="D11" s="1355">
        <v>62806.156583803349</v>
      </c>
      <c r="E11" s="1354">
        <v>5032.9985721001967</v>
      </c>
      <c r="F11" s="1355">
        <f>D11+E11</f>
        <v>67839.155155903543</v>
      </c>
      <c r="G11" s="1354">
        <v>14525.47980662675</v>
      </c>
      <c r="H11" s="1354">
        <v>475.10409623156573</v>
      </c>
      <c r="I11" s="1356">
        <v>190343.05993836682</v>
      </c>
      <c r="K11" s="1385"/>
    </row>
    <row r="12" spans="2:12">
      <c r="B12" s="1564">
        <v>2014</v>
      </c>
      <c r="C12" s="1354">
        <v>125551.132370286</v>
      </c>
      <c r="D12" s="1355">
        <v>45797.854981062403</v>
      </c>
      <c r="E12" s="1354">
        <v>5293.4782612729496</v>
      </c>
      <c r="F12" s="1355">
        <f t="shared" ref="F12:F20" si="0">D12+E12</f>
        <v>51091.333242335349</v>
      </c>
      <c r="G12" s="1354">
        <v>4545.720193310498</v>
      </c>
      <c r="H12" s="1354">
        <v>569.50746186303536</v>
      </c>
      <c r="I12" s="1356">
        <v>181757.69326779491</v>
      </c>
      <c r="K12" s="1385"/>
    </row>
    <row r="13" spans="2:12">
      <c r="B13" s="1564">
        <v>2015</v>
      </c>
      <c r="C13" s="1354">
        <v>123863.57470235856</v>
      </c>
      <c r="D13" s="1355">
        <v>47660.826355475168</v>
      </c>
      <c r="E13" s="1354">
        <v>11685.472582977578</v>
      </c>
      <c r="F13" s="1355">
        <f t="shared" si="0"/>
        <v>59346.298938452746</v>
      </c>
      <c r="G13" s="1354">
        <v>4509.9516837290766</v>
      </c>
      <c r="H13" s="1354">
        <v>725.79280655244668</v>
      </c>
      <c r="I13" s="1356">
        <v>188445.61813109284</v>
      </c>
      <c r="K13" s="1385"/>
    </row>
    <row r="14" spans="2:12">
      <c r="B14" s="1564">
        <v>2016</v>
      </c>
      <c r="C14" s="1354">
        <v>115462.24169610743</v>
      </c>
      <c r="D14" s="1355">
        <v>47025.652698820872</v>
      </c>
      <c r="E14" s="1354">
        <v>17174.533906378627</v>
      </c>
      <c r="F14" s="1355">
        <f t="shared" si="0"/>
        <v>64200.186605199502</v>
      </c>
      <c r="G14" s="1354">
        <v>4742.9476327682887</v>
      </c>
      <c r="H14" s="1354">
        <v>767.37079926421416</v>
      </c>
      <c r="I14" s="1356">
        <v>185172.74673333942</v>
      </c>
      <c r="K14" s="1385"/>
    </row>
    <row r="15" spans="2:12" ht="19.5">
      <c r="B15" s="1545" t="s">
        <v>630</v>
      </c>
      <c r="C15" s="1354">
        <v>111204.94826301251</v>
      </c>
      <c r="D15" s="1355">
        <v>43947.274515852449</v>
      </c>
      <c r="E15" s="1354">
        <v>15915.771786945434</v>
      </c>
      <c r="F15" s="1355">
        <f t="shared" si="0"/>
        <v>59863.046302797884</v>
      </c>
      <c r="G15" s="1354">
        <v>4512.7407144343051</v>
      </c>
      <c r="H15" s="1354">
        <v>786.07441094766216</v>
      </c>
      <c r="I15" s="1356">
        <v>176366.80969119235</v>
      </c>
      <c r="K15" s="1385"/>
    </row>
    <row r="16" spans="2:12" ht="19.5">
      <c r="B16" s="1545" t="s">
        <v>767</v>
      </c>
      <c r="C16" s="1354">
        <v>108289.50713154125</v>
      </c>
      <c r="D16" s="1355">
        <v>41042.24935801277</v>
      </c>
      <c r="E16" s="1354">
        <v>14875.912160600263</v>
      </c>
      <c r="F16" s="1355">
        <f t="shared" si="0"/>
        <v>55918.161518613037</v>
      </c>
      <c r="G16" s="1354">
        <v>4348.7351990236648</v>
      </c>
      <c r="H16" s="1354">
        <v>793.37408687071979</v>
      </c>
      <c r="I16" s="1356">
        <v>169349.77793604866</v>
      </c>
      <c r="K16" s="1385"/>
    </row>
    <row r="17" spans="2:11" ht="19.5">
      <c r="B17" s="1545" t="s">
        <v>768</v>
      </c>
      <c r="C17" s="1354">
        <v>103628.71971464787</v>
      </c>
      <c r="D17" s="1355">
        <v>39589.000642031046</v>
      </c>
      <c r="E17" s="1354">
        <v>14073.168466985528</v>
      </c>
      <c r="F17" s="1355">
        <f t="shared" si="0"/>
        <v>53662.16910901657</v>
      </c>
      <c r="G17" s="1354">
        <v>4119.6286102100512</v>
      </c>
      <c r="H17" s="1354">
        <v>882.91793821763611</v>
      </c>
      <c r="I17" s="1356">
        <v>162293.43537209215</v>
      </c>
      <c r="K17" s="1385"/>
    </row>
    <row r="18" spans="2:11" ht="19.5">
      <c r="B18" s="1545" t="s">
        <v>631</v>
      </c>
      <c r="C18" s="1354">
        <v>109372.87132731412</v>
      </c>
      <c r="D18" s="1355">
        <v>37624.22455401763</v>
      </c>
      <c r="E18" s="1354">
        <v>13236.528194340201</v>
      </c>
      <c r="F18" s="1355">
        <f t="shared" si="0"/>
        <v>50860.752748357831</v>
      </c>
      <c r="G18" s="1354">
        <v>3597.961585272717</v>
      </c>
      <c r="H18" s="1354">
        <v>980.2829104060844</v>
      </c>
      <c r="I18" s="1356">
        <v>164811.86857135076</v>
      </c>
      <c r="K18" s="1385"/>
    </row>
    <row r="19" spans="2:11" ht="19.5">
      <c r="B19" s="1545" t="s">
        <v>769</v>
      </c>
      <c r="C19" s="1354">
        <v>107365.41396370182</v>
      </c>
      <c r="D19" s="1355">
        <v>36870.054216378638</v>
      </c>
      <c r="E19" s="1354">
        <v>12570.958829188723</v>
      </c>
      <c r="F19" s="1355">
        <f t="shared" si="0"/>
        <v>49441.013045567364</v>
      </c>
      <c r="G19" s="1354">
        <v>3524.4893975940477</v>
      </c>
      <c r="H19" s="1354">
        <v>1079.2767967433801</v>
      </c>
      <c r="I19" s="1356">
        <v>161410.19320360661</v>
      </c>
      <c r="K19" s="1385"/>
    </row>
    <row r="20" spans="2:11" ht="19.5">
      <c r="B20" s="1546" t="s">
        <v>632</v>
      </c>
      <c r="C20" s="1358">
        <v>106863.89544843002</v>
      </c>
      <c r="D20" s="1359">
        <v>35071.833865463472</v>
      </c>
      <c r="E20" s="1358">
        <v>11688.249420067288</v>
      </c>
      <c r="F20" s="1359">
        <f t="shared" si="0"/>
        <v>46760.08328553076</v>
      </c>
      <c r="G20" s="1358">
        <v>3421.737299900878</v>
      </c>
      <c r="H20" s="1358">
        <v>1137.0301039892115</v>
      </c>
      <c r="I20" s="1361">
        <v>158182.74613785086</v>
      </c>
      <c r="K20" s="1385"/>
    </row>
    <row r="21" spans="2:11" s="216" customFormat="1" ht="15.75">
      <c r="B21" s="302" t="s">
        <v>238</v>
      </c>
      <c r="C21" s="303"/>
      <c r="D21" s="303"/>
      <c r="E21" s="303"/>
      <c r="F21" s="304"/>
      <c r="G21" s="303"/>
      <c r="H21" s="303"/>
      <c r="I21" s="304"/>
    </row>
    <row r="22" spans="2:11" s="216" customFormat="1" ht="13.5" customHeight="1">
      <c r="B22" s="302" t="s">
        <v>239</v>
      </c>
      <c r="C22" s="303"/>
      <c r="D22" s="303"/>
      <c r="E22" s="303"/>
      <c r="F22" s="304"/>
      <c r="G22" s="303"/>
      <c r="H22" s="303"/>
      <c r="I22" s="304"/>
    </row>
    <row r="23" spans="2:11" s="216" customFormat="1" ht="48.75" customHeight="1">
      <c r="B23" s="1676" t="s">
        <v>303</v>
      </c>
      <c r="C23" s="1676"/>
      <c r="D23" s="1676"/>
      <c r="E23" s="1676"/>
      <c r="F23" s="1676"/>
      <c r="G23" s="1676"/>
      <c r="H23" s="1676"/>
      <c r="I23" s="1676"/>
    </row>
    <row r="24" spans="2:11" s="216" customFormat="1" ht="117" customHeight="1">
      <c r="B24" s="1678" t="s">
        <v>304</v>
      </c>
      <c r="C24" s="1678"/>
      <c r="D24" s="1678"/>
      <c r="E24" s="1678"/>
      <c r="F24" s="1678"/>
      <c r="G24" s="1678"/>
      <c r="H24" s="1678"/>
      <c r="I24" s="1678"/>
    </row>
    <row r="25" spans="2:11" s="216" customFormat="1" ht="21.75" customHeight="1">
      <c r="B25" s="1675" t="s">
        <v>305</v>
      </c>
      <c r="C25" s="1675"/>
      <c r="D25" s="1675"/>
      <c r="E25" s="1675"/>
      <c r="F25" s="1675"/>
      <c r="G25" s="1675"/>
      <c r="H25" s="1675"/>
      <c r="I25" s="1675"/>
    </row>
    <row r="26" spans="2:11" s="216" customFormat="1" ht="34.5" customHeight="1">
      <c r="B26" s="1676" t="s">
        <v>306</v>
      </c>
      <c r="C26" s="1676"/>
      <c r="D26" s="1676"/>
      <c r="E26" s="1676"/>
      <c r="F26" s="1676"/>
      <c r="G26" s="1676"/>
      <c r="H26" s="1676"/>
      <c r="I26" s="1676"/>
    </row>
    <row r="27" spans="2:11" s="216" customFormat="1" ht="33.75" customHeight="1">
      <c r="B27" s="1677" t="s">
        <v>307</v>
      </c>
      <c r="C27" s="1677"/>
      <c r="D27" s="1677"/>
      <c r="E27" s="1677"/>
      <c r="F27" s="1677"/>
      <c r="G27" s="1677"/>
      <c r="H27" s="1677"/>
      <c r="I27" s="1677"/>
    </row>
    <row r="28" spans="2:11" s="216" customFormat="1" ht="15.75">
      <c r="B28" s="305" t="s">
        <v>308</v>
      </c>
      <c r="C28" s="303"/>
      <c r="D28" s="303"/>
      <c r="E28" s="303"/>
      <c r="F28" s="304"/>
      <c r="G28" s="303"/>
      <c r="H28" s="303"/>
      <c r="I28" s="304"/>
    </row>
    <row r="29" spans="2:11" s="216" customFormat="1" ht="15.75">
      <c r="B29" s="305" t="s">
        <v>309</v>
      </c>
      <c r="C29" s="303"/>
      <c r="D29" s="303"/>
      <c r="E29" s="303"/>
      <c r="F29" s="304"/>
      <c r="G29" s="303"/>
      <c r="H29" s="303"/>
      <c r="I29" s="304"/>
    </row>
    <row r="30" spans="2:11" s="216" customFormat="1" ht="15.75">
      <c r="B30" s="305" t="s">
        <v>310</v>
      </c>
    </row>
    <row r="31" spans="2:11" s="216" customFormat="1" ht="15.75"/>
    <row r="32" spans="2:11" s="216" customFormat="1" ht="15.75"/>
  </sheetData>
  <mergeCells count="12">
    <mergeCell ref="B5:I6"/>
    <mergeCell ref="B25:I25"/>
    <mergeCell ref="B26:I26"/>
    <mergeCell ref="B27:I27"/>
    <mergeCell ref="D8:F8"/>
    <mergeCell ref="G8:G9"/>
    <mergeCell ref="B23:I23"/>
    <mergeCell ref="B24:I24"/>
    <mergeCell ref="B8:B9"/>
    <mergeCell ref="C8:C9"/>
    <mergeCell ref="H8:H9"/>
    <mergeCell ref="I8:I9"/>
  </mergeCells>
  <pageMargins left="0.7" right="0.7" top="0.75" bottom="0.75" header="0.3" footer="0.3"/>
  <pageSetup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70C62-F149-4017-8839-5515236F7C6F}">
  <dimension ref="B5:P29"/>
  <sheetViews>
    <sheetView showGridLines="0" workbookViewId="0">
      <selection activeCell="B26" sqref="B26:K26"/>
    </sheetView>
  </sheetViews>
  <sheetFormatPr baseColWidth="10" defaultRowHeight="18"/>
  <cols>
    <col min="1" max="1" width="11.42578125" style="59"/>
    <col min="2" max="8" width="15.7109375" style="59" customWidth="1"/>
    <col min="9" max="9" width="22.28515625" style="59" customWidth="1"/>
    <col min="10" max="16384" width="11.42578125" style="59"/>
  </cols>
  <sheetData>
    <row r="5" spans="2:16">
      <c r="B5" s="1691" t="s">
        <v>673</v>
      </c>
      <c r="C5" s="1692"/>
      <c r="D5" s="1692"/>
      <c r="E5" s="1692"/>
      <c r="F5" s="1692"/>
      <c r="G5" s="1692"/>
      <c r="H5" s="1693"/>
      <c r="J5" s="229"/>
      <c r="P5" s="226"/>
    </row>
    <row r="6" spans="2:16">
      <c r="B6" s="1694" t="s">
        <v>2</v>
      </c>
      <c r="C6" s="1695"/>
      <c r="D6" s="1695"/>
      <c r="E6" s="1695"/>
      <c r="F6" s="1695"/>
      <c r="G6" s="1695"/>
      <c r="H6" s="1696"/>
      <c r="J6" s="229"/>
      <c r="P6" s="226"/>
    </row>
    <row r="7" spans="2:16" s="328" customFormat="1">
      <c r="B7" s="509"/>
      <c r="C7" s="509"/>
      <c r="D7" s="509"/>
      <c r="E7" s="509"/>
      <c r="F7" s="509"/>
      <c r="G7" s="509"/>
      <c r="H7" s="509"/>
      <c r="J7" s="385"/>
    </row>
    <row r="8" spans="2:16" ht="23.25" customHeight="1">
      <c r="B8" s="1370" t="s">
        <v>311</v>
      </c>
      <c r="C8" s="1370" t="s">
        <v>312</v>
      </c>
      <c r="D8" s="1370" t="s">
        <v>313</v>
      </c>
      <c r="E8" s="1370" t="s">
        <v>314</v>
      </c>
      <c r="F8" s="1370" t="s">
        <v>315</v>
      </c>
      <c r="G8" s="1370" t="s">
        <v>316</v>
      </c>
      <c r="H8" s="1370" t="s">
        <v>346</v>
      </c>
      <c r="J8" s="229"/>
      <c r="P8" s="226"/>
    </row>
    <row r="9" spans="2:16" ht="13.5" customHeight="1">
      <c r="B9" s="1386">
        <v>2013</v>
      </c>
      <c r="C9" s="1389">
        <v>69182.631576090091</v>
      </c>
      <c r="D9" s="1389">
        <v>31996.612676156899</v>
      </c>
      <c r="E9" s="1389">
        <v>19922.634465319999</v>
      </c>
      <c r="F9" s="1389">
        <v>866.2</v>
      </c>
      <c r="G9" s="1389">
        <v>121968.07871756698</v>
      </c>
      <c r="H9" s="1362">
        <v>0.71940567328141247</v>
      </c>
      <c r="J9" s="229"/>
      <c r="P9" s="226"/>
    </row>
    <row r="10" spans="2:16">
      <c r="B10" s="1386">
        <v>2014</v>
      </c>
      <c r="C10" s="1389">
        <v>76109.34074164</v>
      </c>
      <c r="D10" s="1389">
        <v>25508.34868327</v>
      </c>
      <c r="E10" s="1389">
        <v>15767.53917417</v>
      </c>
      <c r="F10" s="1389">
        <v>4156.0579908600002</v>
      </c>
      <c r="G10" s="1389">
        <v>121541.28658994001</v>
      </c>
      <c r="H10" s="1362">
        <v>0.67010490616122631</v>
      </c>
      <c r="J10" s="1363"/>
    </row>
    <row r="11" spans="2:16">
      <c r="B11" s="1386">
        <v>2015</v>
      </c>
      <c r="C11" s="1389">
        <v>79753.680569919976</v>
      </c>
      <c r="D11" s="1389">
        <v>28862.844540549995</v>
      </c>
      <c r="E11" s="1389">
        <v>17409.625441460001</v>
      </c>
      <c r="F11" s="1389">
        <v>4045.0348388500006</v>
      </c>
      <c r="G11" s="1389">
        <v>130071.18539077997</v>
      </c>
      <c r="H11" s="1362">
        <v>0.67644595108013317</v>
      </c>
      <c r="J11" s="1363"/>
    </row>
    <row r="12" spans="2:16">
      <c r="B12" s="1386">
        <v>2016</v>
      </c>
      <c r="C12" s="1389">
        <v>78055.652075040009</v>
      </c>
      <c r="D12" s="1389">
        <v>35928.009866339999</v>
      </c>
      <c r="E12" s="1389">
        <v>19592.051141889999</v>
      </c>
      <c r="F12" s="1389">
        <v>1973.2901154700007</v>
      </c>
      <c r="G12" s="1389">
        <v>135549.00319874001</v>
      </c>
      <c r="H12" s="1362">
        <v>0.65297158409939093</v>
      </c>
      <c r="J12" s="1363"/>
    </row>
    <row r="13" spans="2:16" ht="19.5">
      <c r="B13" s="1545" t="s">
        <v>630</v>
      </c>
      <c r="C13" s="1389">
        <v>72013.535669012941</v>
      </c>
      <c r="D13" s="1389">
        <v>43787.221226184454</v>
      </c>
      <c r="E13" s="1389">
        <v>19165.785682109719</v>
      </c>
      <c r="F13" s="1389">
        <v>2656.772805699999</v>
      </c>
      <c r="G13" s="1389">
        <v>137623.31538300711</v>
      </c>
      <c r="H13" s="1362">
        <v>0.61067639063342416</v>
      </c>
      <c r="J13" s="1363"/>
    </row>
    <row r="14" spans="2:16" ht="19.5">
      <c r="B14" s="1545" t="s">
        <v>767</v>
      </c>
      <c r="C14" s="1390">
        <v>72085.701087141511</v>
      </c>
      <c r="D14" s="1390">
        <v>44690.687842034204</v>
      </c>
      <c r="E14" s="1390">
        <v>19688.193877061105</v>
      </c>
      <c r="F14" s="1389">
        <v>2553.1015617600001</v>
      </c>
      <c r="G14" s="1389">
        <v>139017.68436799682</v>
      </c>
      <c r="H14" s="1362">
        <v>0.57500756807039966</v>
      </c>
      <c r="J14" s="1363"/>
    </row>
    <row r="15" spans="2:16" ht="19.5">
      <c r="B15" s="1545" t="s">
        <v>768</v>
      </c>
      <c r="C15" s="1390">
        <v>69410.121550724565</v>
      </c>
      <c r="D15" s="1390">
        <v>49038.398636186881</v>
      </c>
      <c r="E15" s="1390">
        <v>20124.007875301828</v>
      </c>
      <c r="F15" s="1389">
        <v>381.17075499999999</v>
      </c>
      <c r="G15" s="1389">
        <v>138953.69881721327</v>
      </c>
      <c r="H15" s="1362">
        <v>0.55265066681483976</v>
      </c>
      <c r="J15" s="1363"/>
    </row>
    <row r="16" spans="2:16" ht="19.5">
      <c r="B16" s="1545" t="s">
        <v>631</v>
      </c>
      <c r="C16" s="1390">
        <v>70297.287919062874</v>
      </c>
      <c r="D16" s="1390">
        <v>53280.389891733001</v>
      </c>
      <c r="E16" s="1390">
        <v>24319.021591958575</v>
      </c>
      <c r="F16" s="1389">
        <v>0</v>
      </c>
      <c r="G16" s="1389">
        <v>147896.69940275399</v>
      </c>
      <c r="H16" s="1362">
        <v>0.61419394160808394</v>
      </c>
      <c r="J16" s="1363"/>
    </row>
    <row r="17" spans="2:11" ht="19.5">
      <c r="B17" s="1545" t="s">
        <v>769</v>
      </c>
      <c r="C17" s="1390">
        <v>72877.48405040284</v>
      </c>
      <c r="D17" s="1390">
        <v>55559.590038442089</v>
      </c>
      <c r="E17" s="1390">
        <v>22820.818302141703</v>
      </c>
      <c r="F17" s="1389">
        <v>0</v>
      </c>
      <c r="G17" s="1389">
        <v>151257.89239098664</v>
      </c>
      <c r="H17" s="1362">
        <v>0.56845274024427106</v>
      </c>
      <c r="J17" s="1363"/>
    </row>
    <row r="18" spans="2:11" ht="19.5">
      <c r="B18" s="1546" t="s">
        <v>632</v>
      </c>
      <c r="C18" s="1391">
        <v>76440.47800039078</v>
      </c>
      <c r="D18" s="1391">
        <v>57366.31925032381</v>
      </c>
      <c r="E18" s="1391">
        <v>24375.948887136266</v>
      </c>
      <c r="F18" s="1392">
        <v>0</v>
      </c>
      <c r="G18" s="1392">
        <v>158182.74613785086</v>
      </c>
      <c r="H18" s="1364">
        <v>0.53614439390843793</v>
      </c>
      <c r="J18" s="1363"/>
    </row>
    <row r="19" spans="2:11" s="216" customFormat="1" ht="15.75">
      <c r="B19" s="307" t="s">
        <v>155</v>
      </c>
      <c r="C19" s="201"/>
      <c r="D19" s="201"/>
      <c r="E19" s="201"/>
      <c r="F19" s="201"/>
      <c r="G19" s="201"/>
      <c r="H19" s="201"/>
      <c r="J19" s="201"/>
    </row>
    <row r="20" spans="2:11" s="216" customFormat="1" ht="15.75">
      <c r="B20" s="1697" t="s">
        <v>317</v>
      </c>
      <c r="C20" s="1697"/>
      <c r="D20" s="1697"/>
      <c r="E20" s="1697"/>
      <c r="F20" s="1697"/>
      <c r="G20" s="1697"/>
      <c r="H20" s="1697"/>
      <c r="J20" s="201"/>
    </row>
    <row r="21" spans="2:11" s="216" customFormat="1" ht="15.75">
      <c r="B21" s="306" t="s">
        <v>348</v>
      </c>
      <c r="C21" s="201"/>
      <c r="D21" s="201"/>
      <c r="E21" s="201"/>
      <c r="F21" s="201"/>
      <c r="G21" s="201"/>
      <c r="H21" s="201"/>
      <c r="J21" s="201"/>
    </row>
    <row r="22" spans="2:11" s="216" customFormat="1" ht="15.75">
      <c r="B22" s="306" t="s">
        <v>309</v>
      </c>
      <c r="C22" s="201"/>
      <c r="D22" s="201"/>
      <c r="E22" s="201"/>
      <c r="F22" s="201"/>
      <c r="G22" s="201"/>
      <c r="H22" s="201"/>
      <c r="J22" s="201"/>
    </row>
    <row r="23" spans="2:11" s="216" customFormat="1" ht="15.75">
      <c r="B23" s="306" t="s">
        <v>318</v>
      </c>
      <c r="C23" s="201"/>
      <c r="D23" s="201"/>
      <c r="E23" s="201"/>
      <c r="F23" s="201"/>
      <c r="G23" s="201"/>
      <c r="H23" s="201"/>
      <c r="J23" s="201"/>
    </row>
    <row r="24" spans="2:11" s="216" customFormat="1" ht="15.75">
      <c r="B24" s="306" t="s">
        <v>239</v>
      </c>
      <c r="C24" s="201"/>
      <c r="D24" s="201"/>
      <c r="E24" s="201"/>
      <c r="F24" s="201"/>
      <c r="G24" s="201"/>
      <c r="H24" s="201"/>
      <c r="I24" s="201"/>
      <c r="J24" s="201"/>
      <c r="K24" s="201"/>
    </row>
    <row r="25" spans="2:11" s="216" customFormat="1" ht="31.5" customHeight="1">
      <c r="B25" s="1608" t="s">
        <v>303</v>
      </c>
      <c r="C25" s="1608"/>
      <c r="D25" s="1608"/>
      <c r="E25" s="1608"/>
      <c r="F25" s="1608"/>
      <c r="G25" s="1608"/>
      <c r="H25" s="1608"/>
      <c r="I25" s="1608"/>
      <c r="J25" s="1608"/>
      <c r="K25" s="1608"/>
    </row>
    <row r="26" spans="2:11" s="216" customFormat="1" ht="90.75" customHeight="1">
      <c r="B26" s="1698" t="s">
        <v>304</v>
      </c>
      <c r="C26" s="1698"/>
      <c r="D26" s="1698"/>
      <c r="E26" s="1698"/>
      <c r="F26" s="1698"/>
      <c r="G26" s="1698"/>
      <c r="H26" s="1698"/>
      <c r="I26" s="1698"/>
      <c r="J26" s="1698"/>
      <c r="K26" s="1698"/>
    </row>
    <row r="27" spans="2:11" s="216" customFormat="1" ht="20.25" customHeight="1">
      <c r="B27" s="1689" t="s">
        <v>305</v>
      </c>
      <c r="C27" s="1689"/>
      <c r="D27" s="1689"/>
      <c r="E27" s="1689"/>
      <c r="F27" s="1689"/>
      <c r="G27" s="1689"/>
      <c r="H27" s="1689"/>
      <c r="I27" s="1689"/>
      <c r="J27" s="1689"/>
      <c r="K27" s="1689"/>
    </row>
    <row r="28" spans="2:11" s="216" customFormat="1" ht="36" customHeight="1">
      <c r="B28" s="1690" t="s">
        <v>306</v>
      </c>
      <c r="C28" s="1690"/>
      <c r="D28" s="1690"/>
      <c r="E28" s="1690"/>
      <c r="F28" s="1690"/>
      <c r="G28" s="1690"/>
      <c r="H28" s="1690"/>
      <c r="I28" s="1690"/>
      <c r="J28" s="1690"/>
      <c r="K28" s="1690"/>
    </row>
    <row r="29" spans="2:11" s="216" customFormat="1" ht="15.75"/>
  </sheetData>
  <mergeCells count="7">
    <mergeCell ref="B27:K27"/>
    <mergeCell ref="B28:K28"/>
    <mergeCell ref="B5:H5"/>
    <mergeCell ref="B6:H6"/>
    <mergeCell ref="B20:H20"/>
    <mergeCell ref="B25:K25"/>
    <mergeCell ref="B26:K26"/>
  </mergeCell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E21A8-3F57-4835-84DC-10A000EE036A}">
  <dimension ref="B5:O70"/>
  <sheetViews>
    <sheetView showGridLines="0" workbookViewId="0">
      <selection activeCell="I19" sqref="I19"/>
    </sheetView>
  </sheetViews>
  <sheetFormatPr baseColWidth="10" defaultRowHeight="18"/>
  <cols>
    <col min="1" max="2" width="11.42578125" style="59"/>
    <col min="3" max="6" width="16.7109375" style="59" customWidth="1"/>
    <col min="7" max="7" width="25.42578125" style="59" customWidth="1"/>
    <col min="8" max="16384" width="11.42578125" style="59"/>
  </cols>
  <sheetData>
    <row r="5" spans="2:15">
      <c r="B5" s="1691" t="s">
        <v>672</v>
      </c>
      <c r="C5" s="1692"/>
      <c r="D5" s="1692"/>
      <c r="E5" s="1692"/>
      <c r="F5" s="1692"/>
      <c r="G5" s="1693"/>
      <c r="O5" s="226"/>
    </row>
    <row r="6" spans="2:15">
      <c r="B6" s="1699" t="s">
        <v>575</v>
      </c>
      <c r="C6" s="1700"/>
      <c r="D6" s="1700"/>
      <c r="E6" s="1700"/>
      <c r="F6" s="1700"/>
      <c r="G6" s="1701"/>
      <c r="O6" s="226"/>
    </row>
    <row r="7" spans="2:15" s="328" customFormat="1">
      <c r="B7" s="509"/>
      <c r="C7" s="509"/>
      <c r="D7" s="509"/>
      <c r="E7" s="509"/>
      <c r="F7" s="509"/>
      <c r="G7" s="509"/>
    </row>
    <row r="8" spans="2:15" ht="25.5" customHeight="1">
      <c r="B8" s="1373" t="s">
        <v>311</v>
      </c>
      <c r="C8" s="1371" t="s">
        <v>312</v>
      </c>
      <c r="D8" s="1371" t="s">
        <v>313</v>
      </c>
      <c r="E8" s="1371" t="s">
        <v>314</v>
      </c>
      <c r="F8" s="1371" t="s">
        <v>315</v>
      </c>
      <c r="G8" s="1372" t="s">
        <v>316</v>
      </c>
      <c r="O8" s="226"/>
    </row>
    <row r="9" spans="2:15">
      <c r="B9" s="1386">
        <v>2013</v>
      </c>
      <c r="C9" s="1389">
        <v>107966.23122411309</v>
      </c>
      <c r="D9" s="1389">
        <v>49933.828822092059</v>
      </c>
      <c r="E9" s="1389">
        <v>31091.210471091876</v>
      </c>
      <c r="F9" s="1389">
        <v>1351.7894210697807</v>
      </c>
      <c r="G9" s="1362">
        <v>0.71940567328141258</v>
      </c>
      <c r="O9" s="226"/>
    </row>
    <row r="10" spans="2:15">
      <c r="B10" s="1386">
        <v>2014</v>
      </c>
      <c r="C10" s="1389">
        <v>113816.94728972932</v>
      </c>
      <c r="D10" s="1389">
        <v>38146.203202406272</v>
      </c>
      <c r="E10" s="1389">
        <v>23579.407699341726</v>
      </c>
      <c r="F10" s="1389">
        <v>6215.1350763175478</v>
      </c>
      <c r="G10" s="1362">
        <v>0.67010490616122631</v>
      </c>
    </row>
    <row r="11" spans="2:15">
      <c r="B11" s="1386">
        <v>2015</v>
      </c>
      <c r="C11" s="1389">
        <v>115546.20331993711</v>
      </c>
      <c r="D11" s="1389">
        <v>41816.152932908743</v>
      </c>
      <c r="E11" s="1389">
        <v>25222.862526316952</v>
      </c>
      <c r="F11" s="1389">
        <v>5860.3993519299993</v>
      </c>
      <c r="G11" s="1362">
        <v>0.67644595108013295</v>
      </c>
    </row>
    <row r="12" spans="2:15">
      <c r="B12" s="1386">
        <v>2016</v>
      </c>
      <c r="C12" s="1389">
        <v>106631.3964080217</v>
      </c>
      <c r="D12" s="1389">
        <v>49081.056404806819</v>
      </c>
      <c r="E12" s="1389">
        <v>26764.59316166741</v>
      </c>
      <c r="F12" s="1389">
        <v>2695.7007588435381</v>
      </c>
      <c r="G12" s="1362">
        <v>0.65297158409939082</v>
      </c>
    </row>
    <row r="13" spans="2:15" ht="19.5">
      <c r="B13" s="1387" t="s">
        <v>630</v>
      </c>
      <c r="C13" s="1389">
        <v>92286.670359453594</v>
      </c>
      <c r="D13" s="1389">
        <v>56114.129291337733</v>
      </c>
      <c r="E13" s="1389">
        <v>24561.306829236517</v>
      </c>
      <c r="F13" s="1389">
        <v>3404.7032111644839</v>
      </c>
      <c r="G13" s="1362">
        <v>0.61067639063342394</v>
      </c>
    </row>
    <row r="14" spans="2:15" ht="19.5">
      <c r="B14" s="1387" t="s">
        <v>767</v>
      </c>
      <c r="C14" s="1389">
        <v>87813.989471702953</v>
      </c>
      <c r="D14" s="1389">
        <v>54441.692769269503</v>
      </c>
      <c r="E14" s="1389">
        <v>23983.936117193254</v>
      </c>
      <c r="F14" s="1389">
        <v>3110.1595778829565</v>
      </c>
      <c r="G14" s="1362">
        <v>0.57500756807039966</v>
      </c>
    </row>
    <row r="15" spans="2:15" ht="19.5">
      <c r="B15" s="1387" t="s">
        <v>768</v>
      </c>
      <c r="C15" s="1389">
        <v>81068.781701737025</v>
      </c>
      <c r="D15" s="1389">
        <v>57275.26685188889</v>
      </c>
      <c r="E15" s="1389">
        <v>23504.191679229963</v>
      </c>
      <c r="F15" s="1389">
        <v>445.19513923627051</v>
      </c>
      <c r="G15" s="1362">
        <v>0.55265066681483976</v>
      </c>
    </row>
    <row r="16" spans="2:15" ht="19.5">
      <c r="B16" s="1387" t="s">
        <v>631</v>
      </c>
      <c r="C16" s="1389">
        <v>78337.295045971914</v>
      </c>
      <c r="D16" s="1389">
        <v>59374.148657323465</v>
      </c>
      <c r="E16" s="1389">
        <v>27100.424868055383</v>
      </c>
      <c r="F16" s="1389">
        <v>0</v>
      </c>
      <c r="G16" s="1362">
        <v>0.61419394160808582</v>
      </c>
    </row>
    <row r="17" spans="2:10" ht="19.5">
      <c r="B17" s="1387" t="s">
        <v>769</v>
      </c>
      <c r="C17" s="1389">
        <v>77768.958662743098</v>
      </c>
      <c r="D17" s="1389">
        <v>59288.702365606317</v>
      </c>
      <c r="E17" s="1389">
        <v>24352.532175257205</v>
      </c>
      <c r="F17" s="1389">
        <v>0</v>
      </c>
      <c r="G17" s="1362">
        <v>0.56845274024427106</v>
      </c>
    </row>
    <row r="18" spans="2:10" ht="19.5">
      <c r="B18" s="1388" t="s">
        <v>632</v>
      </c>
      <c r="C18" s="1392">
        <v>76440.47800039078</v>
      </c>
      <c r="D18" s="1392">
        <v>57366.31925032381</v>
      </c>
      <c r="E18" s="1392">
        <v>24375.948887136266</v>
      </c>
      <c r="F18" s="1392">
        <v>0</v>
      </c>
      <c r="G18" s="1364">
        <v>0.53614439390843793</v>
      </c>
    </row>
    <row r="19" spans="2:10" s="216" customFormat="1" ht="15.75">
      <c r="B19" s="307" t="s">
        <v>155</v>
      </c>
      <c r="C19" s="201"/>
      <c r="D19" s="201"/>
      <c r="E19" s="201"/>
      <c r="F19" s="201"/>
      <c r="G19" s="201"/>
      <c r="I19" s="201"/>
    </row>
    <row r="20" spans="2:10" s="216" customFormat="1" ht="31.5" customHeight="1">
      <c r="B20" s="1697" t="s">
        <v>317</v>
      </c>
      <c r="C20" s="1697"/>
      <c r="D20" s="1697"/>
      <c r="E20" s="1697"/>
      <c r="F20" s="1697"/>
      <c r="G20" s="1697"/>
      <c r="I20" s="201"/>
    </row>
    <row r="21" spans="2:10" s="216" customFormat="1" ht="15.75">
      <c r="B21" s="306" t="s">
        <v>348</v>
      </c>
      <c r="C21" s="201"/>
      <c r="D21" s="201"/>
      <c r="E21" s="201"/>
      <c r="F21" s="201"/>
      <c r="G21" s="201"/>
      <c r="I21" s="201"/>
    </row>
    <row r="22" spans="2:10" s="216" customFormat="1" ht="15.75">
      <c r="B22" s="306" t="s">
        <v>309</v>
      </c>
      <c r="C22" s="201"/>
      <c r="D22" s="201"/>
      <c r="E22" s="201"/>
      <c r="F22" s="201"/>
      <c r="G22" s="201"/>
      <c r="I22" s="201"/>
    </row>
    <row r="23" spans="2:10" s="216" customFormat="1" ht="15.75">
      <c r="B23" s="306" t="s">
        <v>318</v>
      </c>
      <c r="C23" s="201"/>
      <c r="D23" s="201"/>
      <c r="E23" s="201"/>
      <c r="F23" s="201"/>
      <c r="G23" s="201"/>
      <c r="I23" s="201"/>
    </row>
    <row r="24" spans="2:10" s="216" customFormat="1" ht="15.75">
      <c r="B24" s="306" t="s">
        <v>239</v>
      </c>
      <c r="C24" s="201"/>
      <c r="D24" s="201"/>
      <c r="E24" s="201"/>
      <c r="F24" s="201"/>
      <c r="G24" s="201"/>
      <c r="H24" s="201"/>
      <c r="I24" s="201"/>
      <c r="J24" s="201"/>
    </row>
    <row r="25" spans="2:10" s="216" customFormat="1" ht="37.5" customHeight="1">
      <c r="B25" s="1608" t="s">
        <v>303</v>
      </c>
      <c r="C25" s="1608"/>
      <c r="D25" s="1608"/>
      <c r="E25" s="1608"/>
      <c r="F25" s="1608"/>
      <c r="G25" s="1608"/>
      <c r="H25" s="1608"/>
      <c r="I25" s="1608"/>
      <c r="J25" s="1608"/>
    </row>
    <row r="26" spans="2:10" s="216" customFormat="1" ht="116.25" customHeight="1">
      <c r="B26" s="1698" t="s">
        <v>304</v>
      </c>
      <c r="C26" s="1698"/>
      <c r="D26" s="1698"/>
      <c r="E26" s="1698"/>
      <c r="F26" s="1698"/>
      <c r="G26" s="1698"/>
      <c r="H26" s="1698"/>
      <c r="I26" s="1698"/>
      <c r="J26" s="1698"/>
    </row>
    <row r="27" spans="2:10" s="216" customFormat="1" ht="15.75">
      <c r="B27" s="1689" t="s">
        <v>305</v>
      </c>
      <c r="C27" s="1689"/>
      <c r="D27" s="1689"/>
      <c r="E27" s="1689"/>
      <c r="F27" s="1689"/>
      <c r="G27" s="1689"/>
      <c r="H27" s="1689"/>
      <c r="I27" s="1689"/>
      <c r="J27" s="1689"/>
    </row>
    <row r="28" spans="2:10" s="216" customFormat="1" ht="30.75" customHeight="1">
      <c r="B28" s="1690" t="s">
        <v>306</v>
      </c>
      <c r="C28" s="1690"/>
      <c r="D28" s="1690"/>
      <c r="E28" s="1690"/>
      <c r="F28" s="1690"/>
      <c r="G28" s="1690"/>
      <c r="H28" s="1690"/>
      <c r="I28" s="1690"/>
      <c r="J28" s="1690"/>
    </row>
    <row r="29" spans="2:10" s="216" customFormat="1" ht="15.75"/>
    <row r="30" spans="2:10" s="216" customFormat="1" ht="15.75"/>
    <row r="31" spans="2:10" s="216" customFormat="1" ht="15.75"/>
    <row r="32" spans="2:10" s="216" customFormat="1" ht="15.75"/>
    <row r="33" s="216" customFormat="1" ht="15.75"/>
    <row r="34" s="216" customFormat="1" ht="15.75"/>
    <row r="35" s="216" customFormat="1" ht="15.75"/>
    <row r="36" s="216" customFormat="1" ht="15.75"/>
    <row r="37" s="216" customFormat="1" ht="15.75"/>
    <row r="38" s="216" customFormat="1" ht="15.75"/>
    <row r="39" s="216" customFormat="1" ht="15.75"/>
    <row r="40" s="216" customFormat="1" ht="15.75"/>
    <row r="41" s="216" customFormat="1" ht="15.75"/>
    <row r="42" s="216" customFormat="1" ht="15.75"/>
    <row r="43" s="216" customFormat="1" ht="15.75"/>
    <row r="44" s="216" customFormat="1" ht="15.75"/>
    <row r="45" s="216" customFormat="1" ht="15.75"/>
    <row r="46" s="216" customFormat="1" ht="15.75"/>
    <row r="47" s="216" customFormat="1" ht="15.75"/>
    <row r="48" s="216" customFormat="1" ht="15.75"/>
    <row r="49" s="216" customFormat="1" ht="15.75"/>
    <row r="50" s="216" customFormat="1" ht="15.75"/>
    <row r="51" s="216" customFormat="1" ht="15.75"/>
    <row r="52" s="216" customFormat="1" ht="15.75"/>
    <row r="53" s="216" customFormat="1" ht="15.75"/>
    <row r="54" s="216" customFormat="1" ht="15.75"/>
    <row r="55" s="216" customFormat="1" ht="15.75"/>
    <row r="56" s="216" customFormat="1" ht="15.75"/>
    <row r="57" s="216" customFormat="1" ht="15.75"/>
    <row r="58" s="216" customFormat="1" ht="15.75"/>
    <row r="59" s="216" customFormat="1" ht="15.75"/>
    <row r="60" s="216" customFormat="1" ht="15.75"/>
    <row r="61" s="216" customFormat="1" ht="15.75"/>
    <row r="62" s="216" customFormat="1" ht="15.75"/>
    <row r="63" s="216" customFormat="1" ht="15.75"/>
    <row r="64" s="216" customFormat="1" ht="15.75"/>
    <row r="65" s="216" customFormat="1" ht="15.75"/>
    <row r="66" s="216" customFormat="1" ht="15.75"/>
    <row r="67" s="216" customFormat="1" ht="15.75"/>
    <row r="68" s="216" customFormat="1" ht="15.75"/>
    <row r="69" s="216" customFormat="1" ht="15.75"/>
    <row r="70" s="216" customFormat="1" ht="15.75"/>
  </sheetData>
  <mergeCells count="7">
    <mergeCell ref="B27:J27"/>
    <mergeCell ref="B28:J28"/>
    <mergeCell ref="B5:G5"/>
    <mergeCell ref="B6:G6"/>
    <mergeCell ref="B20:G20"/>
    <mergeCell ref="B25:J25"/>
    <mergeCell ref="B26:J2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AFE1F-D464-4765-A441-561F691C135F}">
  <dimension ref="B5:O43"/>
  <sheetViews>
    <sheetView showGridLines="0" topLeftCell="A19" workbookViewId="0">
      <selection activeCell="G19" sqref="G19"/>
    </sheetView>
  </sheetViews>
  <sheetFormatPr baseColWidth="10" defaultRowHeight="18"/>
  <cols>
    <col min="1" max="1" width="11.42578125" style="59"/>
    <col min="2" max="2" width="7.85546875" style="59" customWidth="1"/>
    <col min="3" max="3" width="26.28515625" style="59" customWidth="1"/>
    <col min="4" max="13" width="16.85546875" style="59" customWidth="1"/>
    <col min="14" max="16384" width="11.42578125" style="59"/>
  </cols>
  <sheetData>
    <row r="5" spans="2:15" s="66" customFormat="1">
      <c r="B5" s="417" t="s">
        <v>383</v>
      </c>
      <c r="C5" s="418"/>
      <c r="D5" s="418"/>
      <c r="E5" s="418"/>
      <c r="F5" s="418"/>
      <c r="G5" s="418"/>
      <c r="H5" s="418"/>
      <c r="I5" s="418"/>
      <c r="J5" s="418"/>
      <c r="K5" s="418"/>
      <c r="L5" s="418"/>
      <c r="M5" s="419"/>
      <c r="O5" s="195"/>
    </row>
    <row r="6" spans="2:15" s="66" customFormat="1">
      <c r="B6" s="420" t="s">
        <v>748</v>
      </c>
      <c r="C6" s="421"/>
      <c r="D6" s="421"/>
      <c r="E6" s="421"/>
      <c r="F6" s="421"/>
      <c r="G6" s="421"/>
      <c r="H6" s="421"/>
      <c r="I6" s="421"/>
      <c r="J6" s="421"/>
      <c r="K6" s="421"/>
      <c r="L6" s="421"/>
      <c r="M6" s="416"/>
      <c r="O6" s="195"/>
    </row>
    <row r="7" spans="2:15" s="327" customFormat="1">
      <c r="B7" s="398"/>
      <c r="C7" s="414"/>
      <c r="D7" s="415"/>
      <c r="E7" s="415"/>
      <c r="F7" s="415"/>
      <c r="G7" s="415"/>
      <c r="H7" s="415"/>
      <c r="I7" s="415"/>
      <c r="J7" s="415"/>
      <c r="K7" s="415"/>
      <c r="L7" s="415"/>
      <c r="M7" s="415"/>
    </row>
    <row r="8" spans="2:15" s="66" customFormat="1" ht="13.5" customHeight="1">
      <c r="B8" s="1586" t="s">
        <v>140</v>
      </c>
      <c r="C8" s="1587"/>
      <c r="D8" s="435"/>
      <c r="E8" s="435"/>
      <c r="F8" s="435"/>
      <c r="G8" s="435"/>
      <c r="H8" s="435"/>
      <c r="I8" s="371"/>
      <c r="J8" s="371"/>
      <c r="K8" s="371"/>
      <c r="L8" s="371"/>
      <c r="M8" s="373"/>
      <c r="O8" s="195"/>
    </row>
    <row r="9" spans="2:15" s="66" customFormat="1" ht="13.5" customHeight="1">
      <c r="B9" s="1593" t="s">
        <v>167</v>
      </c>
      <c r="C9" s="1590"/>
      <c r="D9" s="1417">
        <v>2013</v>
      </c>
      <c r="E9" s="1417">
        <v>2014</v>
      </c>
      <c r="F9" s="1417">
        <v>2015</v>
      </c>
      <c r="G9" s="1417">
        <v>2016</v>
      </c>
      <c r="H9" s="1549" t="s">
        <v>793</v>
      </c>
      <c r="I9" s="1550" t="s">
        <v>794</v>
      </c>
      <c r="J9" s="1550" t="s">
        <v>795</v>
      </c>
      <c r="K9" s="1550" t="s">
        <v>796</v>
      </c>
      <c r="L9" s="1550" t="s">
        <v>797</v>
      </c>
      <c r="M9" s="1551" t="s">
        <v>798</v>
      </c>
      <c r="O9" s="195"/>
    </row>
    <row r="10" spans="2:15" s="66" customFormat="1">
      <c r="B10" s="356" t="s">
        <v>142</v>
      </c>
      <c r="C10" s="404"/>
      <c r="D10" s="331"/>
      <c r="E10" s="331"/>
      <c r="F10" s="331"/>
      <c r="G10" s="331"/>
      <c r="H10" s="342"/>
      <c r="I10" s="342"/>
      <c r="J10" s="342"/>
      <c r="K10" s="342"/>
      <c r="L10" s="342"/>
      <c r="M10" s="405"/>
      <c r="O10" s="195"/>
    </row>
    <row r="11" spans="2:15" s="66" customFormat="1">
      <c r="B11" s="363"/>
      <c r="C11" s="334" t="s">
        <v>168</v>
      </c>
      <c r="D11" s="335">
        <v>1178387.3370059587</v>
      </c>
      <c r="E11" s="335">
        <v>1028854.1723525993</v>
      </c>
      <c r="F11" s="335">
        <v>1135042.3564279417</v>
      </c>
      <c r="G11" s="335">
        <v>1415517.7694163232</v>
      </c>
      <c r="H11" s="335">
        <v>1241036.8530760712</v>
      </c>
      <c r="I11" s="335">
        <v>1109988.8852214341</v>
      </c>
      <c r="J11" s="335">
        <v>1056070.3521414585</v>
      </c>
      <c r="K11" s="335">
        <v>999166.71989787626</v>
      </c>
      <c r="L11" s="335">
        <v>972439.33282503951</v>
      </c>
      <c r="M11" s="358">
        <v>913557.18389266427</v>
      </c>
    </row>
    <row r="12" spans="2:15" s="66" customFormat="1">
      <c r="B12" s="367"/>
      <c r="C12" s="334" t="s">
        <v>169</v>
      </c>
      <c r="D12" s="335">
        <v>4069189.048765006</v>
      </c>
      <c r="E12" s="335">
        <v>3385089.8093501818</v>
      </c>
      <c r="F12" s="335">
        <v>3976781.661451912</v>
      </c>
      <c r="G12" s="335">
        <v>4070548.2749345116</v>
      </c>
      <c r="H12" s="335">
        <v>3568800.4280596091</v>
      </c>
      <c r="I12" s="335">
        <v>3191950.9875157969</v>
      </c>
      <c r="J12" s="335">
        <v>3036899.6016853</v>
      </c>
      <c r="K12" s="335">
        <v>2873264.0846531596</v>
      </c>
      <c r="L12" s="335">
        <v>2796405.1983195022</v>
      </c>
      <c r="M12" s="358">
        <v>2627080.1393624893</v>
      </c>
    </row>
    <row r="13" spans="2:15" s="66" customFormat="1">
      <c r="B13" s="357"/>
      <c r="C13" s="334" t="s">
        <v>170</v>
      </c>
      <c r="D13" s="335">
        <v>22235016.698736686</v>
      </c>
      <c r="E13" s="335">
        <v>15915177.201264247</v>
      </c>
      <c r="F13" s="335">
        <v>16392517.368859341</v>
      </c>
      <c r="G13" s="335">
        <v>18210475.547957998</v>
      </c>
      <c r="H13" s="335">
        <v>15965798.349797757</v>
      </c>
      <c r="I13" s="335">
        <v>14279881.107508045</v>
      </c>
      <c r="J13" s="335">
        <v>13586225.295162058</v>
      </c>
      <c r="K13" s="335">
        <v>12854166.520662155</v>
      </c>
      <c r="L13" s="335">
        <v>12510321.717533054</v>
      </c>
      <c r="M13" s="358">
        <v>11752809.550245753</v>
      </c>
    </row>
    <row r="14" spans="2:15" s="66" customFormat="1">
      <c r="B14" s="363" t="s">
        <v>147</v>
      </c>
      <c r="C14" s="338"/>
      <c r="D14" s="361">
        <v>27482593.084507652</v>
      </c>
      <c r="E14" s="361">
        <v>20329121.182967026</v>
      </c>
      <c r="F14" s="361">
        <v>21504341.386739194</v>
      </c>
      <c r="G14" s="361">
        <v>23696541.592308834</v>
      </c>
      <c r="H14" s="361">
        <v>20775635.630933441</v>
      </c>
      <c r="I14" s="361">
        <v>18581820.980245277</v>
      </c>
      <c r="J14" s="361">
        <v>17679195.248988815</v>
      </c>
      <c r="K14" s="361">
        <v>16726597.32521319</v>
      </c>
      <c r="L14" s="361">
        <v>16279166.248677595</v>
      </c>
      <c r="M14" s="362">
        <v>15293446.873500906</v>
      </c>
    </row>
    <row r="15" spans="2:15" s="66" customFormat="1">
      <c r="B15" s="357"/>
      <c r="C15" s="334"/>
      <c r="D15" s="335"/>
      <c r="E15" s="335"/>
      <c r="F15" s="335"/>
      <c r="G15" s="335"/>
      <c r="H15" s="335"/>
      <c r="I15" s="335"/>
      <c r="J15" s="335"/>
      <c r="K15" s="335"/>
      <c r="L15" s="335"/>
      <c r="M15" s="358">
        <v>0</v>
      </c>
    </row>
    <row r="16" spans="2:15" s="66" customFormat="1">
      <c r="B16" s="363" t="s">
        <v>143</v>
      </c>
      <c r="C16" s="334"/>
      <c r="D16" s="335"/>
      <c r="E16" s="335"/>
      <c r="F16" s="335"/>
      <c r="G16" s="335"/>
      <c r="H16" s="335"/>
      <c r="I16" s="335"/>
      <c r="J16" s="335"/>
      <c r="K16" s="335"/>
      <c r="L16" s="335"/>
      <c r="M16" s="358">
        <v>0</v>
      </c>
    </row>
    <row r="17" spans="2:13" s="66" customFormat="1">
      <c r="B17" s="357"/>
      <c r="C17" s="334" t="s">
        <v>168</v>
      </c>
      <c r="D17" s="335">
        <v>17511370.133930333</v>
      </c>
      <c r="E17" s="335">
        <v>12787462.003016435</v>
      </c>
      <c r="F17" s="335">
        <v>12637698.143977391</v>
      </c>
      <c r="G17" s="335">
        <v>10595909.890142474</v>
      </c>
      <c r="H17" s="335">
        <v>9096175.3977826182</v>
      </c>
      <c r="I17" s="335">
        <v>8783503.1944849137</v>
      </c>
      <c r="J17" s="335">
        <v>7994496.0933757499</v>
      </c>
      <c r="K17" s="335">
        <v>7769997.3889831221</v>
      </c>
      <c r="L17" s="335">
        <v>7742835.4793068273</v>
      </c>
      <c r="M17" s="358">
        <v>7683270.8033828679</v>
      </c>
    </row>
    <row r="18" spans="2:13" s="66" customFormat="1">
      <c r="B18" s="367"/>
      <c r="C18" s="334" t="s">
        <v>169</v>
      </c>
      <c r="D18" s="335">
        <v>14509181.84924075</v>
      </c>
      <c r="E18" s="335">
        <v>10462678.390247615</v>
      </c>
      <c r="F18" s="335">
        <v>10032610.199705789</v>
      </c>
      <c r="G18" s="335">
        <v>7863024.5317971017</v>
      </c>
      <c r="H18" s="335">
        <v>6750099.9007959906</v>
      </c>
      <c r="I18" s="335">
        <v>6518071.7663147673</v>
      </c>
      <c r="J18" s="335">
        <v>5932564.5039743129</v>
      </c>
      <c r="K18" s="335">
        <v>5765968.2570924731</v>
      </c>
      <c r="L18" s="335">
        <v>5745811.9171151156</v>
      </c>
      <c r="M18" s="358">
        <v>5701610.0965188155</v>
      </c>
    </row>
    <row r="19" spans="2:13" s="66" customFormat="1">
      <c r="B19" s="357"/>
      <c r="C19" s="334" t="s">
        <v>170</v>
      </c>
      <c r="D19" s="335">
        <v>13109441.4574733</v>
      </c>
      <c r="E19" s="335">
        <v>13545382.79905167</v>
      </c>
      <c r="F19" s="335">
        <v>12131623.062726796</v>
      </c>
      <c r="G19" s="335">
        <v>9672444.2790635303</v>
      </c>
      <c r="H19" s="335">
        <v>8303416.1860409975</v>
      </c>
      <c r="I19" s="335">
        <v>8017994.3114342093</v>
      </c>
      <c r="J19" s="335">
        <v>7297751.5667914255</v>
      </c>
      <c r="K19" s="335">
        <v>7092818.6038393918</v>
      </c>
      <c r="L19" s="335">
        <v>7068023.9367857082</v>
      </c>
      <c r="M19" s="358">
        <v>7013650.5026164576</v>
      </c>
    </row>
    <row r="20" spans="2:13" s="66" customFormat="1">
      <c r="B20" s="363" t="s">
        <v>148</v>
      </c>
      <c r="C20" s="338"/>
      <c r="D20" s="361">
        <v>45129993.440644383</v>
      </c>
      <c r="E20" s="361">
        <v>36795523.19231572</v>
      </c>
      <c r="F20" s="361">
        <v>34801931.406409971</v>
      </c>
      <c r="G20" s="361">
        <v>28131378.701003104</v>
      </c>
      <c r="H20" s="361">
        <v>24149691.484619606</v>
      </c>
      <c r="I20" s="361">
        <v>23319569.272233892</v>
      </c>
      <c r="J20" s="361">
        <v>21224812.164141487</v>
      </c>
      <c r="K20" s="361">
        <v>20628784.249914989</v>
      </c>
      <c r="L20" s="361">
        <v>20556671.333207652</v>
      </c>
      <c r="M20" s="362">
        <v>20398531.402518142</v>
      </c>
    </row>
    <row r="21" spans="2:13" s="66" customFormat="1">
      <c r="B21" s="357"/>
      <c r="C21" s="334"/>
      <c r="D21" s="335"/>
      <c r="E21" s="335"/>
      <c r="F21" s="335"/>
      <c r="G21" s="335"/>
      <c r="H21" s="335"/>
      <c r="I21" s="335"/>
      <c r="J21" s="335"/>
      <c r="K21" s="335"/>
      <c r="L21" s="335"/>
      <c r="M21" s="358">
        <v>0</v>
      </c>
    </row>
    <row r="22" spans="2:13" s="66" customFormat="1">
      <c r="B22" s="363" t="s">
        <v>144</v>
      </c>
      <c r="C22" s="334"/>
      <c r="D22" s="335"/>
      <c r="E22" s="335"/>
      <c r="F22" s="335"/>
      <c r="G22" s="335"/>
      <c r="H22" s="335"/>
      <c r="I22" s="335"/>
      <c r="J22" s="335"/>
      <c r="K22" s="335"/>
      <c r="L22" s="335"/>
      <c r="M22" s="358">
        <v>0</v>
      </c>
    </row>
    <row r="23" spans="2:13" s="66" customFormat="1">
      <c r="B23" s="357"/>
      <c r="C23" s="334" t="s">
        <v>168</v>
      </c>
      <c r="D23" s="335">
        <v>14342283.902942285</v>
      </c>
      <c r="E23" s="335">
        <v>22488913.632452365</v>
      </c>
      <c r="F23" s="335">
        <v>22982384.867795844</v>
      </c>
      <c r="G23" s="335">
        <v>20423647.940395858</v>
      </c>
      <c r="H23" s="335">
        <v>17611488.162624218</v>
      </c>
      <c r="I23" s="335">
        <v>17073249.099239901</v>
      </c>
      <c r="J23" s="335">
        <v>15643583.467775693</v>
      </c>
      <c r="K23" s="335">
        <v>15189279.92359795</v>
      </c>
      <c r="L23" s="335">
        <v>15155565.225036399</v>
      </c>
      <c r="M23" s="358">
        <v>15081159.750603849</v>
      </c>
    </row>
    <row r="24" spans="2:13" s="66" customFormat="1">
      <c r="B24" s="367"/>
      <c r="C24" s="334" t="s">
        <v>169</v>
      </c>
      <c r="D24" s="335">
        <v>15710343.268977622</v>
      </c>
      <c r="E24" s="335">
        <v>17969022.164891195</v>
      </c>
      <c r="F24" s="335">
        <v>19285427.010282204</v>
      </c>
      <c r="G24" s="335">
        <v>19403014.242797099</v>
      </c>
      <c r="H24" s="335">
        <v>16731386.902746761</v>
      </c>
      <c r="I24" s="335">
        <v>16220045.332261717</v>
      </c>
      <c r="J24" s="335">
        <v>14861824.573135184</v>
      </c>
      <c r="K24" s="335">
        <v>14430224.000898572</v>
      </c>
      <c r="L24" s="335">
        <v>14398194.131489808</v>
      </c>
      <c r="M24" s="358">
        <v>14327506.931809807</v>
      </c>
    </row>
    <row r="25" spans="2:13" s="66" customFormat="1">
      <c r="B25" s="357"/>
      <c r="C25" s="334" t="s">
        <v>170</v>
      </c>
      <c r="D25" s="335">
        <v>4250261.0916175246</v>
      </c>
      <c r="E25" s="335">
        <v>15096489.864259157</v>
      </c>
      <c r="F25" s="335">
        <v>15895418.263896916</v>
      </c>
      <c r="G25" s="335">
        <v>13921794.182000306</v>
      </c>
      <c r="H25" s="335">
        <v>12004883.464223916</v>
      </c>
      <c r="I25" s="335">
        <v>11637992.422867481</v>
      </c>
      <c r="J25" s="335">
        <v>10663459.825732512</v>
      </c>
      <c r="K25" s="335">
        <v>10353783.490894884</v>
      </c>
      <c r="L25" s="335">
        <v>10330801.842579564</v>
      </c>
      <c r="M25" s="358">
        <v>10280083.297876531</v>
      </c>
    </row>
    <row r="26" spans="2:13" s="66" customFormat="1">
      <c r="B26" s="363" t="s">
        <v>151</v>
      </c>
      <c r="C26" s="338"/>
      <c r="D26" s="361">
        <v>34302888.263537429</v>
      </c>
      <c r="E26" s="361">
        <v>55554425.661602721</v>
      </c>
      <c r="F26" s="361">
        <v>58163230.141974948</v>
      </c>
      <c r="G26" s="361">
        <v>53748456.365193263</v>
      </c>
      <c r="H26" s="361">
        <v>46347758.529594898</v>
      </c>
      <c r="I26" s="361">
        <v>44931286.854369104</v>
      </c>
      <c r="J26" s="361">
        <v>41168867.866643392</v>
      </c>
      <c r="K26" s="361">
        <v>39973287.415391408</v>
      </c>
      <c r="L26" s="361">
        <v>39884561.199105769</v>
      </c>
      <c r="M26" s="362">
        <v>39688749.980290189</v>
      </c>
    </row>
    <row r="27" spans="2:13" s="66" customFormat="1">
      <c r="B27" s="357"/>
      <c r="C27" s="334"/>
      <c r="D27" s="335"/>
      <c r="E27" s="335"/>
      <c r="F27" s="335"/>
      <c r="G27" s="335"/>
      <c r="H27" s="335"/>
      <c r="I27" s="335"/>
      <c r="J27" s="335"/>
      <c r="K27" s="335"/>
      <c r="L27" s="335"/>
      <c r="M27" s="358">
        <v>0</v>
      </c>
    </row>
    <row r="28" spans="2:13" s="66" customFormat="1">
      <c r="B28" s="363" t="s">
        <v>152</v>
      </c>
      <c r="C28" s="334"/>
      <c r="D28" s="335"/>
      <c r="E28" s="335"/>
      <c r="F28" s="335"/>
      <c r="G28" s="335"/>
      <c r="H28" s="335"/>
      <c r="I28" s="335"/>
      <c r="J28" s="335"/>
      <c r="K28" s="335"/>
      <c r="L28" s="335"/>
      <c r="M28" s="358">
        <v>0</v>
      </c>
    </row>
    <row r="29" spans="2:13" s="66" customFormat="1">
      <c r="B29" s="357"/>
      <c r="C29" s="334" t="s">
        <v>168</v>
      </c>
      <c r="D29" s="335">
        <v>256236.00937667684</v>
      </c>
      <c r="E29" s="335">
        <v>131992.01465605694</v>
      </c>
      <c r="F29" s="335">
        <v>104008.51568306008</v>
      </c>
      <c r="G29" s="335">
        <v>111272.4946974077</v>
      </c>
      <c r="H29" s="335">
        <v>106902.3587469691</v>
      </c>
      <c r="I29" s="335">
        <v>103498.60745719363</v>
      </c>
      <c r="J29" s="335">
        <v>105037.76662731919</v>
      </c>
      <c r="K29" s="335">
        <v>106146.07365302392</v>
      </c>
      <c r="L29" s="335">
        <v>110591.17512789996</v>
      </c>
      <c r="M29" s="358">
        <v>111771.36525921067</v>
      </c>
    </row>
    <row r="30" spans="2:13" s="66" customFormat="1">
      <c r="B30" s="367"/>
      <c r="C30" s="334" t="s">
        <v>169</v>
      </c>
      <c r="D30" s="335">
        <v>281101.49621962698</v>
      </c>
      <c r="E30" s="335">
        <v>488092.15285619639</v>
      </c>
      <c r="F30" s="335">
        <v>510568.95139132033</v>
      </c>
      <c r="G30" s="335">
        <v>539619.61938698799</v>
      </c>
      <c r="H30" s="335">
        <v>518426.501495114</v>
      </c>
      <c r="I30" s="335">
        <v>501919.89776998514</v>
      </c>
      <c r="J30" s="335">
        <v>509384.10074141802</v>
      </c>
      <c r="K30" s="335">
        <v>514758.87208092189</v>
      </c>
      <c r="L30" s="335">
        <v>536315.53774688032</v>
      </c>
      <c r="M30" s="358">
        <v>542038.90856905887</v>
      </c>
    </row>
    <row r="31" spans="2:13" s="66" customFormat="1">
      <c r="B31" s="357"/>
      <c r="C31" s="334" t="s">
        <v>170</v>
      </c>
      <c r="D31" s="335">
        <v>513418.9298273485</v>
      </c>
      <c r="E31" s="335">
        <v>517793.0853316838</v>
      </c>
      <c r="F31" s="335">
        <v>462122.91773864097</v>
      </c>
      <c r="G31" s="335">
        <v>404127.63543209009</v>
      </c>
      <c r="H31" s="335">
        <v>388255.85406356578</v>
      </c>
      <c r="I31" s="335">
        <v>375893.85962750565</v>
      </c>
      <c r="J31" s="335">
        <v>381483.89117724268</v>
      </c>
      <c r="K31" s="335">
        <v>385509.12219995708</v>
      </c>
      <c r="L31" s="335">
        <v>401653.16887728206</v>
      </c>
      <c r="M31" s="358">
        <v>405939.47025323211</v>
      </c>
    </row>
    <row r="32" spans="2:13" s="66" customFormat="1">
      <c r="B32" s="363" t="s">
        <v>153</v>
      </c>
      <c r="C32" s="338"/>
      <c r="D32" s="361">
        <v>1050756.4354236524</v>
      </c>
      <c r="E32" s="361">
        <v>1137877.2528439371</v>
      </c>
      <c r="F32" s="361">
        <v>1076700.3848130212</v>
      </c>
      <c r="G32" s="361">
        <v>1055019.7495164857</v>
      </c>
      <c r="H32" s="361">
        <v>1013584.7143056488</v>
      </c>
      <c r="I32" s="361">
        <v>981312.36485468457</v>
      </c>
      <c r="J32" s="361">
        <v>995905.75854597986</v>
      </c>
      <c r="K32" s="361">
        <v>1006414.0679339028</v>
      </c>
      <c r="L32" s="361">
        <v>1048559.8817520622</v>
      </c>
      <c r="M32" s="362">
        <v>1059749.7440815016</v>
      </c>
    </row>
    <row r="33" spans="2:13" s="66" customFormat="1">
      <c r="B33" s="357"/>
      <c r="C33" s="334"/>
      <c r="D33" s="335"/>
      <c r="E33" s="335"/>
      <c r="F33" s="335"/>
      <c r="G33" s="335"/>
      <c r="H33" s="335"/>
      <c r="I33" s="335"/>
      <c r="J33" s="335"/>
      <c r="K33" s="335"/>
      <c r="L33" s="335"/>
      <c r="M33" s="358">
        <v>0</v>
      </c>
    </row>
    <row r="34" spans="2:13" s="66" customFormat="1">
      <c r="B34" s="363" t="s">
        <v>171</v>
      </c>
      <c r="C34" s="334"/>
      <c r="D34" s="335"/>
      <c r="E34" s="335"/>
      <c r="F34" s="335"/>
      <c r="G34" s="335"/>
      <c r="H34" s="335"/>
      <c r="I34" s="335"/>
      <c r="J34" s="335"/>
      <c r="K34" s="335"/>
      <c r="L34" s="335"/>
      <c r="M34" s="358">
        <v>0</v>
      </c>
    </row>
    <row r="35" spans="2:13" s="66" customFormat="1">
      <c r="B35" s="357"/>
      <c r="C35" s="334" t="s">
        <v>168</v>
      </c>
      <c r="D35" s="335">
        <v>33288277.383255247</v>
      </c>
      <c r="E35" s="335">
        <v>36437221.82247746</v>
      </c>
      <c r="F35" s="335">
        <v>36859133.883884236</v>
      </c>
      <c r="G35" s="335">
        <v>32546348.094652068</v>
      </c>
      <c r="H35" s="335">
        <v>28055602.772229876</v>
      </c>
      <c r="I35" s="335">
        <v>27070239.786403447</v>
      </c>
      <c r="J35" s="335">
        <v>24799187.679920219</v>
      </c>
      <c r="K35" s="335">
        <v>24064590.106131967</v>
      </c>
      <c r="L35" s="335">
        <v>23981431.212296166</v>
      </c>
      <c r="M35" s="358">
        <v>23789759.103138592</v>
      </c>
    </row>
    <row r="36" spans="2:13" s="66" customFormat="1">
      <c r="B36" s="367"/>
      <c r="C36" s="334" t="s">
        <v>169</v>
      </c>
      <c r="D36" s="335">
        <v>34569815.663203001</v>
      </c>
      <c r="E36" s="335">
        <v>32304882.51734519</v>
      </c>
      <c r="F36" s="335">
        <v>33805387.822831221</v>
      </c>
      <c r="G36" s="335">
        <v>31876206.6689157</v>
      </c>
      <c r="H36" s="335">
        <v>27568713.733097475</v>
      </c>
      <c r="I36" s="335">
        <v>26431987.98386227</v>
      </c>
      <c r="J36" s="335">
        <v>24340672.779536214</v>
      </c>
      <c r="K36" s="335">
        <v>23584215.214725126</v>
      </c>
      <c r="L36" s="335">
        <v>23476726.784671303</v>
      </c>
      <c r="M36" s="358">
        <v>23198236.076260172</v>
      </c>
    </row>
    <row r="37" spans="2:13" s="66" customFormat="1">
      <c r="B37" s="357"/>
      <c r="C37" s="334" t="s">
        <v>170</v>
      </c>
      <c r="D37" s="335">
        <v>40108138.177654855</v>
      </c>
      <c r="E37" s="335">
        <v>45074842.949906752</v>
      </c>
      <c r="F37" s="335">
        <v>44881681.613221698</v>
      </c>
      <c r="G37" s="335">
        <v>42208841.644453928</v>
      </c>
      <c r="H37" s="335">
        <v>36662353.854126237</v>
      </c>
      <c r="I37" s="335">
        <v>34311761.701437242</v>
      </c>
      <c r="J37" s="335">
        <v>31928920.578863241</v>
      </c>
      <c r="K37" s="335">
        <v>30686277.737596393</v>
      </c>
      <c r="L37" s="335">
        <v>30310800.665775612</v>
      </c>
      <c r="M37" s="358">
        <v>29452482.820991974</v>
      </c>
    </row>
    <row r="38" spans="2:13" s="66" customFormat="1">
      <c r="B38" s="410" t="s">
        <v>172</v>
      </c>
      <c r="C38" s="411"/>
      <c r="D38" s="368">
        <v>107966231.22411309</v>
      </c>
      <c r="E38" s="368">
        <v>113816947.28972942</v>
      </c>
      <c r="F38" s="368">
        <v>115546203.31993715</v>
      </c>
      <c r="G38" s="368">
        <v>106631396.4080217</v>
      </c>
      <c r="H38" s="368">
        <v>92286670.359453589</v>
      </c>
      <c r="I38" s="368">
        <v>87813989.471702948</v>
      </c>
      <c r="J38" s="368">
        <v>81068781.038319677</v>
      </c>
      <c r="K38" s="368">
        <v>78335083.058453485</v>
      </c>
      <c r="L38" s="368">
        <v>77768958.662743077</v>
      </c>
      <c r="M38" s="369">
        <v>76440478.000390738</v>
      </c>
    </row>
    <row r="39" spans="2:13">
      <c r="B39" s="216" t="s">
        <v>155</v>
      </c>
      <c r="C39" s="214"/>
      <c r="D39" s="215"/>
      <c r="E39" s="215"/>
      <c r="F39" s="215"/>
      <c r="G39" s="215"/>
      <c r="H39" s="215"/>
      <c r="I39" s="215"/>
      <c r="J39" s="215"/>
      <c r="K39" s="215"/>
      <c r="L39" s="215"/>
      <c r="M39" s="215"/>
    </row>
    <row r="40" spans="2:13">
      <c r="B40" s="216" t="s">
        <v>156</v>
      </c>
      <c r="C40" s="214"/>
      <c r="D40" s="1408"/>
      <c r="E40" s="1408"/>
      <c r="F40" s="1408"/>
      <c r="G40" s="1408"/>
      <c r="H40" s="1408"/>
      <c r="I40" s="1408"/>
      <c r="J40" s="1408"/>
      <c r="K40" s="1408"/>
      <c r="L40" s="1408"/>
      <c r="M40" s="1408"/>
    </row>
    <row r="41" spans="2:13">
      <c r="B41" s="216" t="s">
        <v>157</v>
      </c>
      <c r="C41" s="214"/>
      <c r="D41" s="217"/>
      <c r="E41" s="217"/>
      <c r="F41" s="217"/>
      <c r="G41" s="217"/>
      <c r="H41" s="218"/>
      <c r="I41" s="218"/>
      <c r="J41" s="218"/>
      <c r="K41" s="218"/>
      <c r="L41" s="218"/>
      <c r="M41" s="218"/>
    </row>
    <row r="42" spans="2:13" ht="15" customHeight="1">
      <c r="B42" s="216" t="s">
        <v>747</v>
      </c>
      <c r="C42" s="214"/>
      <c r="D42" s="214"/>
      <c r="E42" s="218"/>
      <c r="F42" s="218"/>
      <c r="G42" s="218"/>
      <c r="H42" s="218"/>
      <c r="I42" s="218"/>
      <c r="J42" s="218"/>
      <c r="K42" s="218"/>
      <c r="L42" s="218"/>
      <c r="M42" s="218"/>
    </row>
    <row r="43" spans="2:13" ht="30" customHeight="1">
      <c r="B43" s="1585" t="s">
        <v>158</v>
      </c>
      <c r="C43" s="1585"/>
      <c r="D43" s="1585"/>
      <c r="E43" s="1585"/>
      <c r="F43" s="1585"/>
      <c r="G43" s="1585"/>
      <c r="H43" s="1585"/>
      <c r="I43" s="1585"/>
      <c r="J43" s="1585"/>
      <c r="K43" s="1585"/>
      <c r="L43" s="1585"/>
      <c r="M43" s="1585"/>
    </row>
  </sheetData>
  <mergeCells count="3">
    <mergeCell ref="B43:M43"/>
    <mergeCell ref="B8:C8"/>
    <mergeCell ref="B9:C9"/>
  </mergeCells>
  <conditionalFormatting sqref="B8:B9 D8:M8 D9:G9">
    <cfRule type="duplicateValues" dxfId="16" priority="6"/>
  </conditionalFormatting>
  <conditionalFormatting sqref="H9:M9">
    <cfRule type="duplicateValues" dxfId="15" priority="1"/>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23D96-7E79-4BC0-A69B-44BC266E8165}">
  <dimension ref="B5:O38"/>
  <sheetViews>
    <sheetView showGridLines="0" topLeftCell="A19" workbookViewId="0">
      <selection activeCell="H22" sqref="H22"/>
    </sheetView>
  </sheetViews>
  <sheetFormatPr baseColWidth="10" defaultRowHeight="18"/>
  <cols>
    <col min="1" max="1" width="11.42578125" style="59"/>
    <col min="2" max="2" width="8" style="59" customWidth="1"/>
    <col min="3" max="3" width="32.5703125" style="59" bestFit="1" customWidth="1"/>
    <col min="4" max="13" width="15.7109375" style="59" customWidth="1"/>
    <col min="14" max="16384" width="11.42578125" style="59"/>
  </cols>
  <sheetData>
    <row r="5" spans="2:15" s="66" customFormat="1">
      <c r="B5" s="417" t="s">
        <v>698</v>
      </c>
      <c r="C5" s="418"/>
      <c r="D5" s="418"/>
      <c r="E5" s="418"/>
      <c r="F5" s="418"/>
      <c r="G5" s="418"/>
      <c r="H5" s="418"/>
      <c r="I5" s="418"/>
      <c r="J5" s="418"/>
      <c r="K5" s="418"/>
      <c r="L5" s="418"/>
      <c r="M5" s="419"/>
      <c r="O5" s="195"/>
    </row>
    <row r="6" spans="2:15" s="66" customFormat="1" ht="14.25" customHeight="1">
      <c r="B6" s="420" t="s">
        <v>131</v>
      </c>
      <c r="C6" s="421"/>
      <c r="D6" s="421"/>
      <c r="E6" s="421"/>
      <c r="F6" s="421"/>
      <c r="G6" s="421"/>
      <c r="H6" s="421"/>
      <c r="I6" s="421"/>
      <c r="J6" s="421"/>
      <c r="K6" s="421"/>
      <c r="L6" s="421"/>
      <c r="M6" s="416"/>
      <c r="O6" s="195"/>
    </row>
    <row r="7" spans="2:15" s="327" customFormat="1" ht="14.25" customHeight="1">
      <c r="B7" s="414"/>
      <c r="C7" s="423"/>
      <c r="D7" s="415"/>
      <c r="E7" s="415"/>
      <c r="F7" s="415"/>
      <c r="G7" s="415"/>
      <c r="H7" s="415"/>
      <c r="I7" s="415"/>
      <c r="J7" s="415"/>
      <c r="K7" s="415"/>
      <c r="L7" s="415"/>
      <c r="M7" s="415"/>
    </row>
    <row r="8" spans="2:15" s="66" customFormat="1" ht="21" customHeight="1">
      <c r="B8" s="1596" t="s">
        <v>140</v>
      </c>
      <c r="C8" s="1596"/>
      <c r="D8" s="1423"/>
      <c r="E8" s="1423"/>
      <c r="F8" s="1423"/>
      <c r="G8" s="1423"/>
      <c r="H8" s="1423"/>
      <c r="I8" s="1424"/>
      <c r="J8" s="1424"/>
      <c r="K8" s="1424"/>
      <c r="L8" s="1424"/>
      <c r="M8" s="1425"/>
      <c r="O8" s="195"/>
    </row>
    <row r="9" spans="2:15" s="66" customFormat="1" ht="19.5">
      <c r="B9" s="375"/>
      <c r="C9" s="375" t="s">
        <v>173</v>
      </c>
      <c r="D9" s="1417">
        <v>2013</v>
      </c>
      <c r="E9" s="1417">
        <v>2014</v>
      </c>
      <c r="F9" s="1417">
        <v>2015</v>
      </c>
      <c r="G9" s="1417">
        <v>2016</v>
      </c>
      <c r="H9" s="1549" t="s">
        <v>793</v>
      </c>
      <c r="I9" s="1550" t="s">
        <v>794</v>
      </c>
      <c r="J9" s="1550" t="s">
        <v>795</v>
      </c>
      <c r="K9" s="1550" t="s">
        <v>796</v>
      </c>
      <c r="L9" s="1550" t="s">
        <v>797</v>
      </c>
      <c r="M9" s="1551" t="s">
        <v>798</v>
      </c>
      <c r="O9" s="195"/>
    </row>
    <row r="10" spans="2:15" s="66" customFormat="1">
      <c r="B10" s="363" t="s">
        <v>142</v>
      </c>
      <c r="C10" s="424"/>
      <c r="D10" s="331"/>
      <c r="E10" s="331"/>
      <c r="F10" s="331"/>
      <c r="G10" s="331"/>
      <c r="H10" s="331"/>
      <c r="I10" s="331"/>
      <c r="J10" s="331"/>
      <c r="K10" s="331"/>
      <c r="L10" s="331"/>
      <c r="M10" s="334"/>
      <c r="O10" s="195"/>
    </row>
    <row r="11" spans="2:15" s="66" customFormat="1">
      <c r="B11" s="367"/>
      <c r="C11" s="424" t="s">
        <v>174</v>
      </c>
      <c r="D11" s="342">
        <v>17587753.616391838</v>
      </c>
      <c r="E11" s="342">
        <v>13480303.380508037</v>
      </c>
      <c r="F11" s="342">
        <v>14673540.127408842</v>
      </c>
      <c r="G11" s="342">
        <v>17123786.423879378</v>
      </c>
      <c r="H11" s="342">
        <v>16003871.384185316</v>
      </c>
      <c r="I11" s="342">
        <v>15058097.190490738</v>
      </c>
      <c r="J11" s="342">
        <v>14942636.311679477</v>
      </c>
      <c r="K11" s="342">
        <v>14817468.277703879</v>
      </c>
      <c r="L11" s="342">
        <v>15059676.793601193</v>
      </c>
      <c r="M11" s="405">
        <v>15097386.882323604</v>
      </c>
    </row>
    <row r="12" spans="2:15" s="66" customFormat="1">
      <c r="B12" s="367"/>
      <c r="C12" s="424" t="s">
        <v>175</v>
      </c>
      <c r="D12" s="342">
        <v>22549.999508159824</v>
      </c>
      <c r="E12" s="342">
        <v>113770.68259196253</v>
      </c>
      <c r="F12" s="342">
        <v>169443.23809116136</v>
      </c>
      <c r="G12" s="342">
        <v>222408.67642062291</v>
      </c>
      <c r="H12" s="342">
        <v>207862.89691156754</v>
      </c>
      <c r="I12" s="342">
        <v>195549.76138096931</v>
      </c>
      <c r="J12" s="342">
        <v>194079.26973913194</v>
      </c>
      <c r="K12" s="342">
        <v>192424.86944531705</v>
      </c>
      <c r="L12" s="342">
        <v>195570.27466411647</v>
      </c>
      <c r="M12" s="405">
        <v>196059.99117730113</v>
      </c>
    </row>
    <row r="13" spans="2:15" s="66" customFormat="1">
      <c r="B13" s="363" t="s">
        <v>147</v>
      </c>
      <c r="C13" s="338"/>
      <c r="D13" s="425">
        <v>17610303.615899999</v>
      </c>
      <c r="E13" s="425">
        <v>13594074.063099999</v>
      </c>
      <c r="F13" s="425">
        <v>14842983.365500001</v>
      </c>
      <c r="G13" s="425">
        <v>17346195.100299999</v>
      </c>
      <c r="H13" s="425">
        <v>16211734.281096883</v>
      </c>
      <c r="I13" s="425">
        <v>15253646.951871706</v>
      </c>
      <c r="J13" s="425">
        <v>15136715.581418609</v>
      </c>
      <c r="K13" s="425">
        <v>15009893.147149196</v>
      </c>
      <c r="L13" s="425">
        <v>15255247.06826531</v>
      </c>
      <c r="M13" s="426">
        <v>15293446.873500906</v>
      </c>
    </row>
    <row r="14" spans="2:15" s="66" customFormat="1">
      <c r="B14" s="367"/>
      <c r="C14" s="424"/>
      <c r="D14" s="339"/>
      <c r="E14" s="339"/>
      <c r="F14" s="339"/>
      <c r="G14" s="339"/>
      <c r="H14" s="339"/>
      <c r="I14" s="339"/>
      <c r="J14" s="339"/>
      <c r="K14" s="339"/>
      <c r="L14" s="339"/>
      <c r="M14" s="409"/>
    </row>
    <row r="15" spans="2:15" s="66" customFormat="1">
      <c r="B15" s="363" t="s">
        <v>143</v>
      </c>
      <c r="C15" s="424"/>
      <c r="D15" s="342"/>
      <c r="E15" s="342"/>
      <c r="F15" s="342"/>
      <c r="G15" s="342"/>
      <c r="H15" s="342"/>
      <c r="I15" s="342"/>
      <c r="J15" s="342"/>
      <c r="K15" s="342"/>
      <c r="L15" s="342"/>
      <c r="M15" s="405"/>
    </row>
    <row r="16" spans="2:15" s="66" customFormat="1">
      <c r="B16" s="367"/>
      <c r="C16" s="424" t="s">
        <v>174</v>
      </c>
      <c r="D16" s="342">
        <v>24174848.269733742</v>
      </c>
      <c r="E16" s="342">
        <v>21808427.305104695</v>
      </c>
      <c r="F16" s="342">
        <v>21631010.910266716</v>
      </c>
      <c r="G16" s="342">
        <v>18432670.208908014</v>
      </c>
      <c r="H16" s="342">
        <v>16868043.799672857</v>
      </c>
      <c r="I16" s="342">
        <v>17134992.523705337</v>
      </c>
      <c r="J16" s="342">
        <v>16266382.863191642</v>
      </c>
      <c r="K16" s="342">
        <v>16569965.669926621</v>
      </c>
      <c r="L16" s="342">
        <v>17243199.614937369</v>
      </c>
      <c r="M16" s="405">
        <v>18258995.331693832</v>
      </c>
    </row>
    <row r="17" spans="2:13" s="66" customFormat="1">
      <c r="B17" s="367"/>
      <c r="C17" s="424" t="s">
        <v>175</v>
      </c>
      <c r="D17" s="342">
        <v>4743561.4388951426</v>
      </c>
      <c r="E17" s="342">
        <v>2796722.2714521321</v>
      </c>
      <c r="F17" s="342">
        <v>2390393.8685449981</v>
      </c>
      <c r="G17" s="342">
        <v>2159886.7887934824</v>
      </c>
      <c r="H17" s="342">
        <v>1976548.4079510141</v>
      </c>
      <c r="I17" s="342">
        <v>2007828.6845353793</v>
      </c>
      <c r="J17" s="342">
        <v>1906047.5259132683</v>
      </c>
      <c r="K17" s="342">
        <v>1941620.4779674336</v>
      </c>
      <c r="L17" s="342">
        <v>2020508.0773828074</v>
      </c>
      <c r="M17" s="405">
        <v>2139536.0708243106</v>
      </c>
    </row>
    <row r="18" spans="2:13" s="66" customFormat="1">
      <c r="B18" s="363" t="s">
        <v>148</v>
      </c>
      <c r="C18" s="338"/>
      <c r="D18" s="425">
        <v>28918409.708628885</v>
      </c>
      <c r="E18" s="425">
        <v>24605149.576556828</v>
      </c>
      <c r="F18" s="425">
        <v>24021404.778811712</v>
      </c>
      <c r="G18" s="425">
        <v>20592556.997701496</v>
      </c>
      <c r="H18" s="425">
        <v>18844592.207623873</v>
      </c>
      <c r="I18" s="425">
        <v>19142821.208240718</v>
      </c>
      <c r="J18" s="425">
        <v>18172430.38910491</v>
      </c>
      <c r="K18" s="425">
        <v>18511586.147894055</v>
      </c>
      <c r="L18" s="425">
        <v>19263707.692320175</v>
      </c>
      <c r="M18" s="426">
        <v>20398531.402518142</v>
      </c>
    </row>
    <row r="19" spans="2:13" s="66" customFormat="1">
      <c r="B19" s="367"/>
      <c r="C19" s="424"/>
      <c r="D19" s="339"/>
      <c r="E19" s="339"/>
      <c r="F19" s="339"/>
      <c r="G19" s="339"/>
      <c r="H19" s="339"/>
      <c r="I19" s="339"/>
      <c r="J19" s="339"/>
      <c r="K19" s="339"/>
      <c r="L19" s="339"/>
      <c r="M19" s="409"/>
    </row>
    <row r="20" spans="2:13" s="66" customFormat="1">
      <c r="B20" s="363" t="s">
        <v>144</v>
      </c>
      <c r="C20" s="424"/>
      <c r="D20" s="427"/>
      <c r="E20" s="342"/>
      <c r="F20" s="342"/>
      <c r="G20" s="342"/>
      <c r="H20" s="342"/>
      <c r="I20" s="342"/>
      <c r="J20" s="342"/>
      <c r="K20" s="342"/>
      <c r="L20" s="342"/>
      <c r="M20" s="405"/>
    </row>
    <row r="21" spans="2:13" s="66" customFormat="1">
      <c r="B21" s="367"/>
      <c r="C21" s="424" t="s">
        <v>174</v>
      </c>
      <c r="D21" s="342">
        <v>16549333.129158899</v>
      </c>
      <c r="E21" s="342">
        <v>24971758.183286738</v>
      </c>
      <c r="F21" s="342">
        <v>27546202.397761118</v>
      </c>
      <c r="G21" s="342">
        <v>26785847.801423684</v>
      </c>
      <c r="H21" s="342">
        <v>24622040.074074369</v>
      </c>
      <c r="I21" s="342">
        <v>25110445.455566429</v>
      </c>
      <c r="J21" s="342">
        <v>23997070.305260099</v>
      </c>
      <c r="K21" s="342">
        <v>24420806.712040573</v>
      </c>
      <c r="L21" s="342">
        <v>25445561.983730093</v>
      </c>
      <c r="M21" s="405">
        <v>27020137.955391981</v>
      </c>
    </row>
    <row r="22" spans="2:13" s="66" customFormat="1">
      <c r="B22" s="367"/>
      <c r="C22" s="424" t="s">
        <v>175</v>
      </c>
      <c r="D22" s="342">
        <v>5431281.1224023243</v>
      </c>
      <c r="E22" s="342">
        <v>12177460.918696491</v>
      </c>
      <c r="F22" s="342">
        <v>12599917.027847163</v>
      </c>
      <c r="G22" s="342">
        <v>12558763.175614826</v>
      </c>
      <c r="H22" s="342">
        <v>11544244.277172456</v>
      </c>
      <c r="I22" s="342">
        <v>11773237.123145714</v>
      </c>
      <c r="J22" s="342">
        <v>11251222.104544416</v>
      </c>
      <c r="K22" s="342">
        <v>11449894.374359937</v>
      </c>
      <c r="L22" s="342">
        <v>11930359.240192091</v>
      </c>
      <c r="M22" s="405">
        <v>12668612.024898209</v>
      </c>
    </row>
    <row r="23" spans="2:13" s="66" customFormat="1">
      <c r="B23" s="363" t="s">
        <v>151</v>
      </c>
      <c r="C23" s="338"/>
      <c r="D23" s="425">
        <v>21980614.251561224</v>
      </c>
      <c r="E23" s="425">
        <v>37149219.101983227</v>
      </c>
      <c r="F23" s="425">
        <v>40146119.425608285</v>
      </c>
      <c r="G23" s="425">
        <v>39344610.97703851</v>
      </c>
      <c r="H23" s="425">
        <v>36166284.351246826</v>
      </c>
      <c r="I23" s="425">
        <v>36883682.578712143</v>
      </c>
      <c r="J23" s="425">
        <v>35248292.409804516</v>
      </c>
      <c r="K23" s="425">
        <v>35870701.086400509</v>
      </c>
      <c r="L23" s="425">
        <v>37375921.223922186</v>
      </c>
      <c r="M23" s="426">
        <v>39688749.980290189</v>
      </c>
    </row>
    <row r="24" spans="2:13" s="66" customFormat="1">
      <c r="B24" s="367"/>
      <c r="C24" s="424"/>
      <c r="D24" s="339"/>
      <c r="E24" s="339"/>
      <c r="F24" s="339"/>
      <c r="G24" s="339"/>
      <c r="H24" s="339"/>
      <c r="I24" s="339"/>
      <c r="J24" s="339"/>
      <c r="K24" s="339"/>
      <c r="L24" s="339"/>
      <c r="M24" s="409"/>
    </row>
    <row r="25" spans="2:13" s="66" customFormat="1">
      <c r="B25" s="363" t="s">
        <v>152</v>
      </c>
      <c r="C25" s="424"/>
      <c r="D25" s="342"/>
      <c r="E25" s="342"/>
      <c r="F25" s="342"/>
      <c r="G25" s="342"/>
      <c r="H25" s="342"/>
      <c r="I25" s="342"/>
      <c r="J25" s="342"/>
      <c r="K25" s="342"/>
      <c r="L25" s="342"/>
      <c r="M25" s="405"/>
    </row>
    <row r="26" spans="2:13" s="66" customFormat="1">
      <c r="B26" s="367"/>
      <c r="C26" s="424" t="s">
        <v>174</v>
      </c>
      <c r="D26" s="342">
        <v>576114.08739240817</v>
      </c>
      <c r="E26" s="342">
        <v>619841</v>
      </c>
      <c r="F26" s="342">
        <v>605437</v>
      </c>
      <c r="G26" s="342">
        <v>608130</v>
      </c>
      <c r="H26" s="342">
        <v>622804.56705631374</v>
      </c>
      <c r="I26" s="342">
        <v>634321.26227614644</v>
      </c>
      <c r="J26" s="342">
        <v>671435.00812432042</v>
      </c>
      <c r="K26" s="342">
        <v>712716.41425983049</v>
      </c>
      <c r="L26" s="342">
        <v>773743.30478981335</v>
      </c>
      <c r="M26" s="405">
        <v>834487.6229860629</v>
      </c>
    </row>
    <row r="27" spans="2:13" s="66" customFormat="1">
      <c r="B27" s="367"/>
      <c r="C27" s="424" t="s">
        <v>175</v>
      </c>
      <c r="D27" s="342">
        <v>97189.91260759189</v>
      </c>
      <c r="E27" s="342">
        <v>141057</v>
      </c>
      <c r="F27" s="342">
        <v>137736</v>
      </c>
      <c r="G27" s="342">
        <v>164159</v>
      </c>
      <c r="H27" s="342">
        <v>168120.26198904414</v>
      </c>
      <c r="I27" s="342">
        <v>171229.08604079712</v>
      </c>
      <c r="J27" s="342">
        <v>181247.5942622142</v>
      </c>
      <c r="K27" s="342">
        <v>192391.12335928096</v>
      </c>
      <c r="L27" s="342">
        <v>208864.76110534096</v>
      </c>
      <c r="M27" s="405">
        <v>225262.12109543901</v>
      </c>
    </row>
    <row r="28" spans="2:13" s="66" customFormat="1">
      <c r="B28" s="363" t="s">
        <v>153</v>
      </c>
      <c r="C28" s="338"/>
      <c r="D28" s="425">
        <v>673304.00000000012</v>
      </c>
      <c r="E28" s="425">
        <v>760898</v>
      </c>
      <c r="F28" s="425">
        <v>743173</v>
      </c>
      <c r="G28" s="425">
        <v>772289</v>
      </c>
      <c r="H28" s="425">
        <v>790924.82904535788</v>
      </c>
      <c r="I28" s="425">
        <v>805550.34831694362</v>
      </c>
      <c r="J28" s="425">
        <v>852682.60238653468</v>
      </c>
      <c r="K28" s="425">
        <v>905107.53761911148</v>
      </c>
      <c r="L28" s="425">
        <v>982608.06589515437</v>
      </c>
      <c r="M28" s="426">
        <v>1059749.7440815016</v>
      </c>
    </row>
    <row r="29" spans="2:13" s="66" customFormat="1">
      <c r="B29" s="367"/>
      <c r="C29" s="424"/>
      <c r="D29" s="339"/>
      <c r="E29" s="339"/>
      <c r="F29" s="339"/>
      <c r="G29" s="339"/>
      <c r="H29" s="339"/>
      <c r="I29" s="339"/>
      <c r="J29" s="339"/>
      <c r="K29" s="339"/>
      <c r="L29" s="339"/>
      <c r="M29" s="409"/>
    </row>
    <row r="30" spans="2:13" s="66" customFormat="1">
      <c r="B30" s="428" t="s">
        <v>166</v>
      </c>
      <c r="C30" s="424"/>
      <c r="D30" s="331"/>
      <c r="E30" s="331"/>
      <c r="F30" s="331"/>
      <c r="G30" s="331"/>
      <c r="H30" s="331"/>
      <c r="I30" s="331"/>
      <c r="J30" s="331"/>
      <c r="K30" s="331"/>
      <c r="L30" s="331"/>
      <c r="M30" s="334"/>
    </row>
    <row r="31" spans="2:13" s="66" customFormat="1">
      <c r="B31" s="367"/>
      <c r="C31" s="424" t="s">
        <v>174</v>
      </c>
      <c r="D31" s="429">
        <v>58888049.102676883</v>
      </c>
      <c r="E31" s="429">
        <v>60880329.868899465</v>
      </c>
      <c r="F31" s="429">
        <v>64456190.435436681</v>
      </c>
      <c r="G31" s="429">
        <v>62950434.434211075</v>
      </c>
      <c r="H31" s="429">
        <v>58116759.824988857</v>
      </c>
      <c r="I31" s="429">
        <v>57937856.43203865</v>
      </c>
      <c r="J31" s="429">
        <v>55877524.488255538</v>
      </c>
      <c r="K31" s="429">
        <v>56520957.073930904</v>
      </c>
      <c r="L31" s="429">
        <v>58522181.697058469</v>
      </c>
      <c r="M31" s="430">
        <v>61211007.79239548</v>
      </c>
    </row>
    <row r="32" spans="2:13" s="66" customFormat="1">
      <c r="B32" s="367"/>
      <c r="C32" s="424" t="s">
        <v>175</v>
      </c>
      <c r="D32" s="429">
        <v>10294582.473413218</v>
      </c>
      <c r="E32" s="429">
        <v>15229010.872740585</v>
      </c>
      <c r="F32" s="429">
        <v>15297490.134483323</v>
      </c>
      <c r="G32" s="429">
        <v>15105217.640828932</v>
      </c>
      <c r="H32" s="429">
        <v>13896775.844024081</v>
      </c>
      <c r="I32" s="429">
        <v>14147844.65510286</v>
      </c>
      <c r="J32" s="429">
        <v>13532596.494459031</v>
      </c>
      <c r="K32" s="429">
        <v>13776330.845131969</v>
      </c>
      <c r="L32" s="429">
        <v>14355302.353344357</v>
      </c>
      <c r="M32" s="430">
        <v>15229470.20799526</v>
      </c>
    </row>
    <row r="33" spans="2:13" s="66" customFormat="1">
      <c r="B33" s="431" t="s">
        <v>154</v>
      </c>
      <c r="C33" s="369"/>
      <c r="D33" s="350">
        <v>69182631.576090097</v>
      </c>
      <c r="E33" s="350">
        <v>76109340.741640046</v>
      </c>
      <c r="F33" s="350">
        <v>79753680.569920003</v>
      </c>
      <c r="G33" s="350">
        <v>78055652.075040013</v>
      </c>
      <c r="H33" s="350">
        <v>72013535.669012934</v>
      </c>
      <c r="I33" s="350">
        <v>72085701.087141514</v>
      </c>
      <c r="J33" s="350">
        <v>69410120.982714564</v>
      </c>
      <c r="K33" s="350">
        <v>70297287.919062868</v>
      </c>
      <c r="L33" s="350">
        <v>72877484.05040282</v>
      </c>
      <c r="M33" s="432">
        <v>76440478.000390738</v>
      </c>
    </row>
    <row r="34" spans="2:13">
      <c r="B34" s="216" t="s">
        <v>155</v>
      </c>
      <c r="C34" s="214"/>
      <c r="D34" s="215"/>
      <c r="E34" s="215"/>
      <c r="F34" s="215"/>
      <c r="G34" s="215"/>
      <c r="H34" s="215"/>
      <c r="I34" s="215"/>
      <c r="J34" s="215"/>
      <c r="K34" s="215"/>
      <c r="L34" s="215"/>
      <c r="M34" s="215"/>
    </row>
    <row r="35" spans="2:13">
      <c r="B35" s="216" t="s">
        <v>156</v>
      </c>
      <c r="C35" s="214"/>
      <c r="D35" s="1408"/>
      <c r="E35" s="1408"/>
      <c r="F35" s="1408"/>
      <c r="G35" s="1408"/>
      <c r="H35" s="1408"/>
      <c r="I35" s="1408"/>
      <c r="J35" s="1408"/>
      <c r="K35" s="1408"/>
      <c r="L35" s="1408"/>
      <c r="M35" s="1408"/>
    </row>
    <row r="36" spans="2:13">
      <c r="B36" s="216" t="s">
        <v>157</v>
      </c>
      <c r="C36" s="214"/>
      <c r="D36" s="217"/>
      <c r="E36" s="217"/>
      <c r="F36" s="217"/>
      <c r="G36" s="217"/>
      <c r="H36" s="218"/>
      <c r="I36" s="218"/>
      <c r="J36" s="218"/>
      <c r="K36" s="218"/>
      <c r="L36" s="218"/>
      <c r="M36" s="218"/>
    </row>
    <row r="37" spans="2:13" ht="15" customHeight="1">
      <c r="B37" s="216" t="s">
        <v>747</v>
      </c>
      <c r="C37" s="214"/>
      <c r="D37" s="214"/>
      <c r="E37" s="218"/>
      <c r="F37" s="218"/>
      <c r="G37" s="218"/>
      <c r="H37" s="218"/>
      <c r="I37" s="218"/>
      <c r="J37" s="218"/>
      <c r="K37" s="218"/>
      <c r="L37" s="218"/>
      <c r="M37" s="218"/>
    </row>
    <row r="38" spans="2:13" ht="29.25" customHeight="1">
      <c r="B38" s="1585" t="s">
        <v>158</v>
      </c>
      <c r="C38" s="1585"/>
      <c r="D38" s="1585"/>
      <c r="E38" s="1585"/>
      <c r="F38" s="1585"/>
      <c r="G38" s="1585"/>
      <c r="H38" s="1585"/>
      <c r="I38" s="1585"/>
      <c r="J38" s="1585"/>
      <c r="K38" s="1585"/>
      <c r="L38" s="1585"/>
      <c r="M38" s="1585"/>
    </row>
  </sheetData>
  <mergeCells count="2">
    <mergeCell ref="B38:M38"/>
    <mergeCell ref="B8:C8"/>
  </mergeCells>
  <conditionalFormatting sqref="B9:C9 B8">
    <cfRule type="duplicateValues" dxfId="14" priority="3"/>
  </conditionalFormatting>
  <conditionalFormatting sqref="D8:M8 D9:G9">
    <cfRule type="duplicateValues" dxfId="13" priority="2"/>
  </conditionalFormatting>
  <conditionalFormatting sqref="H9:M9">
    <cfRule type="duplicateValues" dxfId="12" priority="1"/>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5DCE6-091F-47BB-8841-966A5D280804}">
  <dimension ref="B5:O40"/>
  <sheetViews>
    <sheetView showGridLines="0" topLeftCell="A7" workbookViewId="0">
      <selection activeCell="H24" sqref="H24"/>
    </sheetView>
  </sheetViews>
  <sheetFormatPr baseColWidth="10" defaultRowHeight="18"/>
  <cols>
    <col min="1" max="2" width="11.42578125" style="59"/>
    <col min="3" max="3" width="32.5703125" style="59" bestFit="1" customWidth="1"/>
    <col min="4" max="13" width="15.7109375" style="59" customWidth="1"/>
    <col min="14" max="16384" width="11.42578125" style="59"/>
  </cols>
  <sheetData>
    <row r="5" spans="2:15" s="66" customFormat="1">
      <c r="B5" s="417" t="s">
        <v>384</v>
      </c>
      <c r="C5" s="418"/>
      <c r="D5" s="418"/>
      <c r="E5" s="418"/>
      <c r="F5" s="418"/>
      <c r="G5" s="418"/>
      <c r="H5" s="418"/>
      <c r="I5" s="418"/>
      <c r="J5" s="418"/>
      <c r="K5" s="418"/>
      <c r="L5" s="418"/>
      <c r="M5" s="419"/>
      <c r="O5" s="195"/>
    </row>
    <row r="6" spans="2:15" s="66" customFormat="1">
      <c r="B6" s="420" t="s">
        <v>748</v>
      </c>
      <c r="C6" s="421"/>
      <c r="D6" s="421"/>
      <c r="E6" s="421"/>
      <c r="F6" s="421"/>
      <c r="G6" s="421"/>
      <c r="H6" s="421"/>
      <c r="I6" s="421"/>
      <c r="J6" s="421"/>
      <c r="K6" s="421"/>
      <c r="L6" s="421"/>
      <c r="M6" s="416"/>
      <c r="O6" s="195"/>
    </row>
    <row r="7" spans="2:15" s="195" customFormat="1">
      <c r="B7" s="433"/>
      <c r="C7" s="433"/>
      <c r="D7" s="433"/>
      <c r="E7" s="433"/>
      <c r="F7" s="433"/>
      <c r="G7" s="433"/>
      <c r="H7" s="433"/>
      <c r="I7" s="433"/>
      <c r="J7" s="433"/>
      <c r="K7" s="433"/>
      <c r="L7" s="433"/>
      <c r="M7" s="433"/>
    </row>
    <row r="8" spans="2:15" s="66" customFormat="1" ht="18" customHeight="1">
      <c r="B8" s="1586" t="s">
        <v>140</v>
      </c>
      <c r="C8" s="1587"/>
      <c r="D8" s="1423"/>
      <c r="E8" s="1423"/>
      <c r="F8" s="1423"/>
      <c r="G8" s="1423"/>
      <c r="H8" s="1423"/>
      <c r="I8" s="1424"/>
      <c r="J8" s="1424"/>
      <c r="K8" s="1424"/>
      <c r="L8" s="1424"/>
      <c r="M8" s="1425"/>
      <c r="O8" s="195"/>
    </row>
    <row r="9" spans="2:15" s="66" customFormat="1" ht="19.5">
      <c r="B9" s="401"/>
      <c r="C9" s="422" t="s">
        <v>173</v>
      </c>
      <c r="D9" s="1417">
        <v>2013</v>
      </c>
      <c r="E9" s="1417">
        <v>2014</v>
      </c>
      <c r="F9" s="1417">
        <v>2015</v>
      </c>
      <c r="G9" s="1417">
        <v>2016</v>
      </c>
      <c r="H9" s="1549" t="s">
        <v>793</v>
      </c>
      <c r="I9" s="1550" t="s">
        <v>794</v>
      </c>
      <c r="J9" s="1550" t="s">
        <v>795</v>
      </c>
      <c r="K9" s="1550" t="s">
        <v>796</v>
      </c>
      <c r="L9" s="1550" t="s">
        <v>797</v>
      </c>
      <c r="M9" s="1551" t="s">
        <v>798</v>
      </c>
      <c r="O9" s="195"/>
    </row>
    <row r="10" spans="2:15" s="66" customFormat="1">
      <c r="B10" s="363" t="s">
        <v>142</v>
      </c>
      <c r="C10" s="424"/>
      <c r="D10" s="331"/>
      <c r="E10" s="331"/>
      <c r="F10" s="331"/>
      <c r="G10" s="331"/>
      <c r="H10" s="331"/>
      <c r="I10" s="331"/>
      <c r="J10" s="331"/>
      <c r="K10" s="331"/>
      <c r="L10" s="331"/>
      <c r="M10" s="334"/>
      <c r="O10" s="195"/>
    </row>
    <row r="11" spans="2:15" s="66" customFormat="1">
      <c r="B11" s="367"/>
      <c r="C11" s="424" t="s">
        <v>174</v>
      </c>
      <c r="D11" s="335">
        <v>27447401.615123834</v>
      </c>
      <c r="E11" s="335">
        <v>20158983.961208105</v>
      </c>
      <c r="F11" s="335">
        <v>21258853.997320153</v>
      </c>
      <c r="G11" s="335">
        <v>23392710.324366938</v>
      </c>
      <c r="H11" s="335">
        <v>20509255.505738541</v>
      </c>
      <c r="I11" s="335">
        <v>18343604.462570798</v>
      </c>
      <c r="J11" s="335">
        <v>17452516.926003668</v>
      </c>
      <c r="K11" s="335">
        <v>16512164.532453448</v>
      </c>
      <c r="L11" s="335">
        <v>16070469.463872345</v>
      </c>
      <c r="M11" s="358">
        <v>15097386.882323602</v>
      </c>
    </row>
    <row r="12" spans="2:15" s="66" customFormat="1">
      <c r="B12" s="367"/>
      <c r="C12" s="424" t="s">
        <v>175</v>
      </c>
      <c r="D12" s="335">
        <v>35191.469383813448</v>
      </c>
      <c r="E12" s="335">
        <v>170137.22175892413</v>
      </c>
      <c r="F12" s="335">
        <v>245487.38941904216</v>
      </c>
      <c r="G12" s="335">
        <v>303831.2679418957</v>
      </c>
      <c r="H12" s="335">
        <v>266380.12519489799</v>
      </c>
      <c r="I12" s="335">
        <v>238216.51767448187</v>
      </c>
      <c r="J12" s="335">
        <v>226678.3229851581</v>
      </c>
      <c r="K12" s="335">
        <v>214432.79275974352</v>
      </c>
      <c r="L12" s="335">
        <v>208696.78480525035</v>
      </c>
      <c r="M12" s="358">
        <v>196059.99117730113</v>
      </c>
    </row>
    <row r="13" spans="2:15" s="66" customFormat="1">
      <c r="B13" s="363" t="s">
        <v>147</v>
      </c>
      <c r="C13" s="338"/>
      <c r="D13" s="361">
        <v>27482593.084507652</v>
      </c>
      <c r="E13" s="361">
        <v>20329121.182967026</v>
      </c>
      <c r="F13" s="361">
        <v>21504341.386739194</v>
      </c>
      <c r="G13" s="361">
        <v>23696541.592308834</v>
      </c>
      <c r="H13" s="361">
        <v>20775635.630933441</v>
      </c>
      <c r="I13" s="361">
        <v>18581820.980245277</v>
      </c>
      <c r="J13" s="361">
        <v>17679195.248988826</v>
      </c>
      <c r="K13" s="361">
        <v>16726597.32521319</v>
      </c>
      <c r="L13" s="361">
        <v>16279166.248677595</v>
      </c>
      <c r="M13" s="362">
        <v>15293446.873500906</v>
      </c>
    </row>
    <row r="14" spans="2:15" s="66" customFormat="1">
      <c r="B14" s="367"/>
      <c r="C14" s="424"/>
      <c r="D14" s="335"/>
      <c r="E14" s="335"/>
      <c r="F14" s="335"/>
      <c r="G14" s="335"/>
      <c r="H14" s="335"/>
      <c r="I14" s="335"/>
      <c r="J14" s="335"/>
      <c r="K14" s="335"/>
      <c r="L14" s="335"/>
      <c r="M14" s="358">
        <v>0</v>
      </c>
    </row>
    <row r="15" spans="2:15" s="66" customFormat="1">
      <c r="B15" s="363" t="s">
        <v>143</v>
      </c>
      <c r="C15" s="424"/>
      <c r="D15" s="335"/>
      <c r="E15" s="335"/>
      <c r="F15" s="335"/>
      <c r="G15" s="335"/>
      <c r="H15" s="335"/>
      <c r="I15" s="335"/>
      <c r="J15" s="335"/>
      <c r="K15" s="335"/>
      <c r="L15" s="335"/>
      <c r="M15" s="358">
        <v>0</v>
      </c>
    </row>
    <row r="16" spans="2:15" s="66" customFormat="1">
      <c r="B16" s="367"/>
      <c r="C16" s="424" t="s">
        <v>174</v>
      </c>
      <c r="D16" s="335">
        <v>37727204.048710652</v>
      </c>
      <c r="E16" s="335">
        <v>32613193.030838873</v>
      </c>
      <c r="F16" s="335">
        <v>31338756.616533209</v>
      </c>
      <c r="G16" s="335">
        <v>25180769.254413985</v>
      </c>
      <c r="H16" s="335">
        <v>21616708.349164866</v>
      </c>
      <c r="I16" s="335">
        <v>20873654.974311862</v>
      </c>
      <c r="J16" s="335">
        <v>18998610.173146911</v>
      </c>
      <c r="K16" s="335">
        <v>18465097.701652154</v>
      </c>
      <c r="L16" s="335">
        <v>18400548.475850951</v>
      </c>
      <c r="M16" s="358">
        <v>18258995.331693832</v>
      </c>
    </row>
    <row r="17" spans="2:13" s="66" customFormat="1">
      <c r="B17" s="367"/>
      <c r="C17" s="424" t="s">
        <v>175</v>
      </c>
      <c r="D17" s="335">
        <v>7402789.3919337336</v>
      </c>
      <c r="E17" s="335">
        <v>4182330.1614768445</v>
      </c>
      <c r="F17" s="335">
        <v>3463174.7898767665</v>
      </c>
      <c r="G17" s="335">
        <v>2950609.4465891221</v>
      </c>
      <c r="H17" s="335">
        <v>2532983.1354547385</v>
      </c>
      <c r="I17" s="335">
        <v>2445914.2979220292</v>
      </c>
      <c r="J17" s="335">
        <v>2226201.9909945782</v>
      </c>
      <c r="K17" s="335">
        <v>2163686.5482628355</v>
      </c>
      <c r="L17" s="335">
        <v>2156122.8573567024</v>
      </c>
      <c r="M17" s="358">
        <v>2139536.0708243106</v>
      </c>
    </row>
    <row r="18" spans="2:13" s="66" customFormat="1">
      <c r="B18" s="363" t="s">
        <v>148</v>
      </c>
      <c r="C18" s="338"/>
      <c r="D18" s="361">
        <v>45129993.440644383</v>
      </c>
      <c r="E18" s="361">
        <v>36795523.19231572</v>
      </c>
      <c r="F18" s="361">
        <v>34801931.406409971</v>
      </c>
      <c r="G18" s="361">
        <v>28131378.701003104</v>
      </c>
      <c r="H18" s="361">
        <v>24149691.484619606</v>
      </c>
      <c r="I18" s="361">
        <v>23319569.272233892</v>
      </c>
      <c r="J18" s="361">
        <v>21224812.164141487</v>
      </c>
      <c r="K18" s="361">
        <v>20628784.249914989</v>
      </c>
      <c r="L18" s="361">
        <v>20556671.333207652</v>
      </c>
      <c r="M18" s="362">
        <v>20398531.402518142</v>
      </c>
    </row>
    <row r="19" spans="2:13" s="66" customFormat="1">
      <c r="B19" s="367"/>
      <c r="C19" s="424"/>
      <c r="D19" s="335"/>
      <c r="E19" s="335"/>
      <c r="F19" s="335"/>
      <c r="G19" s="335"/>
      <c r="H19" s="335"/>
      <c r="I19" s="335"/>
      <c r="J19" s="335"/>
      <c r="K19" s="335"/>
      <c r="L19" s="335"/>
      <c r="M19" s="358">
        <v>0</v>
      </c>
    </row>
    <row r="20" spans="2:13" s="66" customFormat="1">
      <c r="B20" s="363" t="s">
        <v>144</v>
      </c>
      <c r="C20" s="424"/>
      <c r="D20" s="335"/>
      <c r="E20" s="335"/>
      <c r="F20" s="335"/>
      <c r="G20" s="335"/>
      <c r="H20" s="335"/>
      <c r="I20" s="335"/>
      <c r="J20" s="335"/>
      <c r="K20" s="335"/>
      <c r="L20" s="335"/>
      <c r="M20" s="358">
        <v>0</v>
      </c>
    </row>
    <row r="21" spans="2:13" s="66" customFormat="1">
      <c r="B21" s="367"/>
      <c r="C21" s="424" t="s">
        <v>174</v>
      </c>
      <c r="D21" s="335">
        <v>25826845.358758546</v>
      </c>
      <c r="E21" s="335">
        <v>37343764.341976747</v>
      </c>
      <c r="F21" s="335">
        <v>39908617.134646662</v>
      </c>
      <c r="G21" s="335">
        <v>36591999.158404075</v>
      </c>
      <c r="H21" s="335">
        <v>31553597.178413656</v>
      </c>
      <c r="I21" s="335">
        <v>30589261.942521542</v>
      </c>
      <c r="J21" s="335">
        <v>28027803.591104057</v>
      </c>
      <c r="K21" s="335">
        <v>27213851.306246478</v>
      </c>
      <c r="L21" s="335">
        <v>27153446.415553562</v>
      </c>
      <c r="M21" s="358">
        <v>27020137.955391984</v>
      </c>
    </row>
    <row r="22" spans="2:13" s="66" customFormat="1">
      <c r="B22" s="367"/>
      <c r="C22" s="424" t="s">
        <v>175</v>
      </c>
      <c r="D22" s="335">
        <v>8476042.904778881</v>
      </c>
      <c r="E22" s="335">
        <v>18210661.319625981</v>
      </c>
      <c r="F22" s="335">
        <v>18254613.007328279</v>
      </c>
      <c r="G22" s="335">
        <v>17156457.206789192</v>
      </c>
      <c r="H22" s="335">
        <v>14794161.351181241</v>
      </c>
      <c r="I22" s="335">
        <v>14342024.911847556</v>
      </c>
      <c r="J22" s="335">
        <v>13141064.275539335</v>
      </c>
      <c r="K22" s="335">
        <v>12759436.10914493</v>
      </c>
      <c r="L22" s="335">
        <v>12731114.783552207</v>
      </c>
      <c r="M22" s="358">
        <v>12668612.024898209</v>
      </c>
    </row>
    <row r="23" spans="2:13" s="66" customFormat="1">
      <c r="B23" s="363" t="s">
        <v>151</v>
      </c>
      <c r="C23" s="338"/>
      <c r="D23" s="361">
        <v>34302888.263537429</v>
      </c>
      <c r="E23" s="361">
        <v>55554425.661602721</v>
      </c>
      <c r="F23" s="361">
        <v>58163230.141974948</v>
      </c>
      <c r="G23" s="361">
        <v>53748456.365193263</v>
      </c>
      <c r="H23" s="361">
        <v>46347758.529594898</v>
      </c>
      <c r="I23" s="361">
        <v>44931286.854369104</v>
      </c>
      <c r="J23" s="361">
        <v>41168867.866643392</v>
      </c>
      <c r="K23" s="361">
        <v>39973287.415391408</v>
      </c>
      <c r="L23" s="361">
        <v>39884561.199105769</v>
      </c>
      <c r="M23" s="362">
        <v>39688749.980290189</v>
      </c>
    </row>
    <row r="24" spans="2:13" s="66" customFormat="1">
      <c r="B24" s="367"/>
      <c r="C24" s="424"/>
      <c r="D24" s="335"/>
      <c r="E24" s="335"/>
      <c r="F24" s="335"/>
      <c r="G24" s="335"/>
      <c r="H24" s="335"/>
      <c r="I24" s="335"/>
      <c r="J24" s="335"/>
      <c r="K24" s="335"/>
      <c r="L24" s="335"/>
      <c r="M24" s="358">
        <v>0</v>
      </c>
    </row>
    <row r="25" spans="2:13" s="66" customFormat="1">
      <c r="B25" s="363" t="s">
        <v>152</v>
      </c>
      <c r="C25" s="424"/>
      <c r="D25" s="335"/>
      <c r="E25" s="335"/>
      <c r="F25" s="335"/>
      <c r="G25" s="335"/>
      <c r="H25" s="335"/>
      <c r="I25" s="335"/>
      <c r="J25" s="335"/>
      <c r="K25" s="335"/>
      <c r="L25" s="335"/>
      <c r="M25" s="358">
        <v>0</v>
      </c>
    </row>
    <row r="26" spans="2:13" s="66" customFormat="1">
      <c r="B26" s="367"/>
      <c r="C26" s="424" t="s">
        <v>174</v>
      </c>
      <c r="D26" s="335">
        <v>899082.11575424671</v>
      </c>
      <c r="E26" s="335">
        <v>926934.98245499248</v>
      </c>
      <c r="F26" s="335">
        <v>877150.07256727736</v>
      </c>
      <c r="G26" s="335">
        <v>830763.04372257076</v>
      </c>
      <c r="H26" s="335">
        <v>798135.50667003437</v>
      </c>
      <c r="I26" s="335">
        <v>772723.02005995065</v>
      </c>
      <c r="J26" s="335">
        <v>784214.41836484359</v>
      </c>
      <c r="K26" s="335">
        <v>794230.86836952029</v>
      </c>
      <c r="L26" s="335">
        <v>825676.29590720776</v>
      </c>
      <c r="M26" s="358">
        <v>834487.6229860629</v>
      </c>
    </row>
    <row r="27" spans="2:13" s="66" customFormat="1">
      <c r="B27" s="367"/>
      <c r="C27" s="424" t="s">
        <v>175</v>
      </c>
      <c r="D27" s="335">
        <v>151674.31966940573</v>
      </c>
      <c r="E27" s="335">
        <v>210942.27038894469</v>
      </c>
      <c r="F27" s="335">
        <v>199550.31224574399</v>
      </c>
      <c r="G27" s="335">
        <v>224256.70579391494</v>
      </c>
      <c r="H27" s="335">
        <v>215449.20763561441</v>
      </c>
      <c r="I27" s="335">
        <v>208589.34479473377</v>
      </c>
      <c r="J27" s="335">
        <v>211691.34018113624</v>
      </c>
      <c r="K27" s="335">
        <v>214395.18708281466</v>
      </c>
      <c r="L27" s="335">
        <v>222883.58584485445</v>
      </c>
      <c r="M27" s="358">
        <v>225262.12109543904</v>
      </c>
    </row>
    <row r="28" spans="2:13" s="66" customFormat="1">
      <c r="B28" s="363" t="s">
        <v>153</v>
      </c>
      <c r="C28" s="338"/>
      <c r="D28" s="361">
        <v>1050756.4354236524</v>
      </c>
      <c r="E28" s="361">
        <v>1137877.2528439371</v>
      </c>
      <c r="F28" s="361">
        <v>1076700.3848130212</v>
      </c>
      <c r="G28" s="361">
        <v>1055019.7495164857</v>
      </c>
      <c r="H28" s="361">
        <v>1013584.7143056488</v>
      </c>
      <c r="I28" s="361">
        <v>981312.36485468457</v>
      </c>
      <c r="J28" s="361">
        <v>995905.75854597986</v>
      </c>
      <c r="K28" s="361">
        <v>1008626.0554523349</v>
      </c>
      <c r="L28" s="361">
        <v>1048559.8817520622</v>
      </c>
      <c r="M28" s="362">
        <v>1059749.7440815016</v>
      </c>
    </row>
    <row r="29" spans="2:13" s="66" customFormat="1">
      <c r="B29" s="367"/>
      <c r="C29" s="424"/>
      <c r="D29" s="335"/>
      <c r="E29" s="335"/>
      <c r="F29" s="335"/>
      <c r="G29" s="335"/>
      <c r="H29" s="335"/>
      <c r="I29" s="335"/>
      <c r="J29" s="335"/>
      <c r="K29" s="335"/>
      <c r="L29" s="335"/>
      <c r="M29" s="358">
        <v>0</v>
      </c>
    </row>
    <row r="30" spans="2:13" s="66" customFormat="1">
      <c r="B30" s="428" t="s">
        <v>166</v>
      </c>
      <c r="C30" s="424"/>
      <c r="D30" s="335"/>
      <c r="E30" s="335"/>
      <c r="F30" s="335"/>
      <c r="G30" s="335"/>
      <c r="H30" s="335"/>
      <c r="I30" s="335"/>
      <c r="J30" s="335"/>
      <c r="K30" s="335"/>
      <c r="L30" s="335"/>
      <c r="M30" s="358">
        <v>0</v>
      </c>
    </row>
    <row r="31" spans="2:13" s="66" customFormat="1">
      <c r="B31" s="367"/>
      <c r="C31" s="424" t="s">
        <v>174</v>
      </c>
      <c r="D31" s="335">
        <v>91900533.138347268</v>
      </c>
      <c r="E31" s="335">
        <v>91042876.316478714</v>
      </c>
      <c r="F31" s="335">
        <v>93383377.821067318</v>
      </c>
      <c r="G31" s="335">
        <v>85996241.780907571</v>
      </c>
      <c r="H31" s="335">
        <v>74477696.539987102</v>
      </c>
      <c r="I31" s="335">
        <v>70579244.39946416</v>
      </c>
      <c r="J31" s="335">
        <v>65263145.108619474</v>
      </c>
      <c r="K31" s="335">
        <v>62985344.408721596</v>
      </c>
      <c r="L31" s="335">
        <v>62450140.651184067</v>
      </c>
      <c r="M31" s="358">
        <v>61211007.79239548</v>
      </c>
    </row>
    <row r="32" spans="2:13" s="66" customFormat="1">
      <c r="B32" s="367"/>
      <c r="C32" s="424" t="s">
        <v>175</v>
      </c>
      <c r="D32" s="335">
        <v>16065698.085765835</v>
      </c>
      <c r="E32" s="335">
        <v>22774070.973250695</v>
      </c>
      <c r="F32" s="335">
        <v>22162825.498869836</v>
      </c>
      <c r="G32" s="335">
        <v>20635154.627114125</v>
      </c>
      <c r="H32" s="335">
        <v>17808973.81946649</v>
      </c>
      <c r="I32" s="335">
        <v>17234745.072238803</v>
      </c>
      <c r="J32" s="335">
        <v>15805635.929700209</v>
      </c>
      <c r="K32" s="335">
        <v>15351950.637250323</v>
      </c>
      <c r="L32" s="335">
        <v>15318818.011559017</v>
      </c>
      <c r="M32" s="358">
        <v>15229470.20799526</v>
      </c>
    </row>
    <row r="33" spans="2:13" s="66" customFormat="1">
      <c r="B33" s="431" t="s">
        <v>154</v>
      </c>
      <c r="C33" s="369"/>
      <c r="D33" s="368">
        <v>107966231.22411309</v>
      </c>
      <c r="E33" s="368">
        <v>113816947.2897294</v>
      </c>
      <c r="F33" s="368">
        <v>115546203.31993715</v>
      </c>
      <c r="G33" s="368">
        <v>106631396.4080217</v>
      </c>
      <c r="H33" s="368">
        <v>92286670.359453589</v>
      </c>
      <c r="I33" s="368">
        <v>87813989.471702948</v>
      </c>
      <c r="J33" s="368">
        <v>81068781.038319677</v>
      </c>
      <c r="K33" s="368">
        <v>78337295.045971915</v>
      </c>
      <c r="L33" s="368">
        <v>77768958.662743077</v>
      </c>
      <c r="M33" s="369">
        <v>76440478.000390738</v>
      </c>
    </row>
    <row r="34" spans="2:13" s="216" customFormat="1" ht="15.75">
      <c r="B34" s="216" t="s">
        <v>155</v>
      </c>
      <c r="C34" s="214"/>
      <c r="D34" s="215"/>
      <c r="E34" s="215"/>
      <c r="F34" s="215"/>
      <c r="G34" s="215"/>
      <c r="H34" s="215"/>
      <c r="I34" s="215"/>
      <c r="J34" s="215"/>
      <c r="K34" s="215"/>
      <c r="L34" s="215"/>
      <c r="M34" s="215"/>
    </row>
    <row r="35" spans="2:13" s="216" customFormat="1" ht="15.75">
      <c r="B35" s="216" t="s">
        <v>156</v>
      </c>
      <c r="C35" s="214"/>
      <c r="D35" s="1408"/>
      <c r="E35" s="1408"/>
      <c r="F35" s="1408"/>
      <c r="G35" s="1408"/>
      <c r="H35" s="1408"/>
      <c r="I35" s="1408"/>
      <c r="J35" s="1408"/>
      <c r="K35" s="1408"/>
      <c r="L35" s="1408"/>
      <c r="M35" s="1408"/>
    </row>
    <row r="36" spans="2:13" s="216" customFormat="1" ht="15.75">
      <c r="B36" s="216" t="s">
        <v>157</v>
      </c>
      <c r="C36" s="214"/>
      <c r="D36" s="217"/>
      <c r="E36" s="217"/>
      <c r="F36" s="217"/>
      <c r="G36" s="217"/>
      <c r="H36" s="218"/>
      <c r="I36" s="218"/>
      <c r="J36" s="218"/>
      <c r="K36" s="218"/>
      <c r="L36" s="218"/>
      <c r="M36" s="218"/>
    </row>
    <row r="37" spans="2:13" s="216" customFormat="1" ht="15.75" customHeight="1">
      <c r="B37" s="216" t="s">
        <v>747</v>
      </c>
      <c r="C37" s="214"/>
      <c r="D37" s="214"/>
      <c r="E37" s="218"/>
      <c r="F37" s="218"/>
      <c r="G37" s="218"/>
      <c r="H37" s="218"/>
      <c r="I37" s="218"/>
      <c r="J37" s="218"/>
      <c r="K37" s="218"/>
      <c r="L37" s="218"/>
      <c r="M37" s="218"/>
    </row>
    <row r="38" spans="2:13" s="216" customFormat="1" ht="33" customHeight="1">
      <c r="B38" s="1585" t="s">
        <v>158</v>
      </c>
      <c r="C38" s="1585"/>
      <c r="D38" s="1585"/>
      <c r="E38" s="1585"/>
      <c r="F38" s="1585"/>
      <c r="G38" s="1585"/>
      <c r="H38" s="1585"/>
      <c r="I38" s="1585"/>
      <c r="J38" s="1585"/>
      <c r="K38" s="1585"/>
      <c r="L38" s="1585"/>
      <c r="M38" s="1585"/>
    </row>
    <row r="39" spans="2:13" s="216" customFormat="1" ht="15.75"/>
    <row r="40" spans="2:13" s="216" customFormat="1" ht="15.75"/>
  </sheetData>
  <mergeCells count="2">
    <mergeCell ref="B8:C8"/>
    <mergeCell ref="B38:M38"/>
  </mergeCells>
  <conditionalFormatting sqref="B9:C9 B8">
    <cfRule type="duplicateValues" dxfId="11" priority="3"/>
  </conditionalFormatting>
  <conditionalFormatting sqref="D8:M8 D9:G9">
    <cfRule type="duplicateValues" dxfId="10" priority="2"/>
  </conditionalFormatting>
  <conditionalFormatting sqref="H9:M9">
    <cfRule type="duplicateValues" dxfId="9" priority="1"/>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68</vt:i4>
      </vt:variant>
      <vt:variant>
        <vt:lpstr>Rangos con nombre</vt:lpstr>
      </vt:variant>
      <vt:variant>
        <vt:i4>29</vt:i4>
      </vt:variant>
    </vt:vector>
  </HeadingPairs>
  <TitlesOfParts>
    <vt:vector size="97" baseType="lpstr">
      <vt:lpstr>INDICE </vt:lpstr>
      <vt:lpstr>A.6.1</vt:lpstr>
      <vt:lpstr>A.6.2</vt:lpstr>
      <vt:lpstr>A.6.3</vt:lpstr>
      <vt:lpstr>A.6.4</vt:lpstr>
      <vt:lpstr>A.6.5</vt:lpstr>
      <vt:lpstr>A.6.6</vt:lpstr>
      <vt:lpstr>A.6.7</vt:lpstr>
      <vt:lpstr>A.6.8</vt:lpstr>
      <vt:lpstr>A.6.9</vt:lpstr>
      <vt:lpstr>A.6.10</vt:lpstr>
      <vt:lpstr>A.6.11</vt:lpstr>
      <vt:lpstr>A.6.12</vt:lpstr>
      <vt:lpstr>A.6.13</vt:lpstr>
      <vt:lpstr>A.6.14</vt:lpstr>
      <vt:lpstr>A.6.15</vt:lpstr>
      <vt:lpstr>A.6.16</vt:lpstr>
      <vt:lpstr>A.6.17</vt:lpstr>
      <vt:lpstr>A.6.18</vt:lpstr>
      <vt:lpstr>A.6.19</vt:lpstr>
      <vt:lpstr>A.6.20</vt:lpstr>
      <vt:lpstr>A.6.21</vt:lpstr>
      <vt:lpstr>A.6.22</vt:lpstr>
      <vt:lpstr>A.6.23</vt:lpstr>
      <vt:lpstr>A.6.24</vt:lpstr>
      <vt:lpstr>A.6.25</vt:lpstr>
      <vt:lpstr>A.7.1</vt:lpstr>
      <vt:lpstr>A.7.2</vt:lpstr>
      <vt:lpstr>A.7.3</vt:lpstr>
      <vt:lpstr>A.7.4</vt:lpstr>
      <vt:lpstr>A.7.5</vt:lpstr>
      <vt:lpstr>A.7.6</vt:lpstr>
      <vt:lpstr>A.7.7</vt:lpstr>
      <vt:lpstr>A.7.8</vt:lpstr>
      <vt:lpstr>A.7.9</vt:lpstr>
      <vt:lpstr>A.7.10</vt:lpstr>
      <vt:lpstr>A.7.11</vt:lpstr>
      <vt:lpstr>A.7.12</vt:lpstr>
      <vt:lpstr>A.7.13</vt:lpstr>
      <vt:lpstr>A.7.14</vt:lpstr>
      <vt:lpstr>A.7.15</vt:lpstr>
      <vt:lpstr>A.7.16</vt:lpstr>
      <vt:lpstr>A.7.17</vt:lpstr>
      <vt:lpstr>A.7.18</vt:lpstr>
      <vt:lpstr>A.7.19</vt:lpstr>
      <vt:lpstr>A.7.20</vt:lpstr>
      <vt:lpstr>A.7.21</vt:lpstr>
      <vt:lpstr>A.7.22</vt:lpstr>
      <vt:lpstr>A.7.23</vt:lpstr>
      <vt:lpstr>A.7.24</vt:lpstr>
      <vt:lpstr>A.7.25</vt:lpstr>
      <vt:lpstr>A.7.26</vt:lpstr>
      <vt:lpstr>A.7.27</vt:lpstr>
      <vt:lpstr>A.7.28</vt:lpstr>
      <vt:lpstr>A.7.29</vt:lpstr>
      <vt:lpstr>A.7.30</vt:lpstr>
      <vt:lpstr>A.7.31 </vt:lpstr>
      <vt:lpstr>A.7.32</vt:lpstr>
      <vt:lpstr>A.7.33</vt:lpstr>
      <vt:lpstr>A.8.1</vt:lpstr>
      <vt:lpstr>A.8.2</vt:lpstr>
      <vt:lpstr>A.8.3</vt:lpstr>
      <vt:lpstr>A.8.4</vt:lpstr>
      <vt:lpstr>A.8.5</vt:lpstr>
      <vt:lpstr>A.9.1</vt:lpstr>
      <vt:lpstr>A.9.2</vt:lpstr>
      <vt:lpstr>A.9.3</vt:lpstr>
      <vt:lpstr>A.9.4</vt:lpstr>
      <vt:lpstr>A.7.1!Área_de_impresión</vt:lpstr>
      <vt:lpstr>A.7.10!Área_de_impresión</vt:lpstr>
      <vt:lpstr>A.7.11!Área_de_impresión</vt:lpstr>
      <vt:lpstr>A.7.12!Área_de_impresión</vt:lpstr>
      <vt:lpstr>A.7.13!Área_de_impresión</vt:lpstr>
      <vt:lpstr>A.7.14!Área_de_impresión</vt:lpstr>
      <vt:lpstr>A.7.15!Área_de_impresión</vt:lpstr>
      <vt:lpstr>A.7.16!Área_de_impresión</vt:lpstr>
      <vt:lpstr>A.7.17!Área_de_impresión</vt:lpstr>
      <vt:lpstr>A.7.18!Área_de_impresión</vt:lpstr>
      <vt:lpstr>A.7.19!Área_de_impresión</vt:lpstr>
      <vt:lpstr>A.7.2!Área_de_impresión</vt:lpstr>
      <vt:lpstr>A.7.20!Área_de_impresión</vt:lpstr>
      <vt:lpstr>A.7.21!Área_de_impresión</vt:lpstr>
      <vt:lpstr>A.7.22!Área_de_impresión</vt:lpstr>
      <vt:lpstr>A.7.23!Área_de_impresión</vt:lpstr>
      <vt:lpstr>A.7.24!Área_de_impresión</vt:lpstr>
      <vt:lpstr>A.7.25!Área_de_impresión</vt:lpstr>
      <vt:lpstr>A.7.26!Área_de_impresión</vt:lpstr>
      <vt:lpstr>A.7.27!Área_de_impresión</vt:lpstr>
      <vt:lpstr>A.7.28!Área_de_impresión</vt:lpstr>
      <vt:lpstr>A.7.3!Área_de_impresión</vt:lpstr>
      <vt:lpstr>A.7.4!Área_de_impresión</vt:lpstr>
      <vt:lpstr>A.7.5!Área_de_impresión</vt:lpstr>
      <vt:lpstr>A.7.6!Área_de_impresión</vt:lpstr>
      <vt:lpstr>A.7.7!Área_de_impresión</vt:lpstr>
      <vt:lpstr>A.7.8!Área_de_impresión</vt:lpstr>
      <vt:lpstr>A.7.9!Área_de_impresión</vt:lpstr>
      <vt:lpstr>'INDICE '!Área_de_impresión</vt:lpstr>
    </vt:vector>
  </TitlesOfParts>
  <Manager/>
  <Company>CONACYT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lbautistab</dc:creator>
  <cp:keywords/>
  <dc:description/>
  <cp:lastModifiedBy>Brenda Susana Figueroa Ramírez</cp:lastModifiedBy>
  <cp:revision/>
  <cp:lastPrinted>2024-07-08T19:21:42Z</cp:lastPrinted>
  <dcterms:created xsi:type="dcterms:W3CDTF">2011-08-30T17:59:45Z</dcterms:created>
  <dcterms:modified xsi:type="dcterms:W3CDTF">2024-07-11T02:30:43Z</dcterms:modified>
  <cp:category/>
  <cp:contentStatus/>
</cp:coreProperties>
</file>